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pherrera_mineducacion_gov_co/Documents/Doc/CONTABILIDAD/2021/CUENTAS/JUNIO/5423/"/>
    </mc:Choice>
  </mc:AlternateContent>
  <xr:revisionPtr revIDLastSave="67" documentId="8_{876F6283-F4D0-4C13-83F3-D03111BC6F19}" xr6:coauthVersionLast="45" xr6:coauthVersionMax="45" xr10:uidLastSave="{D6F24689-7732-4405-8F3F-6A326767C487}"/>
  <bookViews>
    <workbookView xWindow="-108" yWindow="-108" windowWidth="23256" windowHeight="12576" tabRatio="688" xr2:uid="{00000000-000D-0000-FFFF-FFFF00000000}"/>
  </bookViews>
  <sheets>
    <sheet name="Otras trans" sheetId="1" r:id="rId1"/>
    <sheet name="542303002 trans Serv Casa FOME" sheetId="4" r:id="rId2"/>
    <sheet name="542305001 Prog Educa" sheetId="3" r:id="rId3"/>
    <sheet name="Hoja1" sheetId="5" r:id="rId4"/>
  </sheets>
  <externalReferences>
    <externalReference r:id="rId5"/>
    <externalReference r:id="rId6"/>
    <externalReference r:id="rId7"/>
    <externalReference r:id="rId8"/>
  </externalReferences>
  <definedNames>
    <definedName name="_DIS2008" localSheetId="1">#REF!</definedName>
    <definedName name="_DIS2008" localSheetId="2">#REF!</definedName>
    <definedName name="_DIS2008">#REF!</definedName>
    <definedName name="_xlnm._FilterDatabase" localSheetId="1" hidden="1">'542303002 trans Serv Casa FOME'!$A$3:$F$3</definedName>
    <definedName name="_xlnm._FilterDatabase" localSheetId="2" hidden="1">'542305001 Prog Educa'!$A$3:$P$292</definedName>
    <definedName name="_xlnm._FilterDatabase" localSheetId="0" hidden="1">'Otras trans'!$A$3:$AC$66</definedName>
    <definedName name="CERTIAPORTES12008" localSheetId="1">#REF!</definedName>
    <definedName name="CERTIAPORTES12008" localSheetId="2">#REF!</definedName>
    <definedName name="CERTIAPORTES12008">#REF!</definedName>
    <definedName name="CERTIAPORTES22008" localSheetId="1">#REF!</definedName>
    <definedName name="CERTIAPORTES22008" localSheetId="2">#REF!</definedName>
    <definedName name="CERTIAPORTES22008">#REF!</definedName>
    <definedName name="CERTICALIDAD2008" localSheetId="1">#REF!</definedName>
    <definedName name="CERTICALIDAD2008" localSheetId="2">#REF!</definedName>
    <definedName name="CERTICALIDAD2008">#REF!</definedName>
    <definedName name="CERTIDEUDA2008" localSheetId="1">#REF!</definedName>
    <definedName name="CERTIDEUDA2008" localSheetId="2">#REF!</definedName>
    <definedName name="CERTIDEUDA2008">#REF!</definedName>
    <definedName name="CERTIFICADOS2008" localSheetId="1">#REF!</definedName>
    <definedName name="CERTIFICADOS2008" localSheetId="2">#REF!</definedName>
    <definedName name="CERTIFICADOS2008">#REF!</definedName>
    <definedName name="CERTISERVICIOS2008" localSheetId="1">#REF!</definedName>
    <definedName name="CERTISERVICIOS2008" localSheetId="2">#REF!</definedName>
    <definedName name="CERTISERVICIOS2008">#REF!</definedName>
    <definedName name="DISAPORTES12008" localSheetId="1">#REF!</definedName>
    <definedName name="DISAPORTES12008" localSheetId="2">#REF!</definedName>
    <definedName name="DISAPORTES12008">#REF!</definedName>
    <definedName name="DISAPORTES22008" localSheetId="1">#REF!</definedName>
    <definedName name="DISAPORTES22008" localSheetId="2">#REF!</definedName>
    <definedName name="DISAPORTES22008">#REF!</definedName>
    <definedName name="DISCALIDAD2008" localSheetId="1">#REF!</definedName>
    <definedName name="DISCALIDAD2008" localSheetId="2">#REF!</definedName>
    <definedName name="DISCALIDAD2008">#REF!</definedName>
    <definedName name="DISDEUDA2008" localSheetId="1">#REF!</definedName>
    <definedName name="DISDEUDA2008" localSheetId="2">#REF!</definedName>
    <definedName name="DISDEUDA2008">#REF!</definedName>
    <definedName name="DISPENSION2008" localSheetId="1">#REF!</definedName>
    <definedName name="DISPENSION2008" localSheetId="2">#REF!</definedName>
    <definedName name="DISPENSION2008">#REF!</definedName>
    <definedName name="DISSERVICIOS2008" localSheetId="1">#REF!</definedName>
    <definedName name="DISSERVICIOS2008" localSheetId="2">#REF!</definedName>
    <definedName name="DISSERVICIOS2008">#REF!</definedName>
    <definedName name="nit" localSheetId="1">#REF!</definedName>
    <definedName name="nit" localSheetId="2">#REF!</definedName>
    <definedName name="nit">#REF!</definedName>
    <definedName name="NOCERTICALIDAD" localSheetId="1">#REF!</definedName>
    <definedName name="NOCERTICALIDAD" localSheetId="2">#REF!</definedName>
    <definedName name="NOCERTICALIDAD">#REF!</definedName>
    <definedName name="NOCERTIFICADOS2008" localSheetId="1">#REF!</definedName>
    <definedName name="NOCERTIFICADOS2008" localSheetId="2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3" l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4" i="3"/>
  <c r="N4" i="3"/>
  <c r="L4" i="3"/>
  <c r="J4" i="3"/>
  <c r="O77" i="3"/>
  <c r="O78" i="3"/>
  <c r="O79" i="3"/>
  <c r="O80" i="3"/>
  <c r="O89" i="3"/>
  <c r="O92" i="3"/>
  <c r="O93" i="3"/>
  <c r="O99" i="3"/>
  <c r="O103" i="3"/>
  <c r="O114" i="3"/>
  <c r="O121" i="3"/>
  <c r="O124" i="3"/>
  <c r="O127" i="3"/>
  <c r="O131" i="3"/>
  <c r="O133" i="3"/>
  <c r="O143" i="3"/>
  <c r="O151" i="3"/>
  <c r="O165" i="3"/>
  <c r="O171" i="3"/>
  <c r="O172" i="3"/>
  <c r="O178" i="3"/>
  <c r="O180" i="3"/>
  <c r="O185" i="3"/>
  <c r="O189" i="3"/>
  <c r="O190" i="3"/>
  <c r="O213" i="3"/>
  <c r="O227" i="3"/>
  <c r="O231" i="3"/>
  <c r="O240" i="3"/>
  <c r="O245" i="3"/>
  <c r="O247" i="3"/>
  <c r="O249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AA5" i="1"/>
  <c r="AA6" i="1"/>
  <c r="AA7" i="1"/>
  <c r="AA8" i="1"/>
  <c r="AA11" i="1"/>
  <c r="AA12" i="1"/>
  <c r="AA14" i="1"/>
  <c r="AA19" i="1"/>
  <c r="AA20" i="1"/>
  <c r="AA21" i="1"/>
  <c r="AA22" i="1"/>
  <c r="AA23" i="1"/>
  <c r="AA26" i="1"/>
  <c r="AA27" i="1"/>
  <c r="AA28" i="1"/>
  <c r="AA30" i="1"/>
  <c r="AA31" i="1"/>
  <c r="AA32" i="1"/>
  <c r="AA33" i="1"/>
  <c r="AA34" i="1"/>
  <c r="AA35" i="1"/>
  <c r="AA36" i="1"/>
  <c r="AA37" i="1"/>
  <c r="AA39" i="1"/>
  <c r="AA40" i="1"/>
  <c r="AA42" i="1"/>
  <c r="AA43" i="1"/>
  <c r="AA44" i="1"/>
  <c r="AA45" i="1"/>
  <c r="AA46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Z66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O290" i="3" l="1"/>
  <c r="AB66" i="1"/>
  <c r="AA66" i="1"/>
  <c r="N290" i="3"/>
  <c r="M290" i="3"/>
  <c r="W5" i="1"/>
  <c r="W6" i="1"/>
  <c r="W7" i="1"/>
  <c r="W8" i="1"/>
  <c r="W11" i="1"/>
  <c r="W12" i="1"/>
  <c r="W14" i="1"/>
  <c r="W19" i="1"/>
  <c r="W20" i="1"/>
  <c r="W21" i="1"/>
  <c r="W22" i="1"/>
  <c r="W23" i="1"/>
  <c r="W26" i="1"/>
  <c r="W27" i="1"/>
  <c r="W28" i="1"/>
  <c r="W30" i="1"/>
  <c r="W31" i="1"/>
  <c r="W32" i="1"/>
  <c r="W33" i="1"/>
  <c r="W34" i="1"/>
  <c r="W35" i="1"/>
  <c r="W36" i="1"/>
  <c r="W37" i="1"/>
  <c r="W39" i="1"/>
  <c r="W40" i="1"/>
  <c r="W42" i="1"/>
  <c r="W43" i="1"/>
  <c r="W44" i="1"/>
  <c r="W45" i="1"/>
  <c r="W46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V66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W66" i="1" l="1"/>
  <c r="X66" i="1"/>
  <c r="L290" i="3"/>
  <c r="K290" i="3"/>
  <c r="S5" i="1" l="1"/>
  <c r="S6" i="1"/>
  <c r="S7" i="1"/>
  <c r="S8" i="1"/>
  <c r="S11" i="1"/>
  <c r="S12" i="1"/>
  <c r="S14" i="1"/>
  <c r="S19" i="1"/>
  <c r="S20" i="1"/>
  <c r="S21" i="1"/>
  <c r="S22" i="1"/>
  <c r="S23" i="1"/>
  <c r="S26" i="1"/>
  <c r="S27" i="1"/>
  <c r="S28" i="1"/>
  <c r="S30" i="1"/>
  <c r="S31" i="1"/>
  <c r="S32" i="1"/>
  <c r="S33" i="1"/>
  <c r="S34" i="1"/>
  <c r="S35" i="1"/>
  <c r="S36" i="1"/>
  <c r="S37" i="1"/>
  <c r="S39" i="1"/>
  <c r="S40" i="1"/>
  <c r="S42" i="1"/>
  <c r="S43" i="1"/>
  <c r="S44" i="1"/>
  <c r="S45" i="1"/>
  <c r="S46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R66" i="1"/>
  <c r="T6" i="1"/>
  <c r="T5" i="1"/>
  <c r="T4" i="1"/>
  <c r="S66" i="1" l="1"/>
  <c r="T7" i="1"/>
  <c r="T66" i="1" s="1"/>
  <c r="N7" i="1"/>
  <c r="N19" i="1"/>
  <c r="N20" i="1"/>
  <c r="N36" i="1"/>
  <c r="N44" i="1"/>
  <c r="N45" i="1"/>
  <c r="N46" i="1"/>
  <c r="N48" i="1"/>
  <c r="N49" i="1"/>
  <c r="N51" i="1"/>
  <c r="N55" i="1"/>
  <c r="N58" i="1"/>
  <c r="N61" i="1"/>
  <c r="N62" i="1"/>
  <c r="N63" i="1"/>
  <c r="O66" i="1" l="1"/>
  <c r="N66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I290" i="3" l="1"/>
  <c r="P66" i="1"/>
  <c r="E5" i="4"/>
  <c r="F5" i="4" s="1"/>
  <c r="F4" i="4"/>
  <c r="G290" i="3" l="1"/>
  <c r="J66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66" i="1" l="1"/>
  <c r="K66" i="1"/>
  <c r="F263" i="3"/>
  <c r="H263" i="3" s="1"/>
  <c r="F264" i="3"/>
  <c r="H264" i="3" s="1"/>
  <c r="F265" i="3"/>
  <c r="H265" i="3" s="1"/>
  <c r="F266" i="3"/>
  <c r="H266" i="3" s="1"/>
  <c r="F267" i="3"/>
  <c r="H267" i="3" s="1"/>
  <c r="F268" i="3"/>
  <c r="H268" i="3" s="1"/>
  <c r="F269" i="3"/>
  <c r="H269" i="3" s="1"/>
  <c r="F270" i="3"/>
  <c r="H270" i="3" s="1"/>
  <c r="F271" i="3"/>
  <c r="H271" i="3" s="1"/>
  <c r="F272" i="3"/>
  <c r="H272" i="3" s="1"/>
  <c r="F273" i="3"/>
  <c r="H273" i="3" s="1"/>
  <c r="F274" i="3"/>
  <c r="H274" i="3" s="1"/>
  <c r="F275" i="3"/>
  <c r="H275" i="3" s="1"/>
  <c r="F276" i="3"/>
  <c r="H276" i="3" s="1"/>
  <c r="F277" i="3"/>
  <c r="H277" i="3" s="1"/>
  <c r="F278" i="3"/>
  <c r="H278" i="3" s="1"/>
  <c r="F279" i="3"/>
  <c r="H279" i="3" s="1"/>
  <c r="F280" i="3"/>
  <c r="H280" i="3" s="1"/>
  <c r="F281" i="3"/>
  <c r="H281" i="3" s="1"/>
  <c r="F282" i="3"/>
  <c r="H282" i="3" s="1"/>
  <c r="F283" i="3"/>
  <c r="H283" i="3" s="1"/>
  <c r="F284" i="3"/>
  <c r="H284" i="3" s="1"/>
  <c r="F285" i="3"/>
  <c r="H285" i="3" s="1"/>
  <c r="F286" i="3"/>
  <c r="H286" i="3" s="1"/>
  <c r="F287" i="3"/>
  <c r="H287" i="3" s="1"/>
  <c r="F288" i="3"/>
  <c r="H288" i="3" s="1"/>
  <c r="F289" i="3"/>
  <c r="H289" i="3" s="1"/>
  <c r="I5" i="1"/>
  <c r="M5" i="1" s="1"/>
  <c r="Q5" i="1" s="1"/>
  <c r="U5" i="1" s="1"/>
  <c r="Y5" i="1" s="1"/>
  <c r="AC5" i="1" s="1"/>
  <c r="I6" i="1"/>
  <c r="M6" i="1" s="1"/>
  <c r="Q6" i="1" s="1"/>
  <c r="U6" i="1" s="1"/>
  <c r="Y6" i="1" s="1"/>
  <c r="AC6" i="1" s="1"/>
  <c r="I7" i="1"/>
  <c r="M7" i="1" s="1"/>
  <c r="Q7" i="1" s="1"/>
  <c r="U7" i="1" s="1"/>
  <c r="Y7" i="1" s="1"/>
  <c r="AC7" i="1" s="1"/>
  <c r="I8" i="1"/>
  <c r="M8" i="1" s="1"/>
  <c r="Q8" i="1" s="1"/>
  <c r="U8" i="1" s="1"/>
  <c r="Y8" i="1" s="1"/>
  <c r="AC8" i="1" s="1"/>
  <c r="I9" i="1"/>
  <c r="M9" i="1" s="1"/>
  <c r="Q9" i="1" s="1"/>
  <c r="U9" i="1" s="1"/>
  <c r="Y9" i="1" s="1"/>
  <c r="AC9" i="1" s="1"/>
  <c r="I10" i="1"/>
  <c r="M10" i="1" s="1"/>
  <c r="Q10" i="1" s="1"/>
  <c r="U10" i="1" s="1"/>
  <c r="Y10" i="1" s="1"/>
  <c r="AC10" i="1" s="1"/>
  <c r="I11" i="1"/>
  <c r="M11" i="1" s="1"/>
  <c r="Q11" i="1" s="1"/>
  <c r="U11" i="1" s="1"/>
  <c r="Y11" i="1" s="1"/>
  <c r="AC11" i="1" s="1"/>
  <c r="I12" i="1"/>
  <c r="M12" i="1" s="1"/>
  <c r="Q12" i="1" s="1"/>
  <c r="U12" i="1" s="1"/>
  <c r="Y12" i="1" s="1"/>
  <c r="AC12" i="1" s="1"/>
  <c r="I13" i="1"/>
  <c r="M13" i="1" s="1"/>
  <c r="Q13" i="1" s="1"/>
  <c r="U13" i="1" s="1"/>
  <c r="Y13" i="1" s="1"/>
  <c r="AC13" i="1" s="1"/>
  <c r="I14" i="1"/>
  <c r="M14" i="1" s="1"/>
  <c r="Q14" i="1" s="1"/>
  <c r="U14" i="1" s="1"/>
  <c r="Y14" i="1" s="1"/>
  <c r="AC14" i="1" s="1"/>
  <c r="I15" i="1"/>
  <c r="M15" i="1" s="1"/>
  <c r="Q15" i="1" s="1"/>
  <c r="U15" i="1" s="1"/>
  <c r="Y15" i="1" s="1"/>
  <c r="AC15" i="1" s="1"/>
  <c r="I16" i="1"/>
  <c r="M16" i="1" s="1"/>
  <c r="Q16" i="1" s="1"/>
  <c r="U16" i="1" s="1"/>
  <c r="Y16" i="1" s="1"/>
  <c r="AC16" i="1" s="1"/>
  <c r="I17" i="1"/>
  <c r="M17" i="1" s="1"/>
  <c r="Q17" i="1" s="1"/>
  <c r="U17" i="1" s="1"/>
  <c r="Y17" i="1" s="1"/>
  <c r="AC17" i="1" s="1"/>
  <c r="I18" i="1"/>
  <c r="M18" i="1" s="1"/>
  <c r="Q18" i="1" s="1"/>
  <c r="U18" i="1" s="1"/>
  <c r="Y18" i="1" s="1"/>
  <c r="AC18" i="1" s="1"/>
  <c r="I19" i="1"/>
  <c r="M19" i="1" s="1"/>
  <c r="Q19" i="1" s="1"/>
  <c r="U19" i="1" s="1"/>
  <c r="Y19" i="1" s="1"/>
  <c r="AC19" i="1" s="1"/>
  <c r="I20" i="1"/>
  <c r="M20" i="1" s="1"/>
  <c r="Q20" i="1" s="1"/>
  <c r="U20" i="1" s="1"/>
  <c r="Y20" i="1" s="1"/>
  <c r="AC20" i="1" s="1"/>
  <c r="I21" i="1"/>
  <c r="M21" i="1" s="1"/>
  <c r="Q21" i="1" s="1"/>
  <c r="U21" i="1" s="1"/>
  <c r="Y21" i="1" s="1"/>
  <c r="AC21" i="1" s="1"/>
  <c r="I22" i="1"/>
  <c r="M22" i="1" s="1"/>
  <c r="Q22" i="1" s="1"/>
  <c r="U22" i="1" s="1"/>
  <c r="Y22" i="1" s="1"/>
  <c r="AC22" i="1" s="1"/>
  <c r="I23" i="1"/>
  <c r="M23" i="1" s="1"/>
  <c r="Q23" i="1" s="1"/>
  <c r="U23" i="1" s="1"/>
  <c r="Y23" i="1" s="1"/>
  <c r="AC23" i="1" s="1"/>
  <c r="I24" i="1"/>
  <c r="M24" i="1" s="1"/>
  <c r="Q24" i="1" s="1"/>
  <c r="U24" i="1" s="1"/>
  <c r="Y24" i="1" s="1"/>
  <c r="AC24" i="1" s="1"/>
  <c r="I25" i="1"/>
  <c r="M25" i="1" s="1"/>
  <c r="Q25" i="1" s="1"/>
  <c r="U25" i="1" s="1"/>
  <c r="Y25" i="1" s="1"/>
  <c r="AC25" i="1" s="1"/>
  <c r="I26" i="1"/>
  <c r="M26" i="1" s="1"/>
  <c r="Q26" i="1" s="1"/>
  <c r="U26" i="1" s="1"/>
  <c r="Y26" i="1" s="1"/>
  <c r="AC26" i="1" s="1"/>
  <c r="I27" i="1"/>
  <c r="M27" i="1" s="1"/>
  <c r="Q27" i="1" s="1"/>
  <c r="U27" i="1" s="1"/>
  <c r="Y27" i="1" s="1"/>
  <c r="AC27" i="1" s="1"/>
  <c r="I28" i="1"/>
  <c r="M28" i="1" s="1"/>
  <c r="Q28" i="1" s="1"/>
  <c r="U28" i="1" s="1"/>
  <c r="Y28" i="1" s="1"/>
  <c r="AC28" i="1" s="1"/>
  <c r="I29" i="1"/>
  <c r="M29" i="1" s="1"/>
  <c r="Q29" i="1" s="1"/>
  <c r="U29" i="1" s="1"/>
  <c r="Y29" i="1" s="1"/>
  <c r="AC29" i="1" s="1"/>
  <c r="I30" i="1"/>
  <c r="M30" i="1" s="1"/>
  <c r="Q30" i="1" s="1"/>
  <c r="U30" i="1" s="1"/>
  <c r="Y30" i="1" s="1"/>
  <c r="AC30" i="1" s="1"/>
  <c r="I31" i="1"/>
  <c r="M31" i="1" s="1"/>
  <c r="Q31" i="1" s="1"/>
  <c r="U31" i="1" s="1"/>
  <c r="Y31" i="1" s="1"/>
  <c r="AC31" i="1" s="1"/>
  <c r="I32" i="1"/>
  <c r="M32" i="1" s="1"/>
  <c r="Q32" i="1" s="1"/>
  <c r="U32" i="1" s="1"/>
  <c r="Y32" i="1" s="1"/>
  <c r="AC32" i="1" s="1"/>
  <c r="I33" i="1"/>
  <c r="M33" i="1" s="1"/>
  <c r="Q33" i="1" s="1"/>
  <c r="U33" i="1" s="1"/>
  <c r="Y33" i="1" s="1"/>
  <c r="AC33" i="1" s="1"/>
  <c r="I34" i="1"/>
  <c r="M34" i="1" s="1"/>
  <c r="Q34" i="1" s="1"/>
  <c r="U34" i="1" s="1"/>
  <c r="Y34" i="1" s="1"/>
  <c r="AC34" i="1" s="1"/>
  <c r="I35" i="1"/>
  <c r="M35" i="1" s="1"/>
  <c r="Q35" i="1" s="1"/>
  <c r="U35" i="1" s="1"/>
  <c r="Y35" i="1" s="1"/>
  <c r="AC35" i="1" s="1"/>
  <c r="I36" i="1"/>
  <c r="M36" i="1" s="1"/>
  <c r="Q36" i="1" s="1"/>
  <c r="U36" i="1" s="1"/>
  <c r="Y36" i="1" s="1"/>
  <c r="AC36" i="1" s="1"/>
  <c r="I37" i="1"/>
  <c r="M37" i="1" s="1"/>
  <c r="Q37" i="1" s="1"/>
  <c r="U37" i="1" s="1"/>
  <c r="Y37" i="1" s="1"/>
  <c r="AC37" i="1" s="1"/>
  <c r="I38" i="1"/>
  <c r="M38" i="1" s="1"/>
  <c r="Q38" i="1" s="1"/>
  <c r="U38" i="1" s="1"/>
  <c r="Y38" i="1" s="1"/>
  <c r="AC38" i="1" s="1"/>
  <c r="I39" i="1"/>
  <c r="M39" i="1" s="1"/>
  <c r="Q39" i="1" s="1"/>
  <c r="U39" i="1" s="1"/>
  <c r="Y39" i="1" s="1"/>
  <c r="AC39" i="1" s="1"/>
  <c r="I40" i="1"/>
  <c r="M40" i="1" s="1"/>
  <c r="Q40" i="1" s="1"/>
  <c r="U40" i="1" s="1"/>
  <c r="Y40" i="1" s="1"/>
  <c r="AC40" i="1" s="1"/>
  <c r="I41" i="1"/>
  <c r="M41" i="1" s="1"/>
  <c r="Q41" i="1" s="1"/>
  <c r="U41" i="1" s="1"/>
  <c r="Y41" i="1" s="1"/>
  <c r="AC41" i="1" s="1"/>
  <c r="I42" i="1"/>
  <c r="M42" i="1" s="1"/>
  <c r="Q42" i="1" s="1"/>
  <c r="U42" i="1" s="1"/>
  <c r="Y42" i="1" s="1"/>
  <c r="AC42" i="1" s="1"/>
  <c r="I43" i="1"/>
  <c r="M43" i="1" s="1"/>
  <c r="Q43" i="1" s="1"/>
  <c r="U43" i="1" s="1"/>
  <c r="Y43" i="1" s="1"/>
  <c r="AC43" i="1" s="1"/>
  <c r="I44" i="1"/>
  <c r="M44" i="1" s="1"/>
  <c r="Q44" i="1" s="1"/>
  <c r="U44" i="1" s="1"/>
  <c r="Y44" i="1" s="1"/>
  <c r="AC44" i="1" s="1"/>
  <c r="I45" i="1"/>
  <c r="M45" i="1" s="1"/>
  <c r="Q45" i="1" s="1"/>
  <c r="U45" i="1" s="1"/>
  <c r="Y45" i="1" s="1"/>
  <c r="AC45" i="1" s="1"/>
  <c r="I46" i="1"/>
  <c r="M46" i="1" s="1"/>
  <c r="Q46" i="1" s="1"/>
  <c r="U46" i="1" s="1"/>
  <c r="Y46" i="1" s="1"/>
  <c r="AC46" i="1" s="1"/>
  <c r="I47" i="1"/>
  <c r="M47" i="1" s="1"/>
  <c r="Q47" i="1" s="1"/>
  <c r="U47" i="1" s="1"/>
  <c r="Y47" i="1" s="1"/>
  <c r="AC47" i="1" s="1"/>
  <c r="I48" i="1"/>
  <c r="M48" i="1" s="1"/>
  <c r="Q48" i="1" s="1"/>
  <c r="U48" i="1" s="1"/>
  <c r="Y48" i="1" s="1"/>
  <c r="AC48" i="1" s="1"/>
  <c r="I49" i="1"/>
  <c r="M49" i="1" s="1"/>
  <c r="Q49" i="1" s="1"/>
  <c r="U49" i="1" s="1"/>
  <c r="Y49" i="1" s="1"/>
  <c r="AC49" i="1" s="1"/>
  <c r="I50" i="1"/>
  <c r="M50" i="1" s="1"/>
  <c r="Q50" i="1" s="1"/>
  <c r="U50" i="1" s="1"/>
  <c r="Y50" i="1" s="1"/>
  <c r="AC50" i="1" s="1"/>
  <c r="I51" i="1"/>
  <c r="M51" i="1" s="1"/>
  <c r="Q51" i="1" s="1"/>
  <c r="U51" i="1" s="1"/>
  <c r="Y51" i="1" s="1"/>
  <c r="AC51" i="1" s="1"/>
  <c r="I52" i="1"/>
  <c r="M52" i="1" s="1"/>
  <c r="Q52" i="1" s="1"/>
  <c r="U52" i="1" s="1"/>
  <c r="Y52" i="1" s="1"/>
  <c r="AC52" i="1" s="1"/>
  <c r="I53" i="1"/>
  <c r="M53" i="1" s="1"/>
  <c r="Q53" i="1" s="1"/>
  <c r="U53" i="1" s="1"/>
  <c r="Y53" i="1" s="1"/>
  <c r="AC53" i="1" s="1"/>
  <c r="I54" i="1"/>
  <c r="M54" i="1" s="1"/>
  <c r="Q54" i="1" s="1"/>
  <c r="U54" i="1" s="1"/>
  <c r="Y54" i="1" s="1"/>
  <c r="AC54" i="1" s="1"/>
  <c r="I55" i="1"/>
  <c r="M55" i="1" s="1"/>
  <c r="Q55" i="1" s="1"/>
  <c r="U55" i="1" s="1"/>
  <c r="Y55" i="1" s="1"/>
  <c r="AC55" i="1" s="1"/>
  <c r="I56" i="1"/>
  <c r="M56" i="1" s="1"/>
  <c r="Q56" i="1" s="1"/>
  <c r="U56" i="1" s="1"/>
  <c r="Y56" i="1" s="1"/>
  <c r="AC56" i="1" s="1"/>
  <c r="I57" i="1"/>
  <c r="M57" i="1" s="1"/>
  <c r="Q57" i="1" s="1"/>
  <c r="U57" i="1" s="1"/>
  <c r="Y57" i="1" s="1"/>
  <c r="AC57" i="1" s="1"/>
  <c r="I58" i="1"/>
  <c r="M58" i="1" s="1"/>
  <c r="Q58" i="1" s="1"/>
  <c r="U58" i="1" s="1"/>
  <c r="Y58" i="1" s="1"/>
  <c r="AC58" i="1" s="1"/>
  <c r="I59" i="1"/>
  <c r="M59" i="1" s="1"/>
  <c r="Q59" i="1" s="1"/>
  <c r="U59" i="1" s="1"/>
  <c r="Y59" i="1" s="1"/>
  <c r="AC59" i="1" s="1"/>
  <c r="I60" i="1"/>
  <c r="M60" i="1" s="1"/>
  <c r="Q60" i="1" s="1"/>
  <c r="U60" i="1" s="1"/>
  <c r="Y60" i="1" s="1"/>
  <c r="AC60" i="1" s="1"/>
  <c r="I61" i="1"/>
  <c r="M61" i="1" s="1"/>
  <c r="Q61" i="1" s="1"/>
  <c r="U61" i="1" s="1"/>
  <c r="Y61" i="1" s="1"/>
  <c r="AC61" i="1" s="1"/>
  <c r="I62" i="1"/>
  <c r="M62" i="1" s="1"/>
  <c r="Q62" i="1" s="1"/>
  <c r="U62" i="1" s="1"/>
  <c r="Y62" i="1" s="1"/>
  <c r="AC62" i="1" s="1"/>
  <c r="I63" i="1"/>
  <c r="M63" i="1" s="1"/>
  <c r="Q63" i="1" s="1"/>
  <c r="U63" i="1" s="1"/>
  <c r="Y63" i="1" s="1"/>
  <c r="AC63" i="1" s="1"/>
  <c r="I64" i="1"/>
  <c r="M64" i="1" s="1"/>
  <c r="Q64" i="1" s="1"/>
  <c r="U64" i="1" s="1"/>
  <c r="Y64" i="1" s="1"/>
  <c r="AC64" i="1" s="1"/>
  <c r="I65" i="1"/>
  <c r="M65" i="1" s="1"/>
  <c r="Q65" i="1" s="1"/>
  <c r="U65" i="1" s="1"/>
  <c r="Y65" i="1" s="1"/>
  <c r="AC65" i="1" s="1"/>
  <c r="I4" i="1"/>
  <c r="M4" i="1" s="1"/>
  <c r="Q4" i="1" s="1"/>
  <c r="U4" i="1" s="1"/>
  <c r="Y4" i="1" s="1"/>
  <c r="AC4" i="1" s="1"/>
  <c r="E290" i="3"/>
  <c r="G66" i="1"/>
  <c r="AC66" i="1" l="1"/>
  <c r="Y66" i="1"/>
  <c r="U66" i="1"/>
  <c r="Q66" i="1"/>
  <c r="M66" i="1"/>
  <c r="I66" i="1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F262" i="3"/>
  <c r="H262" i="3" s="1"/>
  <c r="F261" i="3"/>
  <c r="H261" i="3" s="1"/>
  <c r="F260" i="3"/>
  <c r="H260" i="3" s="1"/>
  <c r="F259" i="3"/>
  <c r="H259" i="3" s="1"/>
  <c r="F258" i="3"/>
  <c r="H258" i="3" s="1"/>
  <c r="F257" i="3"/>
  <c r="H257" i="3" s="1"/>
  <c r="F256" i="3"/>
  <c r="H256" i="3" s="1"/>
  <c r="F255" i="3"/>
  <c r="H255" i="3" s="1"/>
  <c r="F254" i="3"/>
  <c r="H254" i="3" s="1"/>
  <c r="F253" i="3"/>
  <c r="H253" i="3" s="1"/>
  <c r="F252" i="3"/>
  <c r="H252" i="3" s="1"/>
  <c r="F251" i="3"/>
  <c r="H251" i="3" s="1"/>
  <c r="F250" i="3"/>
  <c r="H250" i="3" s="1"/>
  <c r="F249" i="3"/>
  <c r="H249" i="3" s="1"/>
  <c r="F248" i="3"/>
  <c r="H248" i="3" s="1"/>
  <c r="F247" i="3"/>
  <c r="H247" i="3" s="1"/>
  <c r="F246" i="3"/>
  <c r="H246" i="3" s="1"/>
  <c r="F245" i="3"/>
  <c r="H245" i="3" s="1"/>
  <c r="F244" i="3"/>
  <c r="H244" i="3" s="1"/>
  <c r="F243" i="3"/>
  <c r="H243" i="3" s="1"/>
  <c r="F242" i="3"/>
  <c r="H242" i="3" s="1"/>
  <c r="F241" i="3"/>
  <c r="H241" i="3" s="1"/>
  <c r="F240" i="3"/>
  <c r="H240" i="3" s="1"/>
  <c r="F239" i="3"/>
  <c r="H239" i="3" s="1"/>
  <c r="F238" i="3"/>
  <c r="H238" i="3" s="1"/>
  <c r="F237" i="3"/>
  <c r="H237" i="3" s="1"/>
  <c r="F236" i="3"/>
  <c r="H236" i="3" s="1"/>
  <c r="F235" i="3"/>
  <c r="H235" i="3" s="1"/>
  <c r="F234" i="3"/>
  <c r="H234" i="3" s="1"/>
  <c r="F233" i="3"/>
  <c r="H233" i="3" s="1"/>
  <c r="F232" i="3"/>
  <c r="H232" i="3" s="1"/>
  <c r="F231" i="3"/>
  <c r="H231" i="3" s="1"/>
  <c r="F230" i="3"/>
  <c r="H230" i="3" s="1"/>
  <c r="F229" i="3"/>
  <c r="H229" i="3" s="1"/>
  <c r="F228" i="3"/>
  <c r="H228" i="3" s="1"/>
  <c r="F227" i="3"/>
  <c r="H227" i="3" s="1"/>
  <c r="F226" i="3"/>
  <c r="H226" i="3" s="1"/>
  <c r="F225" i="3"/>
  <c r="H225" i="3" s="1"/>
  <c r="F224" i="3"/>
  <c r="H224" i="3" s="1"/>
  <c r="F223" i="3"/>
  <c r="H223" i="3" s="1"/>
  <c r="F222" i="3"/>
  <c r="H222" i="3" s="1"/>
  <c r="F221" i="3"/>
  <c r="H221" i="3" s="1"/>
  <c r="F220" i="3"/>
  <c r="H220" i="3" s="1"/>
  <c r="F219" i="3"/>
  <c r="H219" i="3" s="1"/>
  <c r="F218" i="3"/>
  <c r="H218" i="3" s="1"/>
  <c r="F217" i="3"/>
  <c r="H217" i="3" s="1"/>
  <c r="F216" i="3"/>
  <c r="H216" i="3" s="1"/>
  <c r="F215" i="3"/>
  <c r="H215" i="3" s="1"/>
  <c r="F214" i="3"/>
  <c r="H214" i="3" s="1"/>
  <c r="F213" i="3"/>
  <c r="H213" i="3" s="1"/>
  <c r="F212" i="3"/>
  <c r="H212" i="3" s="1"/>
  <c r="F211" i="3"/>
  <c r="H211" i="3" s="1"/>
  <c r="F210" i="3"/>
  <c r="H210" i="3" s="1"/>
  <c r="F209" i="3"/>
  <c r="H209" i="3" s="1"/>
  <c r="F208" i="3"/>
  <c r="H208" i="3" s="1"/>
  <c r="F207" i="3"/>
  <c r="H207" i="3" s="1"/>
  <c r="F206" i="3"/>
  <c r="H206" i="3" s="1"/>
  <c r="F205" i="3"/>
  <c r="H205" i="3" s="1"/>
  <c r="F204" i="3"/>
  <c r="H204" i="3" s="1"/>
  <c r="F203" i="3"/>
  <c r="H203" i="3" s="1"/>
  <c r="F202" i="3"/>
  <c r="H202" i="3" s="1"/>
  <c r="F201" i="3"/>
  <c r="H201" i="3" s="1"/>
  <c r="F200" i="3"/>
  <c r="H200" i="3" s="1"/>
  <c r="F199" i="3"/>
  <c r="H199" i="3" s="1"/>
  <c r="F198" i="3"/>
  <c r="H198" i="3" s="1"/>
  <c r="F197" i="3"/>
  <c r="H197" i="3" s="1"/>
  <c r="F196" i="3"/>
  <c r="H196" i="3" s="1"/>
  <c r="F195" i="3"/>
  <c r="H195" i="3" s="1"/>
  <c r="F194" i="3"/>
  <c r="H194" i="3" s="1"/>
  <c r="F193" i="3"/>
  <c r="H193" i="3" s="1"/>
  <c r="F192" i="3"/>
  <c r="H192" i="3" s="1"/>
  <c r="F191" i="3"/>
  <c r="H191" i="3" s="1"/>
  <c r="F190" i="3"/>
  <c r="H190" i="3" s="1"/>
  <c r="F189" i="3"/>
  <c r="H189" i="3" s="1"/>
  <c r="F188" i="3"/>
  <c r="H188" i="3" s="1"/>
  <c r="F187" i="3"/>
  <c r="H187" i="3" s="1"/>
  <c r="F186" i="3"/>
  <c r="H186" i="3" s="1"/>
  <c r="F185" i="3"/>
  <c r="H185" i="3" s="1"/>
  <c r="F184" i="3"/>
  <c r="H184" i="3" s="1"/>
  <c r="F183" i="3"/>
  <c r="H183" i="3" s="1"/>
  <c r="F182" i="3"/>
  <c r="H182" i="3" s="1"/>
  <c r="F181" i="3"/>
  <c r="H181" i="3" s="1"/>
  <c r="F180" i="3"/>
  <c r="H180" i="3" s="1"/>
  <c r="F179" i="3"/>
  <c r="H179" i="3" s="1"/>
  <c r="F178" i="3"/>
  <c r="H178" i="3" s="1"/>
  <c r="F177" i="3"/>
  <c r="H177" i="3" s="1"/>
  <c r="F176" i="3"/>
  <c r="H176" i="3" s="1"/>
  <c r="F175" i="3"/>
  <c r="H175" i="3" s="1"/>
  <c r="F174" i="3"/>
  <c r="H174" i="3" s="1"/>
  <c r="F173" i="3"/>
  <c r="H173" i="3" s="1"/>
  <c r="F172" i="3"/>
  <c r="H172" i="3" s="1"/>
  <c r="F171" i="3"/>
  <c r="H171" i="3" s="1"/>
  <c r="F170" i="3"/>
  <c r="H170" i="3" s="1"/>
  <c r="F169" i="3"/>
  <c r="H169" i="3" s="1"/>
  <c r="F168" i="3"/>
  <c r="H168" i="3" s="1"/>
  <c r="F167" i="3"/>
  <c r="H167" i="3" s="1"/>
  <c r="F166" i="3"/>
  <c r="H166" i="3" s="1"/>
  <c r="F165" i="3"/>
  <c r="H165" i="3" s="1"/>
  <c r="F164" i="3"/>
  <c r="H164" i="3" s="1"/>
  <c r="F163" i="3"/>
  <c r="H163" i="3" s="1"/>
  <c r="F162" i="3"/>
  <c r="H162" i="3" s="1"/>
  <c r="F161" i="3"/>
  <c r="H161" i="3" s="1"/>
  <c r="F160" i="3"/>
  <c r="H160" i="3" s="1"/>
  <c r="F159" i="3"/>
  <c r="H159" i="3" s="1"/>
  <c r="F158" i="3"/>
  <c r="H158" i="3" s="1"/>
  <c r="F157" i="3"/>
  <c r="H157" i="3" s="1"/>
  <c r="F156" i="3"/>
  <c r="H156" i="3" s="1"/>
  <c r="F155" i="3"/>
  <c r="H155" i="3" s="1"/>
  <c r="F154" i="3"/>
  <c r="H154" i="3" s="1"/>
  <c r="F153" i="3"/>
  <c r="H153" i="3" s="1"/>
  <c r="F152" i="3"/>
  <c r="H152" i="3" s="1"/>
  <c r="F151" i="3"/>
  <c r="H151" i="3" s="1"/>
  <c r="F150" i="3"/>
  <c r="H150" i="3" s="1"/>
  <c r="F149" i="3"/>
  <c r="H149" i="3" s="1"/>
  <c r="F148" i="3"/>
  <c r="H148" i="3" s="1"/>
  <c r="F147" i="3"/>
  <c r="H147" i="3" s="1"/>
  <c r="F146" i="3"/>
  <c r="H146" i="3" s="1"/>
  <c r="F145" i="3"/>
  <c r="H145" i="3" s="1"/>
  <c r="F144" i="3"/>
  <c r="H144" i="3" s="1"/>
  <c r="F143" i="3"/>
  <c r="H143" i="3" s="1"/>
  <c r="F142" i="3"/>
  <c r="H142" i="3" s="1"/>
  <c r="F141" i="3"/>
  <c r="H141" i="3" s="1"/>
  <c r="F140" i="3"/>
  <c r="H140" i="3" s="1"/>
  <c r="F139" i="3"/>
  <c r="H139" i="3" s="1"/>
  <c r="F138" i="3"/>
  <c r="H138" i="3" s="1"/>
  <c r="F137" i="3"/>
  <c r="H137" i="3" s="1"/>
  <c r="F136" i="3"/>
  <c r="H136" i="3" s="1"/>
  <c r="F135" i="3"/>
  <c r="H135" i="3" s="1"/>
  <c r="F134" i="3"/>
  <c r="H134" i="3" s="1"/>
  <c r="F133" i="3"/>
  <c r="H133" i="3" s="1"/>
  <c r="F132" i="3"/>
  <c r="H132" i="3" s="1"/>
  <c r="F131" i="3"/>
  <c r="H131" i="3" s="1"/>
  <c r="F130" i="3"/>
  <c r="H130" i="3" s="1"/>
  <c r="F129" i="3"/>
  <c r="H129" i="3" s="1"/>
  <c r="F128" i="3"/>
  <c r="H128" i="3" s="1"/>
  <c r="F127" i="3"/>
  <c r="H127" i="3" s="1"/>
  <c r="F126" i="3"/>
  <c r="H126" i="3" s="1"/>
  <c r="F125" i="3"/>
  <c r="H125" i="3" s="1"/>
  <c r="F124" i="3"/>
  <c r="H124" i="3" s="1"/>
  <c r="F123" i="3"/>
  <c r="H123" i="3" s="1"/>
  <c r="F122" i="3"/>
  <c r="H122" i="3" s="1"/>
  <c r="F121" i="3"/>
  <c r="H121" i="3" s="1"/>
  <c r="F120" i="3"/>
  <c r="H120" i="3" s="1"/>
  <c r="F119" i="3"/>
  <c r="H119" i="3" s="1"/>
  <c r="F118" i="3"/>
  <c r="H118" i="3" s="1"/>
  <c r="F117" i="3"/>
  <c r="H117" i="3" s="1"/>
  <c r="F116" i="3"/>
  <c r="H116" i="3" s="1"/>
  <c r="F115" i="3"/>
  <c r="H115" i="3" s="1"/>
  <c r="F114" i="3"/>
  <c r="H114" i="3" s="1"/>
  <c r="F113" i="3"/>
  <c r="H113" i="3" s="1"/>
  <c r="F112" i="3"/>
  <c r="H112" i="3" s="1"/>
  <c r="F111" i="3"/>
  <c r="H111" i="3" s="1"/>
  <c r="F110" i="3"/>
  <c r="H110" i="3" s="1"/>
  <c r="F109" i="3"/>
  <c r="H109" i="3" s="1"/>
  <c r="F108" i="3"/>
  <c r="H108" i="3" s="1"/>
  <c r="F107" i="3"/>
  <c r="H107" i="3" s="1"/>
  <c r="F106" i="3"/>
  <c r="H106" i="3" s="1"/>
  <c r="F105" i="3"/>
  <c r="H105" i="3" s="1"/>
  <c r="F104" i="3"/>
  <c r="H104" i="3" s="1"/>
  <c r="F103" i="3"/>
  <c r="H103" i="3" s="1"/>
  <c r="F102" i="3"/>
  <c r="H102" i="3" s="1"/>
  <c r="F101" i="3"/>
  <c r="H101" i="3" s="1"/>
  <c r="F100" i="3"/>
  <c r="H100" i="3" s="1"/>
  <c r="F99" i="3"/>
  <c r="H99" i="3" s="1"/>
  <c r="F98" i="3"/>
  <c r="H98" i="3" s="1"/>
  <c r="F97" i="3"/>
  <c r="H97" i="3" s="1"/>
  <c r="F96" i="3"/>
  <c r="H96" i="3" s="1"/>
  <c r="F95" i="3"/>
  <c r="H95" i="3" s="1"/>
  <c r="F94" i="3"/>
  <c r="H94" i="3" s="1"/>
  <c r="F93" i="3"/>
  <c r="H93" i="3" s="1"/>
  <c r="F92" i="3"/>
  <c r="H92" i="3" s="1"/>
  <c r="F91" i="3"/>
  <c r="H91" i="3" s="1"/>
  <c r="F90" i="3"/>
  <c r="H90" i="3" s="1"/>
  <c r="F89" i="3"/>
  <c r="H89" i="3" s="1"/>
  <c r="F88" i="3"/>
  <c r="H88" i="3" s="1"/>
  <c r="F87" i="3"/>
  <c r="H87" i="3" s="1"/>
  <c r="F86" i="3"/>
  <c r="H86" i="3" s="1"/>
  <c r="F85" i="3"/>
  <c r="H85" i="3" s="1"/>
  <c r="F84" i="3"/>
  <c r="H84" i="3" s="1"/>
  <c r="F83" i="3"/>
  <c r="H83" i="3" s="1"/>
  <c r="F82" i="3"/>
  <c r="H82" i="3" s="1"/>
  <c r="F81" i="3"/>
  <c r="H81" i="3" s="1"/>
  <c r="F80" i="3"/>
  <c r="H80" i="3" s="1"/>
  <c r="F79" i="3"/>
  <c r="H79" i="3" s="1"/>
  <c r="F78" i="3"/>
  <c r="H78" i="3" s="1"/>
  <c r="F77" i="3"/>
  <c r="H77" i="3" s="1"/>
  <c r="F76" i="3"/>
  <c r="H76" i="3" s="1"/>
  <c r="F75" i="3"/>
  <c r="H75" i="3" s="1"/>
  <c r="F74" i="3"/>
  <c r="H74" i="3" s="1"/>
  <c r="F73" i="3"/>
  <c r="H73" i="3" s="1"/>
  <c r="F72" i="3"/>
  <c r="H72" i="3" s="1"/>
  <c r="F71" i="3"/>
  <c r="H71" i="3" s="1"/>
  <c r="F70" i="3"/>
  <c r="H70" i="3" s="1"/>
  <c r="F69" i="3"/>
  <c r="H69" i="3" s="1"/>
  <c r="F68" i="3"/>
  <c r="H68" i="3" s="1"/>
  <c r="F67" i="3"/>
  <c r="H67" i="3" s="1"/>
  <c r="F66" i="3"/>
  <c r="H66" i="3" s="1"/>
  <c r="F65" i="3"/>
  <c r="H65" i="3" s="1"/>
  <c r="F64" i="3"/>
  <c r="H64" i="3" s="1"/>
  <c r="F63" i="3"/>
  <c r="H63" i="3" s="1"/>
  <c r="F62" i="3"/>
  <c r="H62" i="3" s="1"/>
  <c r="F61" i="3"/>
  <c r="H61" i="3" s="1"/>
  <c r="F60" i="3"/>
  <c r="H60" i="3" s="1"/>
  <c r="F59" i="3"/>
  <c r="H59" i="3" s="1"/>
  <c r="F58" i="3"/>
  <c r="H58" i="3" s="1"/>
  <c r="F57" i="3"/>
  <c r="H57" i="3" s="1"/>
  <c r="F56" i="3"/>
  <c r="H56" i="3" s="1"/>
  <c r="F55" i="3"/>
  <c r="H55" i="3" s="1"/>
  <c r="F54" i="3"/>
  <c r="H54" i="3" s="1"/>
  <c r="F53" i="3"/>
  <c r="H53" i="3" s="1"/>
  <c r="F52" i="3"/>
  <c r="H52" i="3" s="1"/>
  <c r="F51" i="3"/>
  <c r="H51" i="3" s="1"/>
  <c r="F50" i="3"/>
  <c r="H50" i="3" s="1"/>
  <c r="F49" i="3"/>
  <c r="H49" i="3" s="1"/>
  <c r="F48" i="3"/>
  <c r="H48" i="3" s="1"/>
  <c r="F47" i="3"/>
  <c r="H47" i="3" s="1"/>
  <c r="F46" i="3"/>
  <c r="H46" i="3" s="1"/>
  <c r="F45" i="3"/>
  <c r="H45" i="3" s="1"/>
  <c r="F44" i="3"/>
  <c r="H44" i="3" s="1"/>
  <c r="F43" i="3"/>
  <c r="H43" i="3" s="1"/>
  <c r="F42" i="3"/>
  <c r="H42" i="3" s="1"/>
  <c r="F41" i="3"/>
  <c r="H41" i="3" s="1"/>
  <c r="F40" i="3"/>
  <c r="H40" i="3" s="1"/>
  <c r="F39" i="3"/>
  <c r="H39" i="3" s="1"/>
  <c r="F38" i="3"/>
  <c r="H38" i="3" s="1"/>
  <c r="F37" i="3"/>
  <c r="H37" i="3" s="1"/>
  <c r="F36" i="3"/>
  <c r="H36" i="3" s="1"/>
  <c r="F35" i="3"/>
  <c r="H35" i="3" s="1"/>
  <c r="F34" i="3"/>
  <c r="H34" i="3" s="1"/>
  <c r="F33" i="3"/>
  <c r="H33" i="3" s="1"/>
  <c r="F32" i="3"/>
  <c r="H32" i="3" s="1"/>
  <c r="F31" i="3"/>
  <c r="H31" i="3" s="1"/>
  <c r="F30" i="3"/>
  <c r="H30" i="3" s="1"/>
  <c r="F29" i="3"/>
  <c r="H29" i="3" s="1"/>
  <c r="F28" i="3"/>
  <c r="H28" i="3" s="1"/>
  <c r="F27" i="3"/>
  <c r="H27" i="3" s="1"/>
  <c r="F26" i="3"/>
  <c r="H26" i="3" s="1"/>
  <c r="F25" i="3"/>
  <c r="H25" i="3" s="1"/>
  <c r="F24" i="3"/>
  <c r="H24" i="3" s="1"/>
  <c r="F23" i="3"/>
  <c r="H23" i="3" s="1"/>
  <c r="F22" i="3"/>
  <c r="H22" i="3" s="1"/>
  <c r="F21" i="3"/>
  <c r="H21" i="3" s="1"/>
  <c r="F20" i="3"/>
  <c r="H20" i="3" s="1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F5" i="3"/>
  <c r="H5" i="3" s="1"/>
  <c r="F4" i="3"/>
  <c r="H4" i="3" s="1"/>
  <c r="J290" i="3" l="1"/>
  <c r="H290" i="3"/>
  <c r="F290" i="3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4" i="1"/>
  <c r="F66" i="1" l="1"/>
  <c r="H66" i="1" l="1"/>
</calcChain>
</file>

<file path=xl/sharedStrings.xml><?xml version="1.0" encoding="utf-8"?>
<sst xmlns="http://schemas.openxmlformats.org/spreadsheetml/2006/main" count="757" uniqueCount="646">
  <si>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</si>
  <si>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</si>
  <si>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</si>
  <si>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</si>
  <si>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</si>
  <si>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</si>
  <si>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</si>
  <si>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</si>
  <si>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</si>
  <si>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</si>
  <si>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</si>
  <si>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</si>
  <si>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</si>
  <si>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</si>
  <si>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</si>
  <si>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</si>
  <si>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</si>
  <si>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</si>
  <si>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</si>
  <si>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</si>
  <si>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</si>
  <si>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</si>
  <si>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</si>
  <si>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</si>
  <si>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</si>
  <si>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</si>
  <si>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</si>
  <si>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</si>
  <si>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</si>
  <si>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</si>
  <si>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</si>
  <si>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</si>
  <si>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</si>
  <si>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</si>
  <si>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</si>
  <si>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</si>
  <si>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</si>
  <si>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</si>
  <si>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</si>
  <si>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</si>
  <si>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</si>
  <si>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</si>
  <si>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</si>
  <si>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</si>
  <si>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</si>
  <si>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</si>
  <si>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</si>
  <si>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</si>
  <si>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</si>
  <si>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</si>
  <si>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</si>
  <si>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</si>
  <si>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</si>
  <si>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</si>
  <si>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</si>
  <si>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</si>
  <si>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</si>
  <si>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</si>
  <si>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</si>
  <si>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</si>
  <si>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</si>
  <si>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</si>
  <si>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</si>
  <si>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</si>
  <si>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</si>
  <si>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</si>
  <si>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</si>
  <si>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</si>
  <si>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</si>
  <si>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</si>
  <si>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</si>
  <si>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</si>
  <si>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</si>
  <si>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</si>
  <si>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</si>
  <si>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</si>
  <si>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</si>
  <si>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</si>
  <si>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</si>
  <si>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</si>
  <si>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</si>
  <si>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</si>
  <si>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</si>
  <si>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</si>
  <si>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</si>
  <si>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</si>
  <si>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</si>
  <si>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</si>
  <si>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</si>
  <si>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</si>
  <si>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</si>
  <si>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</si>
  <si>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</si>
  <si>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</si>
  <si>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</si>
  <si>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</si>
  <si>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</si>
  <si>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</si>
  <si>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</si>
  <si>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</si>
  <si>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</si>
  <si>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</si>
  <si>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</si>
  <si>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</si>
  <si>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</si>
  <si>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</si>
  <si>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</si>
  <si>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</si>
  <si>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</si>
  <si>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</si>
  <si>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</si>
  <si>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</si>
  <si>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</si>
  <si>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</si>
  <si>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</si>
  <si>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</si>
  <si>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</si>
  <si>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</si>
  <si>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</si>
  <si>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</si>
  <si>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</si>
  <si>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</si>
  <si>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</si>
  <si>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</si>
  <si>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</si>
  <si>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</si>
  <si>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</si>
  <si>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</si>
  <si>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</si>
  <si>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</si>
  <si>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</si>
  <si>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</si>
  <si>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</si>
  <si>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</si>
  <si>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</si>
  <si>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</si>
  <si>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</si>
  <si>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</si>
  <si>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</si>
  <si>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</si>
  <si>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</si>
  <si>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</si>
  <si>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</si>
  <si>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</si>
  <si>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</si>
  <si>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</si>
  <si>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</si>
  <si>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</si>
  <si>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</si>
  <si>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</si>
  <si>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</si>
  <si>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</si>
  <si>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</si>
  <si>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</si>
  <si>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</si>
  <si>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</si>
  <si>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</si>
  <si>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</si>
  <si>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</si>
  <si>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</si>
  <si>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</si>
  <si>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</si>
  <si>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</si>
  <si>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</si>
  <si>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</si>
  <si>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</si>
  <si>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</si>
  <si>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</si>
  <si>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</si>
  <si>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</si>
  <si>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</si>
  <si>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</si>
  <si>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</si>
  <si>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</si>
  <si>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</si>
  <si>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</si>
  <si>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</si>
  <si>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</si>
  <si>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</si>
  <si>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</si>
  <si>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</si>
  <si>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</si>
  <si>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</si>
  <si>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</si>
  <si>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</si>
  <si>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</si>
  <si>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</si>
  <si>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</si>
  <si>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</si>
  <si>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</si>
  <si>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</si>
  <si>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</si>
  <si>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</si>
  <si>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</si>
  <si>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</si>
  <si>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</si>
  <si>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</si>
  <si>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</si>
  <si>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</si>
  <si>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</si>
  <si>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</si>
  <si>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</si>
  <si>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</si>
  <si>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</si>
  <si>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</si>
  <si>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</si>
  <si>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</si>
  <si>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</si>
  <si>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</si>
  <si>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</si>
  <si>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</si>
  <si>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</si>
  <si>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</si>
  <si>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</si>
  <si>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</si>
  <si>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</si>
  <si>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</si>
  <si>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</si>
  <si>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</si>
  <si>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</si>
  <si>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</si>
  <si>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</si>
  <si>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</si>
  <si>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</si>
  <si>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</si>
  <si>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</si>
  <si>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</si>
  <si>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</si>
  <si>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</si>
  <si>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</si>
  <si>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</si>
  <si>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</si>
  <si>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</si>
  <si>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</si>
  <si>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</si>
  <si>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</si>
  <si>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</si>
  <si>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</si>
  <si>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</si>
  <si>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</si>
  <si>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</si>
  <si>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</si>
  <si>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</si>
  <si>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</si>
  <si>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</si>
  <si>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</si>
  <si>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</si>
  <si>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</si>
  <si>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</si>
  <si>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</si>
  <si>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</si>
  <si>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</si>
  <si>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</si>
  <si>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</si>
  <si>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</si>
  <si>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</si>
  <si>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</si>
  <si>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</si>
  <si>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</si>
  <si>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</si>
  <si>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</si>
  <si>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</si>
  <si>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</si>
  <si>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</si>
  <si>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</si>
  <si>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</si>
  <si>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</si>
  <si>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</si>
  <si>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</si>
  <si>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</si>
  <si>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</si>
  <si>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</si>
  <si>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</si>
  <si>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</si>
  <si>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</si>
  <si>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</si>
  <si>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</si>
  <si>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</si>
  <si>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</si>
  <si>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</si>
  <si>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</si>
  <si>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</si>
  <si>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</si>
  <si>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</si>
  <si>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</si>
  <si>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</si>
  <si>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</si>
  <si>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</si>
  <si>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</si>
  <si>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</si>
  <si>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</si>
  <si>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</si>
  <si>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</si>
  <si>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</si>
  <si>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</si>
  <si>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</si>
  <si>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</si>
  <si>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</si>
  <si>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</si>
  <si>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</si>
  <si>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</si>
  <si>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</si>
  <si>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</si>
  <si>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</si>
  <si>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</si>
  <si>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</si>
  <si>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</si>
  <si>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</si>
  <si>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</si>
  <si>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</si>
  <si>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</si>
  <si>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</si>
  <si>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</si>
  <si>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</si>
  <si>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</si>
  <si>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</si>
  <si>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</si>
  <si>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</si>
  <si>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</si>
  <si>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</si>
  <si>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</si>
  <si>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</si>
  <si>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</si>
  <si>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</si>
  <si>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</si>
  <si>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</si>
  <si>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</si>
  <si>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</si>
  <si>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</si>
  <si>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</si>
  <si>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</si>
  <si>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</si>
  <si>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</si>
  <si>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</si>
  <si>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</si>
  <si>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</si>
  <si>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</si>
  <si>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</si>
  <si>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</si>
  <si>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</si>
  <si>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</si>
  <si>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</si>
  <si>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</si>
  <si>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</si>
  <si>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</si>
  <si>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</si>
  <si>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</si>
  <si>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</si>
  <si>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</si>
  <si>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</si>
  <si>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</si>
  <si>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</si>
  <si>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</si>
  <si>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</si>
  <si>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</si>
  <si>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</si>
  <si>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</si>
  <si>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</si>
  <si>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</si>
  <si>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</si>
  <si>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</si>
  <si>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</si>
  <si>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</si>
  <si>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</si>
  <si>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</si>
  <si>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</si>
  <si>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</si>
  <si>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</si>
  <si>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</si>
  <si>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</si>
  <si>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</si>
  <si>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</si>
  <si>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</si>
  <si>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</si>
  <si>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</si>
  <si>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</si>
  <si>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</si>
  <si>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</si>
  <si>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</si>
  <si>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</si>
  <si>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</si>
  <si>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</si>
  <si>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</si>
  <si>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</si>
  <si>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</si>
  <si>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</si>
  <si>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</si>
  <si>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</si>
  <si>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</si>
  <si>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</si>
  <si>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</si>
  <si>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</si>
  <si>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</si>
  <si>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</si>
  <si>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</si>
  <si>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</si>
  <si>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</si>
  <si>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</si>
  <si>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</si>
  <si>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</si>
  <si>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</si>
  <si>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</si>
  <si>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</si>
  <si>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</si>
  <si>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</si>
  <si>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</si>
  <si>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</si>
  <si>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</si>
  <si>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</si>
  <si>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</si>
  <si>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</si>
  <si>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</si>
  <si>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</si>
  <si>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</si>
  <si>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</si>
  <si>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</si>
  <si>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</si>
  <si>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</si>
  <si>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</si>
  <si>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</si>
  <si>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</si>
  <si>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</si>
  <si>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</si>
  <si>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</si>
  <si>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</si>
  <si>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</si>
  <si>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</si>
  <si>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</si>
  <si>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</si>
  <si>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</si>
  <si>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</si>
  <si>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</si>
  <si>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</si>
  <si>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</si>
  <si>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</si>
  <si>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</si>
  <si>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</si>
  <si>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</si>
  <si>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</si>
  <si>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</si>
  <si>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</si>
  <si>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</si>
  <si>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</si>
  <si>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</si>
  <si>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</si>
  <si>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</si>
  <si>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</si>
  <si>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</si>
  <si>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</si>
  <si>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</si>
  <si>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</si>
  <si>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</si>
  <si>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</si>
  <si>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</si>
  <si>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</si>
  <si>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</si>
  <si>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</si>
  <si>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</si>
  <si>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</si>
  <si>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</si>
  <si>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</si>
  <si>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</si>
  <si>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</si>
  <si>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</si>
  <si>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</si>
  <si>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</si>
  <si>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</si>
  <si>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</si>
  <si>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</si>
  <si>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</si>
  <si>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</si>
  <si>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</si>
  <si>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</si>
  <si>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</si>
  <si>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</si>
  <si>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</si>
  <si>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</si>
  <si>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</si>
  <si>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</si>
  <si>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</si>
  <si>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</si>
  <si>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</si>
  <si>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</si>
  <si>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</si>
  <si>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</si>
  <si>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</si>
  <si>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</si>
  <si>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</si>
  <si>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</si>
  <si>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</si>
  <si>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</si>
  <si>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</si>
  <si>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</si>
  <si>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</si>
  <si>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</si>
  <si>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</si>
  <si>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</si>
  <si>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</si>
  <si>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</si>
  <si>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</si>
  <si>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</si>
  <si>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</si>
  <si>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</si>
  <si>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</si>
  <si>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</si>
  <si>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</si>
  <si>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</si>
  <si>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</si>
  <si>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</si>
  <si>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</si>
  <si>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</si>
  <si>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</si>
  <si>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</si>
  <si>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</si>
  <si>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</si>
  <si>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</si>
  <si>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</si>
  <si>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</si>
  <si>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</si>
  <si>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</si>
  <si>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</si>
  <si>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</si>
  <si>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</si>
  <si>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</si>
  <si>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</si>
  <si>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</si>
  <si>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</si>
  <si>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</si>
  <si>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</si>
  <si>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</si>
  <si>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</si>
  <si>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</si>
  <si>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</si>
  <si>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</si>
  <si>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</si>
  <si>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</si>
  <si>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</si>
  <si>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</si>
  <si>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</si>
  <si>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</si>
  <si>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</si>
  <si>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</si>
  <si>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</si>
  <si>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</si>
  <si>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</si>
  <si>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</si>
  <si>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</si>
  <si>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</si>
  <si>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</si>
  <si>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</si>
  <si>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</si>
  <si>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</si>
  <si>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</si>
  <si>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</si>
  <si>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</si>
  <si>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</si>
  <si>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</si>
  <si>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</si>
  <si>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</si>
  <si>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</si>
  <si>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</si>
  <si>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</si>
  <si>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</si>
  <si>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</si>
  <si>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</si>
  <si>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</si>
  <si>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</si>
  <si>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</si>
  <si>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</si>
  <si>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</si>
  <si>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</si>
  <si>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</si>
  <si>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</si>
  <si>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</si>
  <si>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</si>
  <si>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</si>
  <si>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</si>
  <si>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</si>
  <si>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</si>
  <si>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</si>
  <si>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</si>
  <si>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</si>
  <si>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</si>
  <si>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</si>
  <si>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</si>
  <si>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</si>
  <si>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</si>
  <si>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</si>
  <si>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</si>
  <si>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</si>
  <si>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</si>
  <si>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</si>
  <si>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</si>
  <si>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</si>
  <si>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</si>
  <si>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</si>
  <si>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</si>
  <si>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</si>
  <si>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</si>
  <si>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</si>
  <si>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</si>
  <si>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</si>
  <si>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</si>
  <si>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</si>
  <si>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</si>
  <si>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</si>
  <si>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</si>
  <si>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</si>
  <si>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</si>
  <si>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</si>
  <si>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</si>
  <si>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542303001 Para Gastos de Funcionamiento</t>
  </si>
  <si>
    <t>542302001 Para Proyectos de Inversión</t>
  </si>
  <si>
    <t>MUNICIPIO DE MAGANGUE   ALCALDIA MUNICIPAL</t>
  </si>
  <si>
    <t>CONSEJO REGIONAL INDIGENA-  UNIVERSIDAD AUTÓNOMA INDIGENA INTERCULTURAL - UAIIN</t>
  </si>
  <si>
    <t>sechacienda.contabilidad@nortedesantander.gov.co</t>
  </si>
  <si>
    <t>SALDOS DE CUENTAS - PARA PROGRAMAS DE EDUCACION</t>
  </si>
  <si>
    <t>CONSEJO REGIONAL INDIGENA</t>
  </si>
  <si>
    <t>mario.guzman@ucaldas.edu.co,</t>
  </si>
  <si>
    <t>MOVIMIENTOS DE ENERO DE 2021</t>
  </si>
  <si>
    <t>SALDO A 31 DE ENERO DE 2021</t>
  </si>
  <si>
    <t>MOVIMIENTOS DE ENERO 2021</t>
  </si>
  <si>
    <t>SALDOS A 31 DE ENERO DE 2021</t>
  </si>
  <si>
    <t>MOVIMIENTOS DE FEBRERO DE 2021</t>
  </si>
  <si>
    <t>SALDO A 28 DE FEBRERO DE 2021</t>
  </si>
  <si>
    <t>MOVIMIENTOS DE FEBRERO 2021</t>
  </si>
  <si>
    <t>SALDOS A 28 DE FEBRERO DE 2021</t>
  </si>
  <si>
    <t>542303002 Transferencia para la prestación del servicio de educación en casa y en presencialidad bajo el esquema de alternancia</t>
  </si>
  <si>
    <t>SALDOS A 28 DE FEBRERO DEL 2021</t>
  </si>
  <si>
    <t>MOVIMIENTOS DE MARZO 2021</t>
  </si>
  <si>
    <t>SALDOS A 31 DE MARZO DE 2021</t>
  </si>
  <si>
    <t>MOVIMIENTOS DE MARZO DE 2021</t>
  </si>
  <si>
    <t>SALDO A 31 DE MARZO DE 2021</t>
  </si>
  <si>
    <t>MOVIMIENTOS DE ABRIL DE 2021</t>
  </si>
  <si>
    <t>MOVIMIENTOS DE ABRIL 2021</t>
  </si>
  <si>
    <t>SALDOS A 30 DE ABRIL DE 2021</t>
  </si>
  <si>
    <t>MOVIMIENTOS DE MAYO DE 2021</t>
  </si>
  <si>
    <t>SALDO A 31 0E MAYO DE 2021</t>
  </si>
  <si>
    <t>SALDO A 30 0E ABRL DE 2021</t>
  </si>
  <si>
    <t>MOVIMIENTOS DE MAYO 2021</t>
  </si>
  <si>
    <t>SALDOS A 31 DE MAYO DE 2021</t>
  </si>
  <si>
    <t xml:space="preserve">     </t>
  </si>
  <si>
    <t>MOVIMIENTOS DE JUNIO DE 2021</t>
  </si>
  <si>
    <t>SALDO A 30 DE JUNIO DE 2021</t>
  </si>
  <si>
    <t>MOVIMIENTOS DE JUNO 2021</t>
  </si>
  <si>
    <t>SALDOS A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</si>
</sst>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4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6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7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43" fontId="10" fillId="0" borderId="0" xfId="2" applyNumberFormat="1" applyFont="1">
      <alignment wrapText="1"/>
    </xf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7" fillId="0" borderId="6" xfId="0" applyFont="1" applyBorder="1" applyAlignment="1">
      <alignment vertical="top" wrapText="1" readingOrder="1"/>
    </xf>
    <xf numFmtId="0" fontId="2" fillId="0" borderId="0" xfId="3" applyAlignment="1" applyProtection="1">
      <alignment vertical="center" wrapText="1"/>
    </xf>
    <xf numFmtId="165" fontId="10" fillId="0" borderId="4" xfId="1" applyNumberFormat="1" applyFont="1" applyBorder="1" applyAlignment="1">
      <alignment wrapText="1"/>
    </xf>
    <xf numFmtId="165" fontId="11" fillId="3" borderId="4" xfId="2" applyNumberFormat="1" applyFont="1" applyFill="1" applyBorder="1" applyAlignment="1"/>
    <xf numFmtId="4" fontId="11" fillId="3" borderId="4" xfId="2" applyNumberFormat="1" applyFont="1" applyFill="1" applyBorder="1" applyAlignment="1"/>
    <xf numFmtId="0" fontId="1" fillId="0" borderId="0" xfId="2" applyAlignment="1">
      <alignment horizontal="center" vertical="center"/>
    </xf>
    <xf numFmtId="0" fontId="1" fillId="0" borderId="0" xfId="2" applyAlignment="1">
      <alignment horizontal="center" vertical="center" wrapText="1"/>
    </xf>
    <xf numFmtId="0" fontId="1" fillId="0" borderId="0" xfId="2">
      <alignment wrapText="1"/>
    </xf>
    <xf numFmtId="0" fontId="1" fillId="4" borderId="4" xfId="2" applyFill="1" applyBorder="1" applyAlignment="1"/>
    <xf numFmtId="0" fontId="18" fillId="6" borderId="0" xfId="0" applyFont="1" applyFill="1" applyAlignment="1">
      <alignment vertical="top" wrapText="1" readingOrder="1"/>
    </xf>
    <xf numFmtId="165" fontId="1" fillId="0" borderId="4" xfId="1" applyNumberFormat="1" applyFont="1" applyBorder="1" applyAlignment="1">
      <alignment wrapText="1"/>
    </xf>
    <xf numFmtId="0" fontId="18" fillId="6" borderId="7" xfId="0" applyFont="1" applyFill="1" applyBorder="1" applyAlignment="1">
      <alignment vertical="top" wrapText="1" readingOrder="1"/>
    </xf>
    <xf numFmtId="0" fontId="2" fillId="0" borderId="8" xfId="3" applyBorder="1" applyAlignment="1" applyProtection="1"/>
    <xf numFmtId="1" fontId="10" fillId="6" borderId="4" xfId="2" applyNumberFormat="1" applyFont="1" applyFill="1" applyBorder="1" applyAlignment="1"/>
    <xf numFmtId="0" fontId="10" fillId="6" borderId="4" xfId="2" applyFont="1" applyFill="1" applyBorder="1" applyAlignment="1"/>
    <xf numFmtId="0" fontId="12" fillId="6" borderId="4" xfId="3" applyFont="1" applyFill="1" applyBorder="1" applyAlignment="1" applyProtection="1"/>
    <xf numFmtId="165" fontId="1" fillId="6" borderId="4" xfId="2" applyNumberFormat="1" applyFill="1" applyBorder="1" applyAlignment="1"/>
    <xf numFmtId="0" fontId="10" fillId="6" borderId="0" xfId="2" applyFont="1" applyFill="1">
      <alignment wrapText="1"/>
    </xf>
    <xf numFmtId="0" fontId="2" fillId="6" borderId="0" xfId="3" applyFill="1" applyAlignment="1" applyProtection="1">
      <alignment vertical="center" wrapText="1"/>
    </xf>
    <xf numFmtId="0" fontId="1" fillId="6" borderId="4" xfId="2" applyFill="1" applyBorder="1" applyAlignment="1"/>
    <xf numFmtId="1" fontId="10" fillId="0" borderId="4" xfId="2" applyNumberFormat="1" applyFont="1" applyFill="1" applyBorder="1" applyAlignment="1"/>
    <xf numFmtId="0" fontId="12" fillId="0" borderId="4" xfId="3" applyFont="1" applyFill="1" applyBorder="1" applyAlignment="1" applyProtection="1"/>
    <xf numFmtId="165" fontId="1" fillId="0" borderId="4" xfId="2" applyNumberFormat="1" applyFill="1" applyBorder="1" applyAlignment="1"/>
    <xf numFmtId="0" fontId="10" fillId="0" borderId="0" xfId="2" applyFont="1" applyFill="1">
      <alignment wrapText="1"/>
    </xf>
    <xf numFmtId="0" fontId="2" fillId="0" borderId="4" xfId="3" applyFill="1" applyBorder="1" applyAlignment="1" applyProtection="1"/>
    <xf numFmtId="0" fontId="10" fillId="0" borderId="4" xfId="2" applyFont="1" applyFill="1" applyBorder="1">
      <alignment wrapText="1"/>
    </xf>
    <xf numFmtId="0" fontId="17" fillId="0" borderId="6" xfId="0" applyFont="1" applyFill="1" applyBorder="1" applyAlignment="1">
      <alignment vertical="top" wrapText="1" readingOrder="1"/>
    </xf>
    <xf numFmtId="0" fontId="18" fillId="0" borderId="6" xfId="0" applyNumberFormat="1" applyFont="1" applyFill="1" applyBorder="1" applyAlignment="1">
      <alignment vertical="top" wrapText="1" readingOrder="1"/>
    </xf>
    <xf numFmtId="0" fontId="18" fillId="0" borderId="9" xfId="0" applyNumberFormat="1" applyFont="1" applyFill="1" applyBorder="1" applyAlignment="1">
      <alignment vertical="top" wrapText="1" readingOrder="1"/>
    </xf>
    <xf numFmtId="0" fontId="19" fillId="0" borderId="4" xfId="3" applyFont="1" applyFill="1" applyBorder="1" applyAlignment="1" applyProtection="1"/>
    <xf numFmtId="0" fontId="11" fillId="0" borderId="0" xfId="2" applyFont="1" applyFill="1">
      <alignment wrapText="1"/>
    </xf>
    <xf numFmtId="0" fontId="11" fillId="5" borderId="4" xfId="2" applyFont="1" applyFill="1" applyBorder="1" applyAlignment="1">
      <alignment horizontal="center" vertical="justify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165" fontId="10" fillId="0" borderId="0" xfId="1" applyFont="1" applyAlignment="1">
      <alignment wrapText="1"/>
    </xf>
  </cellXfs>
  <cellStyles count="22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illares 6" xfId="21" xr:uid="{0C1CC1FA-F661-41FF-B67D-71A00440976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21/CUENTAS/ABRIL/5423/AUXILIARES%20CUENTAS%20ABRIL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herrera_mineducacion_gov_co/Documents/Doc/CONTABILIDAD/2021/CUENTAS/MAYO/5423/AUXILIARES%20CUENTAS%20MAYO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INetCache\Content.Outlook\XPHUXKYP\REPNCT004ReporteAuxiliarContablePorRubro%20(6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herrera\AppData\Local\Microsoft\Windows\INetCache\Content.Outlook\XPHUXKYP\AUXILIARES%20CUENTAS%20SGP%20Y%20OTRAS%20TRANSFERENCIAS%20JUN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A21">
            <v>802011065</v>
          </cell>
          <cell r="B21" t="str">
            <v>INSTITUCION UNIVERSITARIA  ITSA</v>
          </cell>
          <cell r="C21"/>
          <cell r="D21"/>
          <cell r="E21"/>
          <cell r="F21">
            <v>1578962451</v>
          </cell>
          <cell r="G21">
            <v>448906160</v>
          </cell>
        </row>
        <row r="22">
          <cell r="A22">
            <v>890480054</v>
          </cell>
          <cell r="B22" t="str">
            <v>COLEGIO MAYOR DE BOLIVAR</v>
          </cell>
          <cell r="C22"/>
          <cell r="D22"/>
          <cell r="E22"/>
          <cell r="F22">
            <v>1448623295</v>
          </cell>
          <cell r="G22">
            <v>411850149</v>
          </cell>
        </row>
        <row r="23">
          <cell r="A23">
            <v>890501578</v>
          </cell>
          <cell r="B23" t="str">
            <v>INSTITUTO SUPERIOR DE EDUCACION RURAL</v>
          </cell>
          <cell r="C23"/>
          <cell r="D23"/>
          <cell r="E23"/>
          <cell r="F23">
            <v>1506115645</v>
          </cell>
          <cell r="G23">
            <v>428195484</v>
          </cell>
        </row>
        <row r="24">
          <cell r="A24">
            <v>890802678</v>
          </cell>
          <cell r="B24" t="str">
            <v>COLEGIO INTEGRADO NACIONAL ORIENTE DE CALDAS</v>
          </cell>
          <cell r="C24"/>
          <cell r="D24"/>
          <cell r="E24"/>
          <cell r="F24">
            <v>852354739</v>
          </cell>
          <cell r="G24">
            <v>242328304</v>
          </cell>
        </row>
        <row r="25">
          <cell r="A25">
            <v>890980153</v>
          </cell>
          <cell r="B25" t="str">
            <v>INSTITUCION UNIVERSITARIA  PASCUAL BRAVO</v>
          </cell>
          <cell r="C25"/>
          <cell r="D25"/>
          <cell r="E25"/>
          <cell r="F25">
            <v>3618215901</v>
          </cell>
          <cell r="G25">
            <v>1028675131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/>
          <cell r="D26"/>
          <cell r="E26"/>
          <cell r="F26">
            <v>1082058911</v>
          </cell>
          <cell r="G26">
            <v>307634238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/>
          <cell r="D27"/>
          <cell r="E27"/>
          <cell r="F27">
            <v>1487955337</v>
          </cell>
          <cell r="G27">
            <v>423032426</v>
          </cell>
        </row>
        <row r="28">
          <cell r="A28">
            <v>800124023</v>
          </cell>
          <cell r="B28" t="str">
            <v>INSTITUTO TECNICO AGRICOLA - ITA DE BUGA</v>
          </cell>
          <cell r="C28"/>
          <cell r="D28"/>
          <cell r="E28"/>
          <cell r="F28">
            <v>1103351924</v>
          </cell>
          <cell r="G28">
            <v>313687938</v>
          </cell>
        </row>
        <row r="29">
          <cell r="A29">
            <v>891680089</v>
          </cell>
          <cell r="B29" t="str">
            <v>UNIVERSIDAD TECNOLOGICA DEL CHOCO</v>
          </cell>
          <cell r="C29"/>
          <cell r="D29"/>
          <cell r="E29"/>
          <cell r="F29">
            <v>23830774051</v>
          </cell>
          <cell r="G29">
            <v>4057983213</v>
          </cell>
        </row>
        <row r="30">
          <cell r="A30">
            <v>800144829</v>
          </cell>
          <cell r="B30" t="str">
            <v>UNIVERSIDAD COLEGIO MAYOR DE CUNDINAMARCA</v>
          </cell>
          <cell r="C30"/>
          <cell r="D30"/>
          <cell r="E30"/>
          <cell r="F30">
            <v>10824382276</v>
          </cell>
          <cell r="G30">
            <v>2063780461</v>
          </cell>
        </row>
        <row r="31">
          <cell r="A31">
            <v>800247940</v>
          </cell>
          <cell r="B31" t="str">
            <v>INSTITUTO TECNOLOGICO DEL PUTUMAYO</v>
          </cell>
          <cell r="C31"/>
          <cell r="D31"/>
          <cell r="E31"/>
          <cell r="F31">
            <v>1000032394</v>
          </cell>
          <cell r="G31">
            <v>284313729</v>
          </cell>
        </row>
        <row r="32">
          <cell r="A32">
            <v>890000432</v>
          </cell>
          <cell r="B32" t="str">
            <v>UNIVERSIDAD DEL QUINDIO</v>
          </cell>
          <cell r="C32"/>
          <cell r="D32"/>
          <cell r="E32"/>
          <cell r="F32">
            <v>23529746076</v>
          </cell>
          <cell r="G32">
            <v>4959826931</v>
          </cell>
        </row>
        <row r="33">
          <cell r="A33">
            <v>890201213</v>
          </cell>
          <cell r="B33" t="str">
            <v>UNIVERSIDAD INDUSTRIAL DE SANTANDER</v>
          </cell>
          <cell r="C33"/>
          <cell r="D33"/>
          <cell r="E33"/>
          <cell r="F33">
            <v>47821263418</v>
          </cell>
          <cell r="G33">
            <v>10427309916</v>
          </cell>
        </row>
        <row r="34">
          <cell r="A34">
            <v>890680062</v>
          </cell>
          <cell r="B34" t="str">
            <v>UNIVERSIDAD DE CUNDINAMARCA</v>
          </cell>
          <cell r="C34"/>
          <cell r="D34"/>
          <cell r="E34"/>
          <cell r="F34">
            <v>9275208191</v>
          </cell>
          <cell r="G34">
            <v>1688164827</v>
          </cell>
        </row>
        <row r="35">
          <cell r="A35">
            <v>890700640</v>
          </cell>
          <cell r="B35" t="str">
            <v>UNIVERSIDAD DEL TOLIMA</v>
          </cell>
          <cell r="C35"/>
          <cell r="D35"/>
          <cell r="E35"/>
          <cell r="F35">
            <v>20699158324</v>
          </cell>
          <cell r="G35">
            <v>4297966655</v>
          </cell>
        </row>
        <row r="36">
          <cell r="A36">
            <v>891190346</v>
          </cell>
          <cell r="B36" t="str">
            <v>UNIVERSIDAD DE LA AMAZONIA</v>
          </cell>
          <cell r="C36"/>
          <cell r="D36"/>
          <cell r="E36"/>
          <cell r="F36">
            <v>13283133163</v>
          </cell>
          <cell r="G36">
            <v>2569236289</v>
          </cell>
        </row>
        <row r="37">
          <cell r="A37">
            <v>835000300</v>
          </cell>
          <cell r="B37" t="str">
            <v>UNIVERSIDAD DEL PACIFICO</v>
          </cell>
          <cell r="C37"/>
          <cell r="D37"/>
          <cell r="E37"/>
          <cell r="F37">
            <v>8666358551</v>
          </cell>
          <cell r="G37">
            <v>1566036001</v>
          </cell>
        </row>
        <row r="38">
          <cell r="A38">
            <v>800225340</v>
          </cell>
          <cell r="B38" t="str">
            <v>UNIVERSIDAD MILITAR NUEVA GRANADA</v>
          </cell>
          <cell r="C38"/>
          <cell r="D38"/>
          <cell r="E38"/>
          <cell r="F38">
            <v>9087534566</v>
          </cell>
          <cell r="G38">
            <v>1671928363</v>
          </cell>
        </row>
        <row r="39">
          <cell r="A39">
            <v>800118954</v>
          </cell>
          <cell r="B39" t="str">
            <v>UNIVERSIDAD DE NARIÑO</v>
          </cell>
          <cell r="C39"/>
          <cell r="D39"/>
          <cell r="E39"/>
          <cell r="F39">
            <v>26082209905</v>
          </cell>
          <cell r="G39">
            <v>5507590628</v>
          </cell>
        </row>
        <row r="40">
          <cell r="A40">
            <v>899999063</v>
          </cell>
          <cell r="B40" t="str">
            <v>UNIVERSIDAD NACIONAL DE COLOMBIA</v>
          </cell>
          <cell r="C40"/>
          <cell r="D40"/>
          <cell r="E40"/>
          <cell r="F40">
            <v>249361012860</v>
          </cell>
          <cell r="G40">
            <v>56262717254</v>
          </cell>
        </row>
        <row r="41">
          <cell r="A41">
            <v>891480035</v>
          </cell>
          <cell r="B41" t="str">
            <v>UNIVERSIDAD TECNOLOGICA DE PEREIRA</v>
          </cell>
          <cell r="C41"/>
          <cell r="D41"/>
          <cell r="E41"/>
          <cell r="F41">
            <v>38890813545</v>
          </cell>
          <cell r="G41">
            <v>8439852199</v>
          </cell>
        </row>
        <row r="42">
          <cell r="A42">
            <v>892000757</v>
          </cell>
          <cell r="B42" t="str">
            <v>UNIVERSIDAD DE LOS LLANOS</v>
          </cell>
          <cell r="C42"/>
          <cell r="D42"/>
          <cell r="E42"/>
          <cell r="F42">
            <v>13832194027</v>
          </cell>
          <cell r="G42">
            <v>2710221892</v>
          </cell>
        </row>
        <row r="43">
          <cell r="A43">
            <v>890102257</v>
          </cell>
          <cell r="B43" t="str">
            <v>UNIVERSIDAD DEL ATLANTICO</v>
          </cell>
          <cell r="C43"/>
          <cell r="D43"/>
          <cell r="E43"/>
          <cell r="F43">
            <v>46169875912</v>
          </cell>
          <cell r="G43">
            <v>10054802681</v>
          </cell>
        </row>
        <row r="44">
          <cell r="A44">
            <v>891780111</v>
          </cell>
          <cell r="B44" t="str">
            <v>UNIVERSIDAD DEL MAGDALENA</v>
          </cell>
          <cell r="C44"/>
          <cell r="D44"/>
          <cell r="E44"/>
          <cell r="F44">
            <v>22952990503</v>
          </cell>
          <cell r="G44">
            <v>4776896412</v>
          </cell>
        </row>
        <row r="45">
          <cell r="A45">
            <v>890399010</v>
          </cell>
          <cell r="B45" t="str">
            <v>UNIVERSIDAD DEL VALLE</v>
          </cell>
          <cell r="C45"/>
          <cell r="D45"/>
          <cell r="E45"/>
          <cell r="F45">
            <v>87617147527</v>
          </cell>
          <cell r="G45">
            <v>19452031949</v>
          </cell>
        </row>
        <row r="46">
          <cell r="A46">
            <v>890980040</v>
          </cell>
          <cell r="B46" t="str">
            <v>UNIVERSIDAD DE ANTIOQUIA</v>
          </cell>
          <cell r="C46"/>
          <cell r="D46"/>
          <cell r="E46"/>
          <cell r="F46">
            <v>116575451764</v>
          </cell>
          <cell r="G46">
            <v>26042596331</v>
          </cell>
        </row>
        <row r="47">
          <cell r="A47">
            <v>899999230</v>
          </cell>
          <cell r="B47" t="str">
            <v>UNIVERSIDAD DISTRITAL FRANCISCO JOSE DE CALDAS</v>
          </cell>
          <cell r="C47"/>
          <cell r="D47"/>
          <cell r="E47"/>
          <cell r="F47">
            <v>10494113548</v>
          </cell>
          <cell r="G47">
            <v>1943844164</v>
          </cell>
        </row>
        <row r="48">
          <cell r="A48">
            <v>860512780</v>
          </cell>
          <cell r="B48" t="str">
            <v>UNIVERSIDAD NACIONAL ABIERTA Y A DISTANCIA</v>
          </cell>
          <cell r="C48"/>
          <cell r="D48"/>
          <cell r="E48"/>
          <cell r="F48">
            <v>20542603533</v>
          </cell>
          <cell r="G48">
            <v>4223256045</v>
          </cell>
        </row>
        <row r="49">
          <cell r="A49">
            <v>891500319</v>
          </cell>
          <cell r="B49" t="str">
            <v>UNIVERSIDAD DEL CAUCA</v>
          </cell>
          <cell r="C49"/>
          <cell r="D49"/>
          <cell r="E49"/>
          <cell r="F49">
            <v>40513556056</v>
          </cell>
          <cell r="G49">
            <v>8773036880</v>
          </cell>
        </row>
        <row r="50">
          <cell r="A50">
            <v>890480123</v>
          </cell>
          <cell r="B50" t="str">
            <v>UNIVERSIDAD DE CARTAGENA</v>
          </cell>
          <cell r="C50"/>
          <cell r="D50"/>
          <cell r="E50"/>
          <cell r="F50">
            <v>32502571137</v>
          </cell>
          <cell r="G50">
            <v>6963819446</v>
          </cell>
        </row>
        <row r="51">
          <cell r="A51">
            <v>899999124</v>
          </cell>
          <cell r="B51" t="str">
            <v>UNIVERSIDAD PEDAGOGICA NACIONAL</v>
          </cell>
          <cell r="C51"/>
          <cell r="D51"/>
          <cell r="E51"/>
          <cell r="F51">
            <v>26298641563</v>
          </cell>
          <cell r="G51">
            <v>5579128113</v>
          </cell>
        </row>
        <row r="52">
          <cell r="A52">
            <v>890501510</v>
          </cell>
          <cell r="B52" t="str">
            <v>UNIVERSIDAD DE PAMPLONA</v>
          </cell>
          <cell r="C52"/>
          <cell r="D52"/>
          <cell r="E52"/>
          <cell r="F52">
            <v>18387756501</v>
          </cell>
          <cell r="G52">
            <v>3726515607</v>
          </cell>
        </row>
        <row r="53">
          <cell r="A53">
            <v>890980134</v>
          </cell>
          <cell r="B53" t="str">
            <v>COLEGIO MAYOR DE ANTIOQUIA</v>
          </cell>
          <cell r="C53"/>
          <cell r="D53"/>
          <cell r="E53"/>
          <cell r="F53">
            <v>1582860235</v>
          </cell>
          <cell r="G53">
            <v>450014318</v>
          </cell>
        </row>
        <row r="54">
          <cell r="A54">
            <v>891800330</v>
          </cell>
          <cell r="B54" t="str">
            <v>UNIVERSIDAD PEDAGOGICA Y TECNOLOGICA DE COLOMBIA</v>
          </cell>
          <cell r="C54"/>
          <cell r="D54"/>
          <cell r="E54"/>
          <cell r="F54">
            <v>48408183510</v>
          </cell>
          <cell r="G54">
            <v>10583619873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/>
          <cell r="D55"/>
          <cell r="E55"/>
          <cell r="F55">
            <v>574716546</v>
          </cell>
          <cell r="G55">
            <v>192437574</v>
          </cell>
        </row>
        <row r="56">
          <cell r="A56">
            <v>891800260</v>
          </cell>
          <cell r="B56" t="str">
            <v>COLEGIO DE BOYACA</v>
          </cell>
          <cell r="C56"/>
          <cell r="D56"/>
          <cell r="E56"/>
          <cell r="F56">
            <v>1760151539</v>
          </cell>
          <cell r="G56">
            <v>589367566</v>
          </cell>
        </row>
        <row r="57">
          <cell r="A57">
            <v>891500759</v>
          </cell>
          <cell r="B57" t="str">
            <v>COLEGIO MAYOR DEL CAUCA</v>
          </cell>
          <cell r="C57"/>
          <cell r="D57"/>
          <cell r="E57"/>
          <cell r="F57">
            <v>1944924713</v>
          </cell>
          <cell r="G57">
            <v>552950885</v>
          </cell>
        </row>
        <row r="58">
          <cell r="A58">
            <v>890700906</v>
          </cell>
          <cell r="B58" t="str">
            <v>CONSERVATORIO DEL TOLIMA</v>
          </cell>
          <cell r="C58"/>
          <cell r="D58"/>
          <cell r="E58"/>
          <cell r="F58">
            <v>723387117</v>
          </cell>
          <cell r="G58">
            <v>207220268</v>
          </cell>
        </row>
        <row r="59">
          <cell r="A59">
            <v>800194719</v>
          </cell>
          <cell r="B59" t="str">
            <v>SOCIEDAD GEOGRAFICA DE COLOMBIA</v>
          </cell>
          <cell r="C59"/>
          <cell r="D59"/>
          <cell r="E59"/>
          <cell r="F59">
            <v>0</v>
          </cell>
          <cell r="G59">
            <v>547445000</v>
          </cell>
        </row>
        <row r="60">
          <cell r="A60">
            <v>891900853</v>
          </cell>
          <cell r="B60" t="str">
            <v>UNIDAD CENTRAL DEL VALLE DEL CAUCA</v>
          </cell>
          <cell r="C60"/>
          <cell r="D60"/>
          <cell r="E60"/>
          <cell r="F60">
            <v>1189318663</v>
          </cell>
          <cell r="G60">
            <v>255741910</v>
          </cell>
        </row>
        <row r="61">
          <cell r="A61">
            <v>890801063</v>
          </cell>
          <cell r="B61" t="str">
            <v>UNIVERSIDAD DE CALDAS</v>
          </cell>
          <cell r="C61"/>
          <cell r="D61"/>
          <cell r="E61"/>
          <cell r="F61">
            <v>31531279684</v>
          </cell>
          <cell r="G61">
            <v>6764804283</v>
          </cell>
        </row>
        <row r="62">
          <cell r="A62">
            <v>891080031</v>
          </cell>
          <cell r="B62" t="str">
            <v>UNIVERSIDAD DE CORDOBA</v>
          </cell>
          <cell r="C62"/>
          <cell r="D62"/>
          <cell r="E62"/>
          <cell r="F62">
            <v>33433011889</v>
          </cell>
          <cell r="G62">
            <v>7161547989</v>
          </cell>
        </row>
        <row r="63">
          <cell r="A63">
            <v>892115029</v>
          </cell>
          <cell r="B63" t="str">
            <v>UNIVERSIDAD DE LA GUAJIRA</v>
          </cell>
          <cell r="C63"/>
          <cell r="D63"/>
          <cell r="E63"/>
          <cell r="F63">
            <v>12950015661</v>
          </cell>
          <cell r="G63">
            <v>2505843888</v>
          </cell>
        </row>
        <row r="64">
          <cell r="A64">
            <v>892200323</v>
          </cell>
          <cell r="B64" t="str">
            <v>UNIVERSIDAD DE SUCRE</v>
          </cell>
          <cell r="C64"/>
          <cell r="D64"/>
          <cell r="E64"/>
          <cell r="F64">
            <v>10837672356</v>
          </cell>
          <cell r="G64">
            <v>2039095108</v>
          </cell>
        </row>
        <row r="65">
          <cell r="A65">
            <v>890500622</v>
          </cell>
          <cell r="B65" t="str">
            <v>UNIVERSIDAD FRANCISCO DE PAULA SANTANDER</v>
          </cell>
          <cell r="C65"/>
          <cell r="D65"/>
          <cell r="E65"/>
          <cell r="F65">
            <v>17357597951</v>
          </cell>
          <cell r="G65">
            <v>3503694199</v>
          </cell>
        </row>
        <row r="66">
          <cell r="A66">
            <v>800163130</v>
          </cell>
          <cell r="B66" t="str">
            <v>UNIVERSIDAD FRANCISCO DE PAULA SANTANDER SECCIONAL OCAÑA</v>
          </cell>
          <cell r="C66"/>
          <cell r="D66"/>
          <cell r="E66"/>
          <cell r="F66">
            <v>9477428964</v>
          </cell>
          <cell r="G66">
            <v>1737667414</v>
          </cell>
        </row>
        <row r="67">
          <cell r="A67">
            <v>892300285</v>
          </cell>
          <cell r="B67" t="str">
            <v>UNIVERSIDAD POPULAR DEL CESAR</v>
          </cell>
          <cell r="C67"/>
          <cell r="D67"/>
          <cell r="E67"/>
          <cell r="F67">
            <v>14522161927</v>
          </cell>
          <cell r="G67">
            <v>2825044745</v>
          </cell>
        </row>
        <row r="68">
          <cell r="A68">
            <v>891180084</v>
          </cell>
          <cell r="B68" t="str">
            <v>UNIVERSIDAD SURCOLOMBIANA</v>
          </cell>
          <cell r="C68"/>
          <cell r="D68"/>
          <cell r="E68"/>
          <cell r="F68">
            <v>22308230711</v>
          </cell>
          <cell r="G68">
            <v>4667416771</v>
          </cell>
        </row>
        <row r="69">
          <cell r="A69">
            <v>817002466</v>
          </cell>
          <cell r="B69" t="str">
            <v>CONSEJO REGIONAL INDIGENA DEL CAUCA CRIC</v>
          </cell>
          <cell r="C69"/>
          <cell r="D69"/>
          <cell r="E69"/>
          <cell r="F69">
            <v>3657492152</v>
          </cell>
          <cell r="G69">
            <v>786478895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04 005"/>
      <sheetName val="240206 001"/>
      <sheetName val="240315 001"/>
      <sheetName val="240318 001"/>
      <sheetName val="470508"/>
      <sheetName val="470510"/>
      <sheetName val="540818 001"/>
      <sheetName val="542301 001"/>
      <sheetName val="542302 001"/>
      <sheetName val="542303 001"/>
      <sheetName val="542303 002"/>
      <sheetName val="542305 001"/>
      <sheetName val="542307 001"/>
      <sheetName val="542408 001"/>
      <sheetName val="542409 001"/>
      <sheetName val="580490 001"/>
      <sheetName val="589023 001"/>
      <sheetName val="589090 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A21">
            <v>802011065</v>
          </cell>
          <cell r="B21" t="str">
            <v>INSTITUCION UNIVERSITARIA  ITSA</v>
          </cell>
          <cell r="C21"/>
          <cell r="D21"/>
          <cell r="E21"/>
          <cell r="F21"/>
          <cell r="G21"/>
          <cell r="H21">
            <v>2027868611</v>
          </cell>
          <cell r="I21">
            <v>448906160</v>
          </cell>
        </row>
        <row r="22">
          <cell r="A22">
            <v>890480054</v>
          </cell>
          <cell r="B22" t="str">
            <v>COLEGIO MAYOR DE BOLIVAR</v>
          </cell>
          <cell r="C22"/>
          <cell r="D22"/>
          <cell r="E22"/>
          <cell r="F22"/>
          <cell r="G22"/>
          <cell r="H22">
            <v>1860473444</v>
          </cell>
          <cell r="I22">
            <v>411850149</v>
          </cell>
        </row>
        <row r="23">
          <cell r="A23">
            <v>890501578</v>
          </cell>
          <cell r="B23" t="str">
            <v>INSTITUTO SUPERIOR DE EDUCACION RURAL</v>
          </cell>
          <cell r="C23"/>
          <cell r="D23"/>
          <cell r="E23"/>
          <cell r="F23"/>
          <cell r="G23"/>
          <cell r="H23">
            <v>1934311129</v>
          </cell>
          <cell r="I23">
            <v>428195484</v>
          </cell>
        </row>
        <row r="24">
          <cell r="A24">
            <v>890802678</v>
          </cell>
          <cell r="B24" t="str">
            <v>COLEGIO INTEGRADO NACIONAL ORIENTE DE CALDAS</v>
          </cell>
          <cell r="C24"/>
          <cell r="D24"/>
          <cell r="E24"/>
          <cell r="F24"/>
          <cell r="G24"/>
          <cell r="H24">
            <v>1094683043</v>
          </cell>
          <cell r="I24">
            <v>242328304</v>
          </cell>
        </row>
        <row r="25">
          <cell r="A25">
            <v>890980153</v>
          </cell>
          <cell r="B25" t="str">
            <v>INSTITUCION UNIVERSITARIA  PASCUAL BRAVO</v>
          </cell>
          <cell r="C25"/>
          <cell r="D25"/>
          <cell r="E25"/>
          <cell r="F25"/>
          <cell r="G25"/>
          <cell r="H25">
            <v>4646891032</v>
          </cell>
          <cell r="I25">
            <v>1028675131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/>
          <cell r="D26"/>
          <cell r="E26"/>
          <cell r="F26"/>
          <cell r="G26"/>
          <cell r="H26">
            <v>1389693149</v>
          </cell>
          <cell r="I26">
            <v>307634238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/>
          <cell r="D27"/>
          <cell r="E27"/>
          <cell r="F27"/>
          <cell r="G27"/>
          <cell r="H27">
            <v>1910987763</v>
          </cell>
          <cell r="I27">
            <v>423032426</v>
          </cell>
        </row>
        <row r="28">
          <cell r="A28">
            <v>800124023</v>
          </cell>
          <cell r="B28" t="str">
            <v>INSTITUTO TECNICO AGRICOLA - ITA DE BUGA</v>
          </cell>
          <cell r="C28"/>
          <cell r="D28"/>
          <cell r="E28"/>
          <cell r="F28"/>
          <cell r="G28"/>
          <cell r="H28">
            <v>1417039862</v>
          </cell>
          <cell r="I28">
            <v>313687938</v>
          </cell>
        </row>
        <row r="29">
          <cell r="A29">
            <v>891680089</v>
          </cell>
          <cell r="B29" t="str">
            <v>UNIVERSIDAD TECNOLOGICA DEL CHOCO</v>
          </cell>
          <cell r="C29"/>
          <cell r="D29"/>
          <cell r="E29"/>
          <cell r="F29"/>
          <cell r="G29"/>
          <cell r="H29">
            <v>27888757264</v>
          </cell>
          <cell r="I29">
            <v>4057983213</v>
          </cell>
        </row>
        <row r="30">
          <cell r="A30">
            <v>800144829</v>
          </cell>
          <cell r="B30" t="str">
            <v>UNIVERSIDAD COLEGIO MAYOR DE CUNDINAMARCA</v>
          </cell>
          <cell r="C30"/>
          <cell r="D30"/>
          <cell r="E30"/>
          <cell r="F30"/>
          <cell r="G30"/>
          <cell r="H30">
            <v>12888162737</v>
          </cell>
          <cell r="I30">
            <v>2063780461</v>
          </cell>
        </row>
        <row r="31">
          <cell r="A31">
            <v>800247940</v>
          </cell>
          <cell r="B31" t="str">
            <v>INSTITUTO TECNOLOGICO DEL PUTUMAYO</v>
          </cell>
          <cell r="C31"/>
          <cell r="D31"/>
          <cell r="E31"/>
          <cell r="F31"/>
          <cell r="G31"/>
          <cell r="H31">
            <v>1284346123</v>
          </cell>
          <cell r="I31">
            <v>284313729</v>
          </cell>
        </row>
        <row r="32">
          <cell r="A32">
            <v>890000432</v>
          </cell>
          <cell r="B32" t="str">
            <v>UNIVERSIDAD DEL QUINDIO</v>
          </cell>
          <cell r="C32"/>
          <cell r="D32"/>
          <cell r="E32"/>
          <cell r="F32"/>
          <cell r="G32"/>
          <cell r="H32">
            <v>28489573007</v>
          </cell>
          <cell r="I32">
            <v>4959826931</v>
          </cell>
        </row>
        <row r="33">
          <cell r="A33">
            <v>890201213</v>
          </cell>
          <cell r="B33" t="str">
            <v>UNIVERSIDAD INDUSTRIAL DE SANTANDER</v>
          </cell>
          <cell r="C33"/>
          <cell r="D33"/>
          <cell r="E33"/>
          <cell r="F33"/>
          <cell r="G33"/>
          <cell r="H33">
            <v>58248573334</v>
          </cell>
          <cell r="I33">
            <v>10427309916</v>
          </cell>
        </row>
        <row r="34">
          <cell r="A34">
            <v>890680062</v>
          </cell>
          <cell r="B34" t="str">
            <v>UNIVERSIDAD DE CUNDINAMARCA</v>
          </cell>
          <cell r="C34"/>
          <cell r="D34"/>
          <cell r="E34"/>
          <cell r="F34"/>
          <cell r="G34"/>
          <cell r="H34">
            <v>10963373018</v>
          </cell>
          <cell r="I34">
            <v>1688164827</v>
          </cell>
        </row>
        <row r="35">
          <cell r="A35">
            <v>890700640</v>
          </cell>
          <cell r="B35" t="str">
            <v>UNIVERSIDAD DEL TOLIMA</v>
          </cell>
          <cell r="C35"/>
          <cell r="D35"/>
          <cell r="E35"/>
          <cell r="F35"/>
          <cell r="G35"/>
          <cell r="H35">
            <v>24997124979</v>
          </cell>
          <cell r="I35">
            <v>4297966655</v>
          </cell>
        </row>
        <row r="36">
          <cell r="A36">
            <v>891190346</v>
          </cell>
          <cell r="B36" t="str">
            <v>UNIVERSIDAD DE LA AMAZONIA</v>
          </cell>
          <cell r="C36"/>
          <cell r="D36"/>
          <cell r="E36"/>
          <cell r="F36"/>
          <cell r="G36"/>
          <cell r="H36">
            <v>15852369452</v>
          </cell>
          <cell r="I36">
            <v>2569236289</v>
          </cell>
        </row>
        <row r="37">
          <cell r="A37">
            <v>835000300</v>
          </cell>
          <cell r="B37" t="str">
            <v>UNIVERSIDAD DEL PACIFICO</v>
          </cell>
          <cell r="C37"/>
          <cell r="D37"/>
          <cell r="E37"/>
          <cell r="F37"/>
          <cell r="G37"/>
          <cell r="H37">
            <v>10232394552</v>
          </cell>
          <cell r="I37">
            <v>1566036001</v>
          </cell>
        </row>
        <row r="38">
          <cell r="A38">
            <v>800225340</v>
          </cell>
          <cell r="B38" t="str">
            <v>UNIVERSIDAD MILITAR NUEVA GRANADA</v>
          </cell>
          <cell r="C38"/>
          <cell r="D38"/>
          <cell r="E38"/>
          <cell r="F38"/>
          <cell r="G38"/>
          <cell r="H38">
            <v>10759462929</v>
          </cell>
          <cell r="I38">
            <v>1671928363</v>
          </cell>
        </row>
        <row r="39">
          <cell r="A39">
            <v>800118954</v>
          </cell>
          <cell r="B39" t="str">
            <v>UNIVERSIDAD DE NARIÑO</v>
          </cell>
          <cell r="C39"/>
          <cell r="D39"/>
          <cell r="E39"/>
          <cell r="F39"/>
          <cell r="G39"/>
          <cell r="H39">
            <v>31589800533</v>
          </cell>
          <cell r="I39">
            <v>5507590628</v>
          </cell>
        </row>
        <row r="40">
          <cell r="A40">
            <v>899999063</v>
          </cell>
          <cell r="B40" t="str">
            <v>UNIVERSIDAD NACIONAL DE COLOMBIA</v>
          </cell>
          <cell r="C40"/>
          <cell r="D40"/>
          <cell r="E40"/>
          <cell r="F40"/>
          <cell r="G40"/>
          <cell r="H40">
            <v>305623730114</v>
          </cell>
          <cell r="I40">
            <v>56262717254</v>
          </cell>
        </row>
        <row r="41">
          <cell r="A41">
            <v>891480035</v>
          </cell>
          <cell r="B41" t="str">
            <v>UNIVERSIDAD TECNOLOGICA DE PEREIRA</v>
          </cell>
          <cell r="C41"/>
          <cell r="D41"/>
          <cell r="E41"/>
          <cell r="F41"/>
          <cell r="G41"/>
          <cell r="H41">
            <v>47330665744</v>
          </cell>
          <cell r="I41">
            <v>8439852199</v>
          </cell>
        </row>
        <row r="42">
          <cell r="A42">
            <v>892000757</v>
          </cell>
          <cell r="B42" t="str">
            <v>UNIVERSIDAD DE LOS LLANOS</v>
          </cell>
          <cell r="C42"/>
          <cell r="D42"/>
          <cell r="E42"/>
          <cell r="F42"/>
          <cell r="G42"/>
          <cell r="H42">
            <v>16542415919</v>
          </cell>
          <cell r="I42">
            <v>2710221892</v>
          </cell>
        </row>
        <row r="43">
          <cell r="A43">
            <v>890102257</v>
          </cell>
          <cell r="B43" t="str">
            <v>UNIVERSIDAD DEL ATLANTICO</v>
          </cell>
          <cell r="C43"/>
          <cell r="D43"/>
          <cell r="E43"/>
          <cell r="F43"/>
          <cell r="G43"/>
          <cell r="H43">
            <v>56224678593</v>
          </cell>
          <cell r="I43">
            <v>10054802681</v>
          </cell>
        </row>
        <row r="44">
          <cell r="A44">
            <v>891780111</v>
          </cell>
          <cell r="B44" t="str">
            <v>UNIVERSIDAD DEL MAGDALENA</v>
          </cell>
          <cell r="C44"/>
          <cell r="D44"/>
          <cell r="E44"/>
          <cell r="F44"/>
          <cell r="G44"/>
          <cell r="H44">
            <v>27729886915</v>
          </cell>
          <cell r="I44">
            <v>4776896412</v>
          </cell>
        </row>
        <row r="45">
          <cell r="A45">
            <v>890399010</v>
          </cell>
          <cell r="B45" t="str">
            <v>UNIVERSIDAD DEL VALLE</v>
          </cell>
          <cell r="C45"/>
          <cell r="D45"/>
          <cell r="E45"/>
          <cell r="F45"/>
          <cell r="G45"/>
          <cell r="H45">
            <v>107069179476</v>
          </cell>
          <cell r="I45">
            <v>19452031949</v>
          </cell>
        </row>
        <row r="46">
          <cell r="A46">
            <v>890980040</v>
          </cell>
          <cell r="B46" t="str">
            <v>UNIVERSIDAD DE ANTIOQUIA</v>
          </cell>
          <cell r="C46"/>
          <cell r="D46"/>
          <cell r="E46"/>
          <cell r="F46"/>
          <cell r="G46"/>
          <cell r="H46">
            <v>142618048095</v>
          </cell>
          <cell r="I46">
            <v>26042596331</v>
          </cell>
        </row>
        <row r="47">
          <cell r="A47">
            <v>899999230</v>
          </cell>
          <cell r="B47" t="str">
            <v>UNIVERSIDAD DISTRITAL FRANCISCO JOSE DE CALDAS</v>
          </cell>
          <cell r="C47"/>
          <cell r="D47"/>
          <cell r="E47"/>
          <cell r="F47"/>
          <cell r="G47"/>
          <cell r="H47">
            <v>12437957712</v>
          </cell>
          <cell r="I47">
            <v>1943844164</v>
          </cell>
        </row>
        <row r="48">
          <cell r="A48">
            <v>860512780</v>
          </cell>
          <cell r="B48" t="str">
            <v>UNIVERSIDAD NACIONAL ABIERTA Y A DISTANCIA</v>
          </cell>
          <cell r="C48"/>
          <cell r="D48"/>
          <cell r="E48"/>
          <cell r="F48"/>
          <cell r="G48"/>
          <cell r="H48">
            <v>24765859578</v>
          </cell>
          <cell r="I48">
            <v>4223256045</v>
          </cell>
        </row>
        <row r="49">
          <cell r="A49">
            <v>891500319</v>
          </cell>
          <cell r="B49" t="str">
            <v>UNIVERSIDAD DEL CAUCA</v>
          </cell>
          <cell r="C49"/>
          <cell r="D49"/>
          <cell r="E49"/>
          <cell r="F49"/>
          <cell r="G49"/>
          <cell r="H49">
            <v>49286592936</v>
          </cell>
          <cell r="I49">
            <v>8773036880</v>
          </cell>
        </row>
        <row r="50">
          <cell r="A50">
            <v>890480123</v>
          </cell>
          <cell r="B50" t="str">
            <v>UNIVERSIDAD DE CARTAGENA</v>
          </cell>
          <cell r="C50"/>
          <cell r="D50"/>
          <cell r="E50"/>
          <cell r="F50"/>
          <cell r="G50"/>
          <cell r="H50">
            <v>39466390583</v>
          </cell>
          <cell r="I50">
            <v>6963819446</v>
          </cell>
        </row>
        <row r="51">
          <cell r="A51">
            <v>899999124</v>
          </cell>
          <cell r="B51" t="str">
            <v>UNIVERSIDAD PEDAGOGICA NACIONAL</v>
          </cell>
          <cell r="C51"/>
          <cell r="D51"/>
          <cell r="E51"/>
          <cell r="F51"/>
          <cell r="G51"/>
          <cell r="H51">
            <v>31877769676</v>
          </cell>
          <cell r="I51">
            <v>5579128113</v>
          </cell>
        </row>
        <row r="52">
          <cell r="A52">
            <v>890501510</v>
          </cell>
          <cell r="B52" t="str">
            <v>UNIVERSIDAD DE PAMPLONA</v>
          </cell>
          <cell r="C52"/>
          <cell r="D52"/>
          <cell r="E52"/>
          <cell r="F52"/>
          <cell r="G52"/>
          <cell r="H52">
            <v>22114272108</v>
          </cell>
          <cell r="I52">
            <v>3726515607</v>
          </cell>
        </row>
        <row r="53">
          <cell r="A53">
            <v>890980134</v>
          </cell>
          <cell r="B53" t="str">
            <v>COLEGIO MAYOR DE ANTIOQUIA</v>
          </cell>
          <cell r="C53"/>
          <cell r="D53"/>
          <cell r="E53"/>
          <cell r="F53"/>
          <cell r="G53"/>
          <cell r="H53">
            <v>2032874553</v>
          </cell>
          <cell r="I53">
            <v>450014318</v>
          </cell>
        </row>
        <row r="54">
          <cell r="A54">
            <v>891800330</v>
          </cell>
          <cell r="B54" t="str">
            <v>UNIVERSIDAD PEDAGOGICA Y TECNOLOGICA DE COLOMBIA</v>
          </cell>
          <cell r="C54"/>
          <cell r="D54"/>
          <cell r="E54"/>
          <cell r="F54"/>
          <cell r="G54"/>
          <cell r="H54">
            <v>58991803383</v>
          </cell>
          <cell r="I54">
            <v>10583619873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/>
          <cell r="D55"/>
          <cell r="E55"/>
          <cell r="F55"/>
          <cell r="G55"/>
          <cell r="H55">
            <v>767154120</v>
          </cell>
          <cell r="I55">
            <v>192437574</v>
          </cell>
        </row>
        <row r="56">
          <cell r="A56">
            <v>891800260</v>
          </cell>
          <cell r="B56" t="str">
            <v>COLEGIO DE BOYACA</v>
          </cell>
          <cell r="C56"/>
          <cell r="D56"/>
          <cell r="E56"/>
          <cell r="F56"/>
          <cell r="G56"/>
          <cell r="H56">
            <v>2349519105</v>
          </cell>
          <cell r="I56">
            <v>589367566</v>
          </cell>
        </row>
        <row r="57">
          <cell r="A57">
            <v>891500759</v>
          </cell>
          <cell r="B57" t="str">
            <v>COLEGIO MAYOR DEL CAUCA</v>
          </cell>
          <cell r="C57"/>
          <cell r="D57"/>
          <cell r="E57"/>
          <cell r="F57"/>
          <cell r="G57"/>
          <cell r="H57">
            <v>2497875598</v>
          </cell>
          <cell r="I57">
            <v>552950885</v>
          </cell>
        </row>
        <row r="58">
          <cell r="A58">
            <v>890700906</v>
          </cell>
          <cell r="B58" t="str">
            <v>CONSERVATORIO DEL TOLIMA</v>
          </cell>
          <cell r="C58"/>
          <cell r="D58"/>
          <cell r="E58"/>
          <cell r="F58"/>
          <cell r="G58"/>
          <cell r="H58">
            <v>930607385</v>
          </cell>
          <cell r="I58">
            <v>207220268</v>
          </cell>
        </row>
        <row r="59">
          <cell r="A59">
            <v>891900853</v>
          </cell>
          <cell r="B59" t="str">
            <v>UNIDAD CENTRAL DEL VALLE DEL CAUCA</v>
          </cell>
          <cell r="C59"/>
          <cell r="D59"/>
          <cell r="E59"/>
          <cell r="F59"/>
          <cell r="G59"/>
          <cell r="H59">
            <v>1445060573</v>
          </cell>
          <cell r="I59">
            <v>255741910</v>
          </cell>
        </row>
        <row r="60">
          <cell r="A60">
            <v>890801063</v>
          </cell>
          <cell r="B60" t="str">
            <v>UNIVERSIDAD DE CALDAS</v>
          </cell>
          <cell r="C60"/>
          <cell r="D60"/>
          <cell r="E60"/>
          <cell r="F60"/>
          <cell r="G60"/>
          <cell r="H60">
            <v>38296083967</v>
          </cell>
          <cell r="I60">
            <v>6764804283</v>
          </cell>
        </row>
        <row r="61">
          <cell r="A61">
            <v>891080031</v>
          </cell>
          <cell r="B61" t="str">
            <v>UNIVERSIDAD DE CORDOBA</v>
          </cell>
          <cell r="C61"/>
          <cell r="D61"/>
          <cell r="E61"/>
          <cell r="F61"/>
          <cell r="G61"/>
          <cell r="H61">
            <v>40594559878</v>
          </cell>
          <cell r="I61">
            <v>7161547989</v>
          </cell>
        </row>
        <row r="62">
          <cell r="A62">
            <v>892115029</v>
          </cell>
          <cell r="B62" t="str">
            <v>UNIVERSIDAD DE LA GUAJIRA</v>
          </cell>
          <cell r="C62"/>
          <cell r="D62"/>
          <cell r="E62"/>
          <cell r="F62"/>
          <cell r="G62"/>
          <cell r="H62">
            <v>15455859549</v>
          </cell>
          <cell r="I62">
            <v>2505843888</v>
          </cell>
        </row>
        <row r="63">
          <cell r="A63">
            <v>892200323</v>
          </cell>
          <cell r="B63" t="str">
            <v>UNIVERSIDAD DE SUCRE</v>
          </cell>
          <cell r="C63"/>
          <cell r="D63"/>
          <cell r="E63"/>
          <cell r="F63"/>
          <cell r="G63"/>
          <cell r="H63">
            <v>12876767464</v>
          </cell>
          <cell r="I63">
            <v>2039095108</v>
          </cell>
        </row>
        <row r="64">
          <cell r="A64">
            <v>890500622</v>
          </cell>
          <cell r="B64" t="str">
            <v>UNIVERSIDAD FRANCISCO DE PAULA SANTANDER</v>
          </cell>
          <cell r="C64"/>
          <cell r="D64"/>
          <cell r="E64"/>
          <cell r="F64"/>
          <cell r="G64"/>
          <cell r="H64">
            <v>20861292150</v>
          </cell>
          <cell r="I64">
            <v>3503694199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/>
          <cell r="D65"/>
          <cell r="E65"/>
          <cell r="F65"/>
          <cell r="G65"/>
          <cell r="H65">
            <v>11215096378</v>
          </cell>
          <cell r="I65">
            <v>1737667414</v>
          </cell>
        </row>
        <row r="66">
          <cell r="A66">
            <v>892300285</v>
          </cell>
          <cell r="B66" t="str">
            <v>UNIVERSIDAD POPULAR DEL CESAR</v>
          </cell>
          <cell r="C66"/>
          <cell r="D66"/>
          <cell r="E66"/>
          <cell r="F66"/>
          <cell r="G66"/>
          <cell r="H66">
            <v>17347206672</v>
          </cell>
          <cell r="I66">
            <v>2825044745</v>
          </cell>
        </row>
        <row r="67">
          <cell r="A67">
            <v>891180084</v>
          </cell>
          <cell r="B67" t="str">
            <v>UNIVERSIDAD SURCOLOMBIANA</v>
          </cell>
          <cell r="C67"/>
          <cell r="D67"/>
          <cell r="E67"/>
          <cell r="F67"/>
          <cell r="G67"/>
          <cell r="H67">
            <v>26975647482</v>
          </cell>
          <cell r="I67">
            <v>4667416771</v>
          </cell>
        </row>
        <row r="68">
          <cell r="A68">
            <v>817002466</v>
          </cell>
          <cell r="B68" t="str">
            <v>CONSEJO REGIONAL INDIGENA DEL CAUCA CRIC</v>
          </cell>
          <cell r="C68"/>
          <cell r="D68"/>
          <cell r="E68"/>
          <cell r="F68"/>
          <cell r="G68"/>
          <cell r="H68">
            <v>4443971047</v>
          </cell>
          <cell r="I68">
            <v>786478895</v>
          </cell>
        </row>
        <row r="69">
          <cell r="A69" t="str">
            <v/>
          </cell>
          <cell r="B69" t="str">
            <v>TOTALES:</v>
          </cell>
          <cell r="C69"/>
          <cell r="D69"/>
          <cell r="E69"/>
          <cell r="F69"/>
          <cell r="G69"/>
          <cell r="H69">
            <v>1389644712714</v>
          </cell>
          <cell r="I69">
            <v>246470111502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2"/>
      <sheetName val="542305"/>
    </sheetNames>
    <sheetDataSet>
      <sheetData sheetId="0" refreshError="1">
        <row r="21">
          <cell r="A21">
            <v>891680089</v>
          </cell>
          <cell r="B21" t="str">
            <v>UNIVERSIDAD TECNOLOGICA DEL CHOCO</v>
          </cell>
          <cell r="C21">
            <v>0</v>
          </cell>
          <cell r="D21">
            <v>911860726</v>
          </cell>
        </row>
        <row r="22">
          <cell r="A22">
            <v>800144829</v>
          </cell>
          <cell r="B22" t="str">
            <v>UNIVERSIDAD COLEGIO MAYOR DE CUNDINAMARCA</v>
          </cell>
          <cell r="C22">
            <v>0</v>
          </cell>
          <cell r="D22">
            <v>1198930806</v>
          </cell>
        </row>
        <row r="23">
          <cell r="A23">
            <v>891190346</v>
          </cell>
          <cell r="B23" t="str">
            <v>UNIVERSIDAD DE LA AMAZONIA</v>
          </cell>
          <cell r="C23">
            <v>0</v>
          </cell>
          <cell r="D23">
            <v>1156774645</v>
          </cell>
        </row>
        <row r="24">
          <cell r="A24">
            <v>835000300</v>
          </cell>
          <cell r="B24" t="str">
            <v>UNIVERSIDAD DEL PACIFICO</v>
          </cell>
          <cell r="C24">
            <v>0</v>
          </cell>
          <cell r="D24">
            <v>516186434</v>
          </cell>
        </row>
        <row r="25">
          <cell r="A25">
            <v>899999063</v>
          </cell>
          <cell r="B25" t="str">
            <v>UNIVERSIDAD NACIONAL DE COLOMBIA</v>
          </cell>
          <cell r="C25">
            <v>0</v>
          </cell>
          <cell r="D25">
            <v>58919407517</v>
          </cell>
        </row>
        <row r="26">
          <cell r="A26">
            <v>891480035</v>
          </cell>
          <cell r="B26" t="str">
            <v>UNIVERSIDAD TECNOLOGICA DE PEREIRA</v>
          </cell>
          <cell r="C26">
            <v>0</v>
          </cell>
          <cell r="D26">
            <v>3450126651</v>
          </cell>
        </row>
        <row r="27">
          <cell r="A27">
            <v>892000757</v>
          </cell>
          <cell r="B27" t="str">
            <v>UNIVERSIDAD DE LOS LLANOS</v>
          </cell>
          <cell r="C27">
            <v>0</v>
          </cell>
          <cell r="D27">
            <v>1494925517</v>
          </cell>
        </row>
        <row r="28">
          <cell r="A28">
            <v>860512780</v>
          </cell>
          <cell r="B28" t="str">
            <v>UNIVERSIDAD NACIONAL ABIERTA Y A DISTANCIA</v>
          </cell>
          <cell r="C28">
            <v>0</v>
          </cell>
          <cell r="D28">
            <v>2542313470</v>
          </cell>
        </row>
        <row r="29">
          <cell r="A29">
            <v>891500319</v>
          </cell>
          <cell r="B29" t="str">
            <v>UNIVERSIDAD DEL CAUCA</v>
          </cell>
          <cell r="C29">
            <v>0</v>
          </cell>
          <cell r="D29">
            <v>3895594862</v>
          </cell>
        </row>
        <row r="30">
          <cell r="A30">
            <v>899999124</v>
          </cell>
          <cell r="B30" t="str">
            <v>UNIVERSIDAD PEDAGOGICA NACIONAL</v>
          </cell>
          <cell r="C30">
            <v>0</v>
          </cell>
          <cell r="D30">
            <v>2639914567</v>
          </cell>
        </row>
        <row r="31">
          <cell r="A31">
            <v>891800330</v>
          </cell>
          <cell r="B31" t="str">
            <v>UNIVERSIDAD PEDAGOGICA Y TECNOLOGICA DE COLOMBIA</v>
          </cell>
          <cell r="C31">
            <v>0</v>
          </cell>
          <cell r="D31">
            <v>5381479854</v>
          </cell>
        </row>
        <row r="32">
          <cell r="A32">
            <v>890801063</v>
          </cell>
          <cell r="B32" t="str">
            <v>UNIVERSIDAD DE CALDAS</v>
          </cell>
          <cell r="C32">
            <v>0</v>
          </cell>
          <cell r="D32">
            <v>4218239490</v>
          </cell>
        </row>
        <row r="33">
          <cell r="A33">
            <v>891080031</v>
          </cell>
          <cell r="B33" t="str">
            <v>UNIVERSIDAD DE CORDOBA</v>
          </cell>
          <cell r="C33">
            <v>0</v>
          </cell>
          <cell r="D33">
            <v>2006092347</v>
          </cell>
        </row>
        <row r="34">
          <cell r="A34">
            <v>892300285</v>
          </cell>
          <cell r="B34" t="str">
            <v>UNIVERSIDAD POPULAR DEL CESAR</v>
          </cell>
          <cell r="C34">
            <v>0</v>
          </cell>
          <cell r="D34">
            <v>1061379601</v>
          </cell>
        </row>
        <row r="35">
          <cell r="A35">
            <v>891180084</v>
          </cell>
          <cell r="B35" t="str">
            <v>UNIVERSIDAD SURCOLOMBIANA</v>
          </cell>
          <cell r="C35">
            <v>0</v>
          </cell>
          <cell r="D35">
            <v>3165552046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0818"/>
      <sheetName val="542301"/>
      <sheetName val="542302"/>
      <sheetName val="542303 001"/>
      <sheetName val="542303 002"/>
      <sheetName val="542305"/>
    </sheetNames>
    <sheetDataSet>
      <sheetData sheetId="0"/>
      <sheetData sheetId="1"/>
      <sheetData sheetId="2"/>
      <sheetData sheetId="3">
        <row r="21">
          <cell r="A21">
            <v>802011065</v>
          </cell>
          <cell r="B21" t="str">
            <v>INSTITUCION UNIVERSITARIA  ITSA</v>
          </cell>
          <cell r="C21">
            <v>2476774771</v>
          </cell>
          <cell r="D21">
            <v>448906160</v>
          </cell>
        </row>
        <row r="22">
          <cell r="A22">
            <v>890480054</v>
          </cell>
          <cell r="B22" t="str">
            <v>COLEGIO MAYOR DE BOLIVAR</v>
          </cell>
          <cell r="C22">
            <v>2272323593</v>
          </cell>
          <cell r="D22">
            <v>411850149</v>
          </cell>
        </row>
        <row r="23">
          <cell r="A23">
            <v>890501578</v>
          </cell>
          <cell r="B23" t="str">
            <v>INSTITUTO SUPERIOR DE EDUCACION RURAL</v>
          </cell>
          <cell r="C23">
            <v>2362506613</v>
          </cell>
          <cell r="D23">
            <v>428195484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1337011347</v>
          </cell>
          <cell r="D24">
            <v>242328304</v>
          </cell>
        </row>
        <row r="25">
          <cell r="A25">
            <v>890980153</v>
          </cell>
          <cell r="B25" t="str">
            <v>INSTITUCION UNIVERSITARIA  PASCUAL BRAVO</v>
          </cell>
          <cell r="C25">
            <v>5675566163</v>
          </cell>
          <cell r="D25">
            <v>1028675131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1697327387</v>
          </cell>
          <cell r="D26">
            <v>307634238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2334020189</v>
          </cell>
          <cell r="D27">
            <v>423032426</v>
          </cell>
        </row>
        <row r="28">
          <cell r="A28">
            <v>800124023</v>
          </cell>
          <cell r="B28" t="str">
            <v>INSTITUTO TECNICO AGRICOLA - ITA DE BUGA</v>
          </cell>
          <cell r="C28">
            <v>1730727800</v>
          </cell>
          <cell r="D28">
            <v>313687938</v>
          </cell>
        </row>
        <row r="29">
          <cell r="A29">
            <v>891680089</v>
          </cell>
          <cell r="B29" t="str">
            <v>UNIVERSIDAD TECNOLOGICA DEL CHOCO</v>
          </cell>
          <cell r="C29">
            <v>31946740477</v>
          </cell>
          <cell r="D29">
            <v>8115966426</v>
          </cell>
        </row>
        <row r="30">
          <cell r="A30">
            <v>800144829</v>
          </cell>
          <cell r="B30" t="str">
            <v>UNIVERSIDAD COLEGIO MAYOR DE CUNDINAMARCA</v>
          </cell>
          <cell r="C30">
            <v>14951943198</v>
          </cell>
          <cell r="D30">
            <v>4127560992</v>
          </cell>
        </row>
        <row r="31">
          <cell r="A31">
            <v>800247940</v>
          </cell>
          <cell r="B31" t="str">
            <v>INSTITUTO TECNOLOGICO DEL PUTUMAYO</v>
          </cell>
          <cell r="C31">
            <v>1568659852</v>
          </cell>
          <cell r="D31">
            <v>284313729</v>
          </cell>
        </row>
        <row r="32">
          <cell r="A32">
            <v>890000432</v>
          </cell>
          <cell r="B32" t="str">
            <v>UNIVERSIDAD DEL QUINDIO</v>
          </cell>
          <cell r="C32">
            <v>33449399938</v>
          </cell>
          <cell r="D32">
            <v>9919653862</v>
          </cell>
        </row>
        <row r="33">
          <cell r="A33">
            <v>890201213</v>
          </cell>
          <cell r="B33" t="str">
            <v>UNIVERSIDAD INDUSTRIAL DE SANTANDER</v>
          </cell>
          <cell r="C33">
            <v>68675883250</v>
          </cell>
          <cell r="D33">
            <v>20854619832</v>
          </cell>
        </row>
        <row r="34">
          <cell r="A34">
            <v>890680062</v>
          </cell>
          <cell r="B34" t="str">
            <v>UNIVERSIDAD DE CUNDINAMARCA</v>
          </cell>
          <cell r="C34">
            <v>12651537845</v>
          </cell>
          <cell r="D34">
            <v>3376329654</v>
          </cell>
        </row>
        <row r="35">
          <cell r="A35">
            <v>890700640</v>
          </cell>
          <cell r="B35" t="str">
            <v>UNIVERSIDAD DEL TOLIMA</v>
          </cell>
          <cell r="C35">
            <v>29295091634</v>
          </cell>
          <cell r="D35">
            <v>8585933310</v>
          </cell>
        </row>
        <row r="36">
          <cell r="A36">
            <v>891190346</v>
          </cell>
          <cell r="B36" t="str">
            <v>UNIVERSIDAD DE LA AMAZONIA</v>
          </cell>
          <cell r="C36">
            <v>18421605741</v>
          </cell>
          <cell r="D36">
            <v>5138427578</v>
          </cell>
        </row>
        <row r="37">
          <cell r="A37">
            <v>835000300</v>
          </cell>
          <cell r="B37" t="str">
            <v>UNIVERSIDAD DEL PACIFICO</v>
          </cell>
          <cell r="C37">
            <v>11798430553</v>
          </cell>
          <cell r="D37">
            <v>3132072002</v>
          </cell>
        </row>
        <row r="38">
          <cell r="A38">
            <v>800225340</v>
          </cell>
          <cell r="B38" t="str">
            <v>UNIVERSIDAD MILITAR NUEVA GRANADA</v>
          </cell>
          <cell r="C38">
            <v>12431391292</v>
          </cell>
          <cell r="D38">
            <v>3343856723</v>
          </cell>
        </row>
        <row r="39">
          <cell r="A39">
            <v>800118954</v>
          </cell>
          <cell r="B39" t="str">
            <v>UNIVERSIDAD DE NARIÑO</v>
          </cell>
          <cell r="C39">
            <v>37097391161</v>
          </cell>
          <cell r="D39">
            <v>11015181256</v>
          </cell>
        </row>
        <row r="40">
          <cell r="A40">
            <v>899999063</v>
          </cell>
          <cell r="B40" t="str">
            <v>UNIVERSIDAD NACIONAL DE COLOMBIA</v>
          </cell>
          <cell r="C40">
            <v>361886447368</v>
          </cell>
          <cell r="D40">
            <v>112525464508</v>
          </cell>
        </row>
        <row r="41">
          <cell r="A41">
            <v>891480035</v>
          </cell>
          <cell r="B41" t="str">
            <v>UNIVERSIDAD TECNOLOGICA DE PEREIRA</v>
          </cell>
          <cell r="C41">
            <v>55770517943</v>
          </cell>
          <cell r="D41">
            <v>16879704398</v>
          </cell>
        </row>
        <row r="42">
          <cell r="A42">
            <v>892000757</v>
          </cell>
          <cell r="B42" t="str">
            <v>UNIVERSIDAD DE LOS LLANOS</v>
          </cell>
          <cell r="C42">
            <v>19252637811</v>
          </cell>
          <cell r="D42">
            <v>5420443784</v>
          </cell>
        </row>
        <row r="43">
          <cell r="A43">
            <v>890102257</v>
          </cell>
          <cell r="B43" t="str">
            <v>UNIVERSIDAD DEL ATLANTICO</v>
          </cell>
          <cell r="C43">
            <v>66279481274</v>
          </cell>
          <cell r="D43">
            <v>20109605362</v>
          </cell>
        </row>
        <row r="44">
          <cell r="A44">
            <v>891780111</v>
          </cell>
          <cell r="B44" t="str">
            <v>UNIVERSIDAD DEL MAGDALENA</v>
          </cell>
          <cell r="C44">
            <v>32506783327</v>
          </cell>
          <cell r="D44">
            <v>9553792824</v>
          </cell>
        </row>
        <row r="45">
          <cell r="A45">
            <v>890399010</v>
          </cell>
          <cell r="B45" t="str">
            <v>UNIVERSIDAD DEL VALLE</v>
          </cell>
          <cell r="C45">
            <v>126521211425</v>
          </cell>
          <cell r="D45">
            <v>38904063898</v>
          </cell>
        </row>
        <row r="46">
          <cell r="A46">
            <v>890980040</v>
          </cell>
          <cell r="B46" t="str">
            <v>UNIVERSIDAD DE ANTIOQUIA</v>
          </cell>
          <cell r="C46">
            <v>168660644426</v>
          </cell>
          <cell r="D46">
            <v>52085192662</v>
          </cell>
        </row>
        <row r="47">
          <cell r="A47">
            <v>899999230</v>
          </cell>
          <cell r="B47" t="str">
            <v>UNIVERSIDAD DISTRITAL FRANCISCO JOSE DE CALDAS</v>
          </cell>
          <cell r="C47">
            <v>14381801876</v>
          </cell>
          <cell r="D47">
            <v>3887688328</v>
          </cell>
        </row>
        <row r="48">
          <cell r="A48">
            <v>860512780</v>
          </cell>
          <cell r="B48" t="str">
            <v>UNIVERSIDAD NACIONAL ABIERTA Y A DISTANCIA</v>
          </cell>
          <cell r="C48">
            <v>28989115623</v>
          </cell>
          <cell r="D48">
            <v>8446512090</v>
          </cell>
        </row>
        <row r="49">
          <cell r="A49">
            <v>891500319</v>
          </cell>
          <cell r="B49" t="str">
            <v>UNIVERSIDAD DEL CAUCA</v>
          </cell>
          <cell r="C49">
            <v>58059629816</v>
          </cell>
          <cell r="D49">
            <v>17546073760</v>
          </cell>
        </row>
        <row r="50">
          <cell r="A50">
            <v>890480123</v>
          </cell>
          <cell r="B50" t="str">
            <v>UNIVERSIDAD DE CARTAGENA</v>
          </cell>
          <cell r="C50">
            <v>46430210029</v>
          </cell>
          <cell r="D50">
            <v>13927638892</v>
          </cell>
        </row>
        <row r="51">
          <cell r="A51">
            <v>899999124</v>
          </cell>
          <cell r="B51" t="str">
            <v>UNIVERSIDAD PEDAGOGICA NACIONAL</v>
          </cell>
          <cell r="C51">
            <v>37456897789</v>
          </cell>
          <cell r="D51">
            <v>11158256226</v>
          </cell>
        </row>
        <row r="52">
          <cell r="A52">
            <v>890501510</v>
          </cell>
          <cell r="B52" t="str">
            <v>UNIVERSIDAD DE PAMPLONA</v>
          </cell>
          <cell r="C52">
            <v>25840787715</v>
          </cell>
          <cell r="D52">
            <v>7453031214</v>
          </cell>
        </row>
        <row r="53">
          <cell r="A53">
            <v>890980134</v>
          </cell>
          <cell r="B53" t="str">
            <v>COLEGIO MAYOR DE ANTIOQUIA</v>
          </cell>
          <cell r="C53">
            <v>2482888871</v>
          </cell>
          <cell r="D53">
            <v>450014318</v>
          </cell>
        </row>
        <row r="54">
          <cell r="A54">
            <v>891800330</v>
          </cell>
          <cell r="B54" t="str">
            <v>UNIVERSIDAD PEDAGOGICA Y TECNOLOGICA DE COLOMBIA</v>
          </cell>
          <cell r="C54">
            <v>69575423256</v>
          </cell>
          <cell r="D54">
            <v>21167239746</v>
          </cell>
        </row>
        <row r="55">
          <cell r="A55">
            <v>890980150</v>
          </cell>
          <cell r="B55" t="str">
            <v>BIBLIOTECA PUBLICA PILOTO DE MEDELLIN PARA AMERICA LATINA</v>
          </cell>
          <cell r="C55">
            <v>959591694</v>
          </cell>
          <cell r="D55">
            <v>192437574</v>
          </cell>
        </row>
        <row r="56">
          <cell r="A56">
            <v>891800260</v>
          </cell>
          <cell r="B56" t="str">
            <v>COLEGIO DE BOYACA</v>
          </cell>
          <cell r="C56">
            <v>2938886671</v>
          </cell>
          <cell r="D56">
            <v>589367566</v>
          </cell>
        </row>
        <row r="57">
          <cell r="A57">
            <v>891500759</v>
          </cell>
          <cell r="B57" t="str">
            <v>COLEGIO MAYOR DEL CAUCA</v>
          </cell>
          <cell r="C57">
            <v>3050826483</v>
          </cell>
          <cell r="D57">
            <v>552950885</v>
          </cell>
        </row>
        <row r="58">
          <cell r="A58">
            <v>890700906</v>
          </cell>
          <cell r="B58" t="str">
            <v>CONSERVATORIO DEL TOLIMA</v>
          </cell>
          <cell r="C58">
            <v>1137827653</v>
          </cell>
          <cell r="D58">
            <v>207220268</v>
          </cell>
        </row>
        <row r="59">
          <cell r="A59">
            <v>891900853</v>
          </cell>
          <cell r="B59" t="str">
            <v>UNIDAD CENTRAL DEL VALLE DEL CAUCA</v>
          </cell>
          <cell r="C59">
            <v>1700802483</v>
          </cell>
          <cell r="D59">
            <v>511483820</v>
          </cell>
        </row>
        <row r="60">
          <cell r="A60">
            <v>890801063</v>
          </cell>
          <cell r="B60" t="str">
            <v>UNIVERSIDAD DE CALDAS</v>
          </cell>
          <cell r="C60">
            <v>45060888250</v>
          </cell>
          <cell r="D60">
            <v>13529608566</v>
          </cell>
        </row>
        <row r="61">
          <cell r="A61">
            <v>891080031</v>
          </cell>
          <cell r="B61" t="str">
            <v>UNIVERSIDAD DE CORDOBA</v>
          </cell>
          <cell r="C61">
            <v>47756107867</v>
          </cell>
          <cell r="D61">
            <v>14323095978</v>
          </cell>
        </row>
        <row r="62">
          <cell r="A62">
            <v>892115029</v>
          </cell>
          <cell r="B62" t="str">
            <v>UNIVERSIDAD DE LA GUAJIRA</v>
          </cell>
          <cell r="C62">
            <v>17961703437</v>
          </cell>
          <cell r="D62">
            <v>5011687776</v>
          </cell>
        </row>
        <row r="63">
          <cell r="A63">
            <v>892200323</v>
          </cell>
          <cell r="B63" t="str">
            <v>UNIVERSIDAD DE SUCRE</v>
          </cell>
          <cell r="C63">
            <v>14915862572</v>
          </cell>
          <cell r="D63">
            <v>4078190216</v>
          </cell>
        </row>
        <row r="64">
          <cell r="A64">
            <v>890500622</v>
          </cell>
          <cell r="B64" t="str">
            <v>UNIVERSIDAD FRANCISCO DE PAULA SANTANDER</v>
          </cell>
          <cell r="C64">
            <v>24364986349</v>
          </cell>
          <cell r="D64">
            <v>7007388398</v>
          </cell>
        </row>
        <row r="65">
          <cell r="A65">
            <v>800163130</v>
          </cell>
          <cell r="B65" t="str">
            <v>UNIVERSIDAD FRANCISCO DE PAULA SANTANDER SECCIONAL OCAÑA</v>
          </cell>
          <cell r="C65">
            <v>12952763792</v>
          </cell>
          <cell r="D65">
            <v>3475334828</v>
          </cell>
        </row>
        <row r="66">
          <cell r="A66">
            <v>892300285</v>
          </cell>
          <cell r="B66" t="str">
            <v>UNIVERSIDAD POPULAR DEL CESAR</v>
          </cell>
          <cell r="C66">
            <v>20172251417</v>
          </cell>
          <cell r="D66">
            <v>5650089490</v>
          </cell>
        </row>
        <row r="67">
          <cell r="A67">
            <v>891180084</v>
          </cell>
          <cell r="B67" t="str">
            <v>UNIVERSIDAD SURCOLOMBIANA</v>
          </cell>
          <cell r="C67">
            <v>31643064253</v>
          </cell>
          <cell r="D67">
            <v>9334833542</v>
          </cell>
        </row>
        <row r="68">
          <cell r="A68">
            <v>817002466</v>
          </cell>
          <cell r="B68" t="str">
            <v>CONSEJO REGIONAL INDIGENA DEL CAUCA CRIC</v>
          </cell>
          <cell r="C68">
            <v>5230449942</v>
          </cell>
          <cell r="D68">
            <v>1572957790</v>
          </cell>
        </row>
      </sheetData>
      <sheetData sheetId="4"/>
      <sheetData sheetId="5">
        <row r="21">
          <cell r="A21">
            <v>802011065</v>
          </cell>
          <cell r="B21" t="str">
            <v>INSTITUCION UNIVERSITARIA  ITSA</v>
          </cell>
          <cell r="C21">
            <v>387608501</v>
          </cell>
          <cell r="D21">
            <v>57904303</v>
          </cell>
        </row>
        <row r="22">
          <cell r="A22">
            <v>890480054</v>
          </cell>
          <cell r="B22" t="str">
            <v>COLEGIO MAYOR DE BOLIVAR</v>
          </cell>
          <cell r="C22">
            <v>337817742</v>
          </cell>
          <cell r="D22">
            <v>176992093</v>
          </cell>
        </row>
        <row r="23">
          <cell r="A23">
            <v>890501578</v>
          </cell>
          <cell r="B23" t="str">
            <v>INSTITUTO SUPERIOR DE EDUCACION RURAL</v>
          </cell>
          <cell r="C23">
            <v>336525978</v>
          </cell>
          <cell r="D23">
            <v>24305887</v>
          </cell>
        </row>
        <row r="24">
          <cell r="A24">
            <v>890802678</v>
          </cell>
          <cell r="B24" t="str">
            <v>COLEGIO INTEGRADO NACIONAL ORIENTE DE CALDAS</v>
          </cell>
          <cell r="C24">
            <v>330040559</v>
          </cell>
          <cell r="D24">
            <v>4187988</v>
          </cell>
        </row>
        <row r="25">
          <cell r="A25">
            <v>890980153</v>
          </cell>
          <cell r="B25" t="str">
            <v>INSTITUCION UNIVERSITARIA  PASCUAL BRAVO</v>
          </cell>
          <cell r="C25">
            <v>343885352</v>
          </cell>
          <cell r="D25">
            <v>315354827</v>
          </cell>
        </row>
        <row r="26">
          <cell r="A26">
            <v>891701932</v>
          </cell>
          <cell r="B26" t="str">
            <v>INSTITUTO NACIONAL DE FORMACION TECNICA PROFESIONAL -HUMBERTO VELASQUEZ GARCIA</v>
          </cell>
          <cell r="C26">
            <v>294069537</v>
          </cell>
          <cell r="D26">
            <v>0</v>
          </cell>
        </row>
        <row r="27">
          <cell r="A27">
            <v>891902811</v>
          </cell>
          <cell r="B27" t="str">
            <v>INSTITUTO DE EDUCACION TECNICA PROFESIONAL DE ROLDANILLO</v>
          </cell>
          <cell r="C27">
            <v>359553086</v>
          </cell>
          <cell r="D27">
            <v>81627107</v>
          </cell>
        </row>
        <row r="28">
          <cell r="A28">
            <v>800124023</v>
          </cell>
          <cell r="B28" t="str">
            <v>INSTITUTO TECNICO AGRICOLA - ITA DE BUGA</v>
          </cell>
          <cell r="C28">
            <v>272017192</v>
          </cell>
          <cell r="D28">
            <v>20057529</v>
          </cell>
        </row>
        <row r="29">
          <cell r="A29">
            <v>890325989</v>
          </cell>
          <cell r="B29" t="str">
            <v>INSTITUTO DEPARTAMENTAL DE BELLAS ARTES</v>
          </cell>
          <cell r="C29">
            <v>1632025212</v>
          </cell>
          <cell r="D29">
            <v>75419113</v>
          </cell>
        </row>
        <row r="30">
          <cell r="A30">
            <v>899999035</v>
          </cell>
          <cell r="B30" t="str">
            <v xml:space="preserve"> ICETEX</v>
          </cell>
          <cell r="C30">
            <v>484358616390</v>
          </cell>
          <cell r="D30">
            <v>242859595821</v>
          </cell>
        </row>
        <row r="31">
          <cell r="A31">
            <v>891680089</v>
          </cell>
          <cell r="B31" t="str">
            <v>UNIVERSIDAD TECNOLOGICA DEL CHOCO</v>
          </cell>
          <cell r="C31">
            <v>485435781</v>
          </cell>
          <cell r="D31">
            <v>514673316</v>
          </cell>
        </row>
        <row r="32">
          <cell r="A32">
            <v>800024581</v>
          </cell>
          <cell r="B32" t="str">
            <v>INSTITUTO UNIVERSITARIO DE LA PAZ</v>
          </cell>
          <cell r="C32">
            <v>1773048428</v>
          </cell>
          <cell r="D32">
            <v>229636323</v>
          </cell>
        </row>
        <row r="33">
          <cell r="A33">
            <v>800144829</v>
          </cell>
          <cell r="B33" t="str">
            <v>UNIVERSIDAD COLEGIO MAYOR DE CUNDINAMARCA</v>
          </cell>
          <cell r="C33">
            <v>519070862</v>
          </cell>
          <cell r="D33">
            <v>1070601869</v>
          </cell>
        </row>
        <row r="34">
          <cell r="A34">
            <v>800247940</v>
          </cell>
          <cell r="B34" t="str">
            <v>INSTITUTO TECNOLOGICO DEL PUTUMAYO</v>
          </cell>
          <cell r="C34">
            <v>402193674</v>
          </cell>
          <cell r="D34">
            <v>52585176</v>
          </cell>
        </row>
        <row r="35">
          <cell r="A35">
            <v>811042967</v>
          </cell>
          <cell r="B35" t="str">
            <v>ESCUELA SUPERIOR TECNOLOGICA DE ARTES DEBORA ARANGO</v>
          </cell>
          <cell r="C35">
            <v>1545737365</v>
          </cell>
          <cell r="D35">
            <v>56781695</v>
          </cell>
        </row>
        <row r="36">
          <cell r="A36">
            <v>890000432</v>
          </cell>
          <cell r="B36" t="str">
            <v>UNIVERSIDAD DEL QUINDIO</v>
          </cell>
          <cell r="C36">
            <v>517419461</v>
          </cell>
          <cell r="D36">
            <v>1332639108</v>
          </cell>
        </row>
        <row r="37">
          <cell r="A37">
            <v>890201213</v>
          </cell>
          <cell r="B37" t="str">
            <v>UNIVERSIDAD INDUSTRIAL DE SANTANDER</v>
          </cell>
          <cell r="C37">
            <v>668919935</v>
          </cell>
          <cell r="D37">
            <v>1140813566</v>
          </cell>
        </row>
        <row r="38">
          <cell r="A38">
            <v>890680062</v>
          </cell>
          <cell r="B38" t="str">
            <v>UNIVERSIDAD DE CUNDINAMARCA</v>
          </cell>
          <cell r="C38">
            <v>523434214</v>
          </cell>
          <cell r="D38">
            <v>1526913533</v>
          </cell>
        </row>
        <row r="39">
          <cell r="A39">
            <v>890700640</v>
          </cell>
          <cell r="B39" t="str">
            <v>UNIVERSIDAD DEL TOLIMA</v>
          </cell>
          <cell r="C39">
            <v>534908783</v>
          </cell>
          <cell r="D39">
            <v>2683262549</v>
          </cell>
        </row>
        <row r="40">
          <cell r="A40">
            <v>891190346</v>
          </cell>
          <cell r="B40" t="str">
            <v>UNIVERSIDAD DE LA AMAZONIA</v>
          </cell>
          <cell r="C40">
            <v>547679471</v>
          </cell>
          <cell r="D40">
            <v>873275341</v>
          </cell>
        </row>
        <row r="41">
          <cell r="A41">
            <v>835000300</v>
          </cell>
          <cell r="B41" t="str">
            <v>UNIVERSIDAD DEL PACIFICO</v>
          </cell>
          <cell r="C41">
            <v>419444531</v>
          </cell>
          <cell r="D41">
            <v>24501416</v>
          </cell>
        </row>
        <row r="42">
          <cell r="A42">
            <v>800225340</v>
          </cell>
          <cell r="B42" t="str">
            <v>UNIVERSIDAD MILITAR NUEVA GRANADA</v>
          </cell>
          <cell r="C42">
            <v>582558077</v>
          </cell>
          <cell r="D42">
            <v>11052305659</v>
          </cell>
        </row>
        <row r="43">
          <cell r="A43">
            <v>800118954</v>
          </cell>
          <cell r="B43" t="str">
            <v>UNIVERSIDAD DE NARIÑO</v>
          </cell>
          <cell r="C43">
            <v>577279118</v>
          </cell>
          <cell r="D43">
            <v>169579125</v>
          </cell>
        </row>
        <row r="44">
          <cell r="A44">
            <v>899999063</v>
          </cell>
          <cell r="B44" t="str">
            <v>UNIVERSIDAD NACIONAL DE COLOMBIA</v>
          </cell>
          <cell r="C44">
            <v>862372977</v>
          </cell>
          <cell r="D44">
            <v>9497907548</v>
          </cell>
        </row>
        <row r="45">
          <cell r="A45">
            <v>891480035</v>
          </cell>
          <cell r="B45" t="str">
            <v>UNIVERSIDAD TECNOLOGICA DE PEREIRA</v>
          </cell>
          <cell r="C45">
            <v>562352373</v>
          </cell>
          <cell r="D45">
            <v>1968205531</v>
          </cell>
        </row>
        <row r="46">
          <cell r="A46">
            <v>892000757</v>
          </cell>
          <cell r="B46" t="str">
            <v>UNIVERSIDAD DE LOS LLANOS</v>
          </cell>
          <cell r="C46">
            <v>566940605</v>
          </cell>
          <cell r="D46">
            <v>87634295</v>
          </cell>
        </row>
        <row r="47">
          <cell r="A47">
            <v>890102257</v>
          </cell>
          <cell r="B47" t="str">
            <v>UNIVERSIDAD DEL ATLANTICO</v>
          </cell>
          <cell r="C47">
            <v>617312275</v>
          </cell>
          <cell r="D47">
            <v>153862758</v>
          </cell>
        </row>
        <row r="48">
          <cell r="A48">
            <v>890980136</v>
          </cell>
          <cell r="B48" t="str">
            <v>POLITECNICO COLOMBIANO JAIME ISAZA CADAVID</v>
          </cell>
          <cell r="C48">
            <v>2054112705</v>
          </cell>
          <cell r="D48">
            <v>1268026391</v>
          </cell>
        </row>
        <row r="49">
          <cell r="A49">
            <v>891780111</v>
          </cell>
          <cell r="B49" t="str">
            <v>UNIVERSIDAD DEL MAGDALENA</v>
          </cell>
          <cell r="C49">
            <v>573478054</v>
          </cell>
          <cell r="D49">
            <v>2471057873</v>
          </cell>
        </row>
        <row r="50">
          <cell r="A50">
            <v>890399010</v>
          </cell>
          <cell r="B50" t="str">
            <v>UNIVERSIDAD DEL VALLE</v>
          </cell>
          <cell r="C50">
            <v>748296410</v>
          </cell>
          <cell r="D50">
            <v>1407535291</v>
          </cell>
        </row>
        <row r="51">
          <cell r="A51">
            <v>890980040</v>
          </cell>
          <cell r="B51" t="str">
            <v>UNIVERSIDAD DE ANTIOQUIA</v>
          </cell>
          <cell r="C51">
            <v>771179638</v>
          </cell>
          <cell r="D51">
            <v>1922579063</v>
          </cell>
        </row>
        <row r="52">
          <cell r="A52">
            <v>899999230</v>
          </cell>
          <cell r="B52" t="str">
            <v>UNIVERSIDAD DISTRITAL FRANCISCO JOSE DE CALDAS</v>
          </cell>
          <cell r="C52">
            <v>649752947</v>
          </cell>
          <cell r="D52">
            <v>1071736907</v>
          </cell>
        </row>
        <row r="53">
          <cell r="A53">
            <v>860512780</v>
          </cell>
          <cell r="B53" t="str">
            <v>UNIVERSIDAD NACIONAL ABIERTA Y A DISTANCIA</v>
          </cell>
          <cell r="C53">
            <v>657624960</v>
          </cell>
          <cell r="D53">
            <v>14934473255</v>
          </cell>
        </row>
        <row r="54">
          <cell r="A54">
            <v>891500319</v>
          </cell>
          <cell r="B54" t="str">
            <v>UNIVERSIDAD DEL CAUCA</v>
          </cell>
          <cell r="C54">
            <v>624283002</v>
          </cell>
          <cell r="D54">
            <v>951920294</v>
          </cell>
        </row>
        <row r="55">
          <cell r="A55">
            <v>890480123</v>
          </cell>
          <cell r="B55" t="str">
            <v>UNIVERSIDAD DE CARTAGENA</v>
          </cell>
          <cell r="C55">
            <v>566888567</v>
          </cell>
          <cell r="D55">
            <v>1969170036</v>
          </cell>
        </row>
        <row r="56">
          <cell r="A56">
            <v>805001868</v>
          </cell>
          <cell r="B56" t="str">
            <v>ESCUELA NACIONAL DEL DEPORTE</v>
          </cell>
          <cell r="C56">
            <v>1750695127</v>
          </cell>
          <cell r="D56">
            <v>739513548</v>
          </cell>
        </row>
        <row r="57">
          <cell r="A57">
            <v>899999124</v>
          </cell>
          <cell r="B57" t="str">
            <v>UNIVERSIDAD PEDAGOGICA NACIONAL</v>
          </cell>
          <cell r="C57">
            <v>576674637</v>
          </cell>
          <cell r="D57">
            <v>842355667</v>
          </cell>
        </row>
        <row r="58">
          <cell r="A58">
            <v>890501510</v>
          </cell>
          <cell r="B58" t="str">
            <v>UNIVERSIDAD DE PAMPLONA</v>
          </cell>
          <cell r="C58">
            <v>575245202</v>
          </cell>
          <cell r="D58">
            <v>1573106604</v>
          </cell>
        </row>
        <row r="59">
          <cell r="A59">
            <v>890980134</v>
          </cell>
          <cell r="B59" t="str">
            <v>COLEGIO MAYOR DE ANTIOQUIA</v>
          </cell>
          <cell r="C59">
            <v>375438069</v>
          </cell>
          <cell r="D59">
            <v>327153089</v>
          </cell>
        </row>
        <row r="60">
          <cell r="A60">
            <v>891800330</v>
          </cell>
          <cell r="B60" t="str">
            <v>UNIVERSIDAD PEDAGOGICA Y TECNOLOGICA DE COLOMBIA</v>
          </cell>
          <cell r="C60">
            <v>657565866</v>
          </cell>
          <cell r="D60">
            <v>4985905706</v>
          </cell>
        </row>
        <row r="61">
          <cell r="A61">
            <v>891500759</v>
          </cell>
          <cell r="B61" t="str">
            <v>COLEGIO MAYOR DEL CAUCA</v>
          </cell>
          <cell r="C61">
            <v>373484137</v>
          </cell>
          <cell r="D61">
            <v>204364922</v>
          </cell>
        </row>
        <row r="62">
          <cell r="A62">
            <v>890700906</v>
          </cell>
          <cell r="B62" t="str">
            <v>CONSERVATORIO DEL TOLIMA</v>
          </cell>
          <cell r="C62">
            <v>302746325</v>
          </cell>
          <cell r="D62">
            <v>33319497</v>
          </cell>
        </row>
        <row r="63">
          <cell r="A63">
            <v>805000889</v>
          </cell>
          <cell r="B63" t="str">
            <v>INSTITUCION UNIVERSITARIA  ANTONIO JOSE CAMACHO</v>
          </cell>
          <cell r="C63">
            <v>1867821452</v>
          </cell>
          <cell r="D63">
            <v>1008603929</v>
          </cell>
        </row>
        <row r="64">
          <cell r="A64">
            <v>890905419</v>
          </cell>
          <cell r="B64" t="str">
            <v>TECNOLOGICO DE ANTIOQUIA</v>
          </cell>
          <cell r="C64">
            <v>2087689086</v>
          </cell>
          <cell r="D64">
            <v>1016274681</v>
          </cell>
        </row>
        <row r="65">
          <cell r="A65">
            <v>891900853</v>
          </cell>
          <cell r="B65" t="str">
            <v>UNIDAD CENTRAL DEL VALLE DEL CAUCA</v>
          </cell>
          <cell r="C65">
            <v>380190216</v>
          </cell>
          <cell r="D65">
            <v>1376951870</v>
          </cell>
        </row>
        <row r="66">
          <cell r="A66">
            <v>890801063</v>
          </cell>
          <cell r="B66" t="str">
            <v>UNIVERSIDAD DE CALDAS</v>
          </cell>
          <cell r="C66">
            <v>580636629</v>
          </cell>
          <cell r="D66">
            <v>1310289570</v>
          </cell>
        </row>
        <row r="67">
          <cell r="A67">
            <v>891080031</v>
          </cell>
          <cell r="B67" t="str">
            <v>UNIVERSIDAD DE CORDOBA</v>
          </cell>
          <cell r="C67">
            <v>581395926</v>
          </cell>
          <cell r="D67">
            <v>797716702</v>
          </cell>
        </row>
        <row r="68">
          <cell r="A68">
            <v>892115029</v>
          </cell>
          <cell r="B68" t="str">
            <v>UNIVERSIDAD DE LA GUAJIRA</v>
          </cell>
          <cell r="C68">
            <v>505905387</v>
          </cell>
          <cell r="D68">
            <v>346912649</v>
          </cell>
        </row>
        <row r="69">
          <cell r="A69">
            <v>892200323</v>
          </cell>
          <cell r="B69" t="str">
            <v>UNIVERSIDAD DE SUCRE</v>
          </cell>
          <cell r="C69">
            <v>530195987</v>
          </cell>
          <cell r="D69">
            <v>425747942</v>
          </cell>
        </row>
        <row r="70">
          <cell r="A70">
            <v>890500622</v>
          </cell>
          <cell r="B70" t="str">
            <v>UNIVERSIDAD FRANCISCO DE PAULA SANTANDER</v>
          </cell>
          <cell r="C70">
            <v>563245569</v>
          </cell>
          <cell r="D70">
            <v>712799894</v>
          </cell>
        </row>
        <row r="71">
          <cell r="A71">
            <v>800163130</v>
          </cell>
          <cell r="B71" t="str">
            <v>UNIVERSIDAD FRANCISCO DE PAULA SANTANDER SECCIONAL OCAÑA</v>
          </cell>
          <cell r="C71">
            <v>492965834</v>
          </cell>
          <cell r="D71">
            <v>159001423</v>
          </cell>
        </row>
        <row r="72">
          <cell r="A72">
            <v>892300285</v>
          </cell>
          <cell r="B72" t="str">
            <v>UNIVERSIDAD POPULAR DEL CESAR</v>
          </cell>
          <cell r="C72">
            <v>585475179</v>
          </cell>
          <cell r="D72">
            <v>693071253</v>
          </cell>
        </row>
        <row r="73">
          <cell r="A73">
            <v>891180084</v>
          </cell>
          <cell r="B73" t="str">
            <v>UNIVERSIDAD SURCOLOMBIANA</v>
          </cell>
          <cell r="C73">
            <v>561296440</v>
          </cell>
          <cell r="D73">
            <v>1346366754</v>
          </cell>
        </row>
        <row r="74">
          <cell r="A74">
            <v>800214750</v>
          </cell>
          <cell r="B74" t="str">
            <v>INSTITUTO TECNOLOGICO METROPOLITANO</v>
          </cell>
          <cell r="C74">
            <v>2436238649</v>
          </cell>
          <cell r="D74">
            <v>1276491748</v>
          </cell>
        </row>
        <row r="75">
          <cell r="A75">
            <v>890208727</v>
          </cell>
          <cell r="B75" t="str">
            <v>UNIDADES TECNOLOGICAS DE SANTANDER</v>
          </cell>
          <cell r="C75">
            <v>2317242527</v>
          </cell>
          <cell r="D75">
            <v>400498656</v>
          </cell>
        </row>
        <row r="76">
          <cell r="A76">
            <v>817002466</v>
          </cell>
          <cell r="B76" t="str">
            <v>CONSEJO REGIONAL INDIGENA DEL CAUCA CRIC</v>
          </cell>
          <cell r="C76">
            <v>4545036088</v>
          </cell>
          <cell r="D76">
            <v>0</v>
          </cell>
        </row>
        <row r="77">
          <cell r="A77">
            <v>890480308</v>
          </cell>
          <cell r="B77" t="str">
            <v>INSTITUCION UNIVERSITARIA BELLAS ARTES Y CIENCIAS DE BOLIVAR</v>
          </cell>
          <cell r="C77">
            <v>1641838954</v>
          </cell>
          <cell r="D77">
            <v>20993094</v>
          </cell>
        </row>
        <row r="78">
          <cell r="A78">
            <v>811000278</v>
          </cell>
          <cell r="B78" t="str">
            <v>INSTITUCION UNIVERSITARIA DE ENVIGADO</v>
          </cell>
          <cell r="C78">
            <v>1875828797</v>
          </cell>
          <cell r="D78">
            <v>1155034104</v>
          </cell>
        </row>
        <row r="79">
          <cell r="A79">
            <v>901168222</v>
          </cell>
          <cell r="B79" t="str">
            <v>INSTITUCIÓN UNIVERSITARIA DIGITAL DE ANTIOQUIA</v>
          </cell>
          <cell r="C79">
            <v>891216878</v>
          </cell>
          <cell r="D79">
            <v>59999933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niamazonia.edu.co" TargetMode="External"/><Relationship Id="rId18" Type="http://schemas.openxmlformats.org/officeDocument/2006/relationships/hyperlink" Target="mailto:contabilidad@iescinoc.edu.co" TargetMode="External"/><Relationship Id="rId26" Type="http://schemas.openxmlformats.org/officeDocument/2006/relationships/hyperlink" Target="mailto:ysantos@pascualbravo.edu.co" TargetMode="External"/><Relationship Id="rId39" Type="http://schemas.openxmlformats.org/officeDocument/2006/relationships/hyperlink" Target="mailto:gestioncontable@unicesar.edu.co;" TargetMode="External"/><Relationship Id="rId21" Type="http://schemas.openxmlformats.org/officeDocument/2006/relationships/hyperlink" Target="mailto:contabilidad@unimagdalena.edu.co" TargetMode="External"/><Relationship Id="rId34" Type="http://schemas.openxmlformats.org/officeDocument/2006/relationships/hyperlink" Target="mailto:inhvg@hotmail.com" TargetMode="External"/><Relationship Id="rId42" Type="http://schemas.openxmlformats.org/officeDocument/2006/relationships/hyperlink" Target="mailto:cmb@colmayorbolivar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jcquiroz11@hotmail.com" TargetMode="External"/><Relationship Id="rId29" Type="http://schemas.openxmlformats.org/officeDocument/2006/relationships/hyperlink" Target="mailto:info@unipacifico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olivero.iriarte@unisucre.edu.co" TargetMode="External"/><Relationship Id="rId32" Type="http://schemas.openxmlformats.org/officeDocument/2006/relationships/hyperlink" Target="mailto:rodolforondon@yahoo.com;" TargetMode="External"/><Relationship Id="rId37" Type="http://schemas.openxmlformats.org/officeDocument/2006/relationships/hyperlink" Target="mailto:luzdary@utp.edu.co;" TargetMode="External"/><Relationship Id="rId40" Type="http://schemas.openxmlformats.org/officeDocument/2006/relationships/hyperlink" Target="mailto:monica.calle@correounivalle.edu.co" TargetMode="External"/><Relationship Id="rId45" Type="http://schemas.openxmlformats.org/officeDocument/2006/relationships/hyperlink" Target="mailto:contabilidad@unillanos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seccontabi@unipamplona.edu.co" TargetMode="External"/><Relationship Id="rId23" Type="http://schemas.openxmlformats.org/officeDocument/2006/relationships/hyperlink" Target="mailto:contabilidad@uniguajira.edu.co" TargetMode="External"/><Relationship Id="rId28" Type="http://schemas.openxmlformats.org/officeDocument/2006/relationships/hyperlink" Target="mailto:contactenos@utch.edu.co" TargetMode="External"/><Relationship Id="rId36" Type="http://schemas.openxmlformats.org/officeDocument/2006/relationships/hyperlink" Target="mailto:contabilidad@guadalajaradebuga-valle.gov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aportesbpp@une.net.co" TargetMode="External"/><Relationship Id="rId31" Type="http://schemas.openxmlformats.org/officeDocument/2006/relationships/hyperlink" Target="mailto:mail@itp.edu.co" TargetMode="External"/><Relationship Id="rId44" Type="http://schemas.openxmlformats.org/officeDocument/2006/relationships/hyperlink" Target="mailto:mafernandez@unicauca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itfip2001@yahoo.com" TargetMode="External"/><Relationship Id="rId22" Type="http://schemas.openxmlformats.org/officeDocument/2006/relationships/hyperlink" Target="mailto:contabilidad@colboy.edu.co" TargetMode="External"/><Relationship Id="rId27" Type="http://schemas.openxmlformats.org/officeDocument/2006/relationships/hyperlink" Target="mailto:financiera@iser.edu.co" TargetMode="External"/><Relationship Id="rId30" Type="http://schemas.openxmlformats.org/officeDocument/2006/relationships/hyperlink" Target="mailto:contabilidad@ita.edu.co" TargetMode="External"/><Relationship Id="rId35" Type="http://schemas.openxmlformats.org/officeDocument/2006/relationships/hyperlink" Target="mailto:presupuesto@intenalco.edu.co" TargetMode="External"/><Relationship Id="rId43" Type="http://schemas.openxmlformats.org/officeDocument/2006/relationships/hyperlink" Target="mailto:jorge.aldana@unad.edu.co;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idad@usco.edu.co" TargetMode="External"/><Relationship Id="rId17" Type="http://schemas.openxmlformats.org/officeDocument/2006/relationships/hyperlink" Target="mailto:jblancogiraldo@yahoo.com" TargetMode="External"/><Relationship Id="rId25" Type="http://schemas.openxmlformats.org/officeDocument/2006/relationships/hyperlink" Target="mailto:lmartinezt@pedagogica.edu.co;" TargetMode="External"/><Relationship Id="rId33" Type="http://schemas.openxmlformats.org/officeDocument/2006/relationships/hyperlink" Target="mailto:contabilidad@colmayor.edu.co" TargetMode="External"/><Relationship Id="rId38" Type="http://schemas.openxmlformats.org/officeDocument/2006/relationships/hyperlink" Target="mailto:liliana.henao@correounivalle.edu.co" TargetMode="External"/><Relationship Id="rId46" Type="http://schemas.openxmlformats.org/officeDocument/2006/relationships/hyperlink" Target="mailto:mario.guzman@ucaldas.edu.co" TargetMode="External"/><Relationship Id="rId20" Type="http://schemas.openxmlformats.org/officeDocument/2006/relationships/hyperlink" Target="mailto:contabilidad@colmayorcauca.edu.co" TargetMode="External"/><Relationship Id="rId41" Type="http://schemas.openxmlformats.org/officeDocument/2006/relationships/hyperlink" Target="mailto:jbeltran@itsa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hyperlink" Target="mailto:mario.guzman@ucaldas.edu.co" TargetMode="External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69"/>
  <sheetViews>
    <sheetView tabSelected="1" zoomScaleNormal="100" workbookViewId="0">
      <pane xSplit="4" ySplit="3" topLeftCell="X4" activePane="bottomRight" state="frozen"/>
      <selection activeCell="F4" sqref="F4"/>
      <selection pane="topRight" activeCell="F4" sqref="F4"/>
      <selection pane="bottomLeft" activeCell="F4" sqref="F4"/>
      <selection pane="bottomRight" activeCell="AA5" sqref="AA5"/>
    </sheetView>
  </sheetViews>
  <sheetFormatPr baseColWidth="10" defaultColWidth="11.44140625" defaultRowHeight="13.2" x14ac:dyDescent="0.25"/>
  <cols>
    <col min="1" max="1" width="13.88671875" style="7" customWidth="1"/>
    <col min="2" max="2" width="12.6640625" style="7" customWidth="1"/>
    <col min="3" max="3" width="13.44140625" style="7" customWidth="1"/>
    <col min="4" max="4" width="49.21875" style="7" customWidth="1"/>
    <col min="5" max="5" width="47.5546875" style="7" customWidth="1"/>
    <col min="6" max="6" width="21.44140625" style="7" customWidth="1"/>
    <col min="7" max="7" width="17.6640625" style="7" bestFit="1" customWidth="1"/>
    <col min="8" max="8" width="18" style="7" customWidth="1"/>
    <col min="9" max="9" width="18.5546875" style="7" bestFit="1" customWidth="1"/>
    <col min="10" max="10" width="21.44140625" style="7" customWidth="1"/>
    <col min="11" max="11" width="19.5546875" style="7" bestFit="1" customWidth="1"/>
    <col min="12" max="12" width="18" style="7" customWidth="1"/>
    <col min="13" max="13" width="18.5546875" style="7" bestFit="1" customWidth="1"/>
    <col min="14" max="14" width="19.33203125" style="7" customWidth="1"/>
    <col min="15" max="15" width="18.6640625" style="7" bestFit="1" customWidth="1"/>
    <col min="16" max="16" width="17.6640625" style="7" bestFit="1" customWidth="1"/>
    <col min="17" max="17" width="20.21875" style="7" bestFit="1" customWidth="1"/>
    <col min="18" max="18" width="20.5546875" style="7" customWidth="1"/>
    <col min="19" max="19" width="18.6640625" style="7" bestFit="1" customWidth="1"/>
    <col min="20" max="20" width="21" style="7" customWidth="1"/>
    <col min="21" max="21" width="20.21875" style="7" bestFit="1" customWidth="1"/>
    <col min="22" max="22" width="15.21875" style="7" customWidth="1"/>
    <col min="23" max="23" width="19.33203125" style="7" bestFit="1" customWidth="1"/>
    <col min="24" max="24" width="16.21875" style="7" customWidth="1"/>
    <col min="25" max="25" width="20.21875" style="7" bestFit="1" customWidth="1"/>
    <col min="26" max="26" width="17.5546875" style="7" customWidth="1"/>
    <col min="27" max="27" width="19.33203125" style="7" bestFit="1" customWidth="1"/>
    <col min="28" max="28" width="17.77734375" style="7" customWidth="1"/>
    <col min="29" max="29" width="20.21875" style="7" bestFit="1" customWidth="1"/>
    <col min="30" max="16384" width="11.44140625" style="7"/>
  </cols>
  <sheetData>
    <row r="1" spans="1:29" s="3" customFormat="1" ht="30.75" customHeight="1" x14ac:dyDescent="0.4">
      <c r="A1" s="1" t="s">
        <v>55</v>
      </c>
      <c r="B1" s="2"/>
      <c r="C1" s="1"/>
      <c r="D1" s="2"/>
      <c r="E1" s="1"/>
    </row>
    <row r="2" spans="1:29" s="5" customFormat="1" ht="30.75" customHeight="1" x14ac:dyDescent="0.3">
      <c r="A2" s="4"/>
      <c r="B2" s="4"/>
      <c r="C2" s="4"/>
      <c r="D2" s="4"/>
      <c r="E2" s="4"/>
      <c r="F2" s="76" t="s">
        <v>619</v>
      </c>
      <c r="G2" s="77"/>
      <c r="H2" s="78" t="s">
        <v>620</v>
      </c>
      <c r="I2" s="79"/>
      <c r="J2" s="76" t="s">
        <v>623</v>
      </c>
      <c r="K2" s="77"/>
      <c r="L2" s="78" t="s">
        <v>624</v>
      </c>
      <c r="M2" s="79"/>
      <c r="N2" s="76" t="s">
        <v>631</v>
      </c>
      <c r="O2" s="77"/>
      <c r="P2" s="78" t="s">
        <v>632</v>
      </c>
      <c r="Q2" s="79"/>
      <c r="R2" s="76" t="s">
        <v>633</v>
      </c>
      <c r="S2" s="77"/>
      <c r="T2" s="78" t="s">
        <v>638</v>
      </c>
      <c r="U2" s="79"/>
      <c r="V2" s="76" t="s">
        <v>636</v>
      </c>
      <c r="W2" s="77"/>
      <c r="X2" s="78" t="s">
        <v>637</v>
      </c>
      <c r="Y2" s="79"/>
      <c r="Z2" s="76" t="s">
        <v>642</v>
      </c>
      <c r="AA2" s="77"/>
      <c r="AB2" s="78" t="s">
        <v>643</v>
      </c>
      <c r="AC2" s="79"/>
    </row>
    <row r="3" spans="1:29" ht="97.2" customHeight="1" x14ac:dyDescent="0.25">
      <c r="A3" s="29" t="s">
        <v>0</v>
      </c>
      <c r="B3" s="29" t="s">
        <v>56</v>
      </c>
      <c r="C3" s="29" t="s">
        <v>1</v>
      </c>
      <c r="D3" s="29" t="s">
        <v>2</v>
      </c>
      <c r="E3" s="29" t="s">
        <v>3</v>
      </c>
      <c r="F3" s="6" t="s">
        <v>612</v>
      </c>
      <c r="G3" s="6" t="s">
        <v>611</v>
      </c>
      <c r="H3" s="29" t="s">
        <v>612</v>
      </c>
      <c r="I3" s="29" t="s">
        <v>611</v>
      </c>
      <c r="J3" s="6" t="s">
        <v>612</v>
      </c>
      <c r="K3" s="6" t="s">
        <v>611</v>
      </c>
      <c r="L3" s="29" t="s">
        <v>612</v>
      </c>
      <c r="M3" s="29" t="s">
        <v>611</v>
      </c>
      <c r="N3" s="6" t="s">
        <v>612</v>
      </c>
      <c r="O3" s="6" t="s">
        <v>611</v>
      </c>
      <c r="P3" s="29" t="s">
        <v>612</v>
      </c>
      <c r="Q3" s="29" t="s">
        <v>611</v>
      </c>
      <c r="R3" s="6" t="s">
        <v>612</v>
      </c>
      <c r="S3" s="6" t="s">
        <v>611</v>
      </c>
      <c r="T3" s="29" t="s">
        <v>612</v>
      </c>
      <c r="U3" s="29" t="s">
        <v>611</v>
      </c>
      <c r="V3" s="6" t="s">
        <v>612</v>
      </c>
      <c r="W3" s="6" t="s">
        <v>611</v>
      </c>
      <c r="X3" s="29" t="s">
        <v>612</v>
      </c>
      <c r="Y3" s="29" t="s">
        <v>611</v>
      </c>
      <c r="Z3" s="6" t="s">
        <v>612</v>
      </c>
      <c r="AA3" s="6" t="s">
        <v>611</v>
      </c>
      <c r="AB3" s="29" t="s">
        <v>612</v>
      </c>
      <c r="AC3" s="29" t="s">
        <v>611</v>
      </c>
    </row>
    <row r="4" spans="1:29" ht="15" customHeight="1" x14ac:dyDescent="0.25">
      <c r="A4" s="22">
        <v>8000245813</v>
      </c>
      <c r="B4" s="8">
        <v>800024581</v>
      </c>
      <c r="C4" s="8">
        <v>129168000</v>
      </c>
      <c r="D4" s="9" t="s">
        <v>105</v>
      </c>
      <c r="E4" s="10" t="s">
        <v>116</v>
      </c>
      <c r="F4" s="11"/>
      <c r="G4" s="11"/>
      <c r="H4" s="12">
        <f>+F4</f>
        <v>0</v>
      </c>
      <c r="I4" s="12">
        <f>+G4</f>
        <v>0</v>
      </c>
      <c r="J4" s="11"/>
      <c r="K4" s="46"/>
      <c r="L4" s="12">
        <f>+J4</f>
        <v>0</v>
      </c>
      <c r="M4" s="12">
        <f>+I4+K4</f>
        <v>0</v>
      </c>
      <c r="N4" s="11"/>
      <c r="O4" s="54"/>
      <c r="P4" s="12">
        <f>+N4</f>
        <v>0</v>
      </c>
      <c r="Q4" s="12">
        <f>+M4+O4</f>
        <v>0</v>
      </c>
      <c r="R4" s="11"/>
      <c r="S4" s="54"/>
      <c r="T4" s="12">
        <f>+R4</f>
        <v>0</v>
      </c>
      <c r="U4" s="12">
        <f>+Q4+S4</f>
        <v>0</v>
      </c>
      <c r="V4" s="11"/>
      <c r="W4" s="54"/>
      <c r="X4" s="12">
        <f>+V4</f>
        <v>0</v>
      </c>
      <c r="Y4" s="12">
        <f>+U4+W4</f>
        <v>0</v>
      </c>
      <c r="Z4" s="11"/>
      <c r="AA4" s="54"/>
      <c r="AB4" s="12">
        <f>+Z4</f>
        <v>0</v>
      </c>
      <c r="AC4" s="12">
        <f>+Y4+AA4</f>
        <v>0</v>
      </c>
    </row>
    <row r="5" spans="1:29" ht="15" customHeight="1" x14ac:dyDescent="0.25">
      <c r="A5" s="8">
        <v>8001189541</v>
      </c>
      <c r="B5" s="8">
        <v>800118954</v>
      </c>
      <c r="C5" s="8">
        <v>124552000</v>
      </c>
      <c r="D5" s="9" t="s">
        <v>4</v>
      </c>
      <c r="E5" s="10" t="s">
        <v>5</v>
      </c>
      <c r="F5" s="11"/>
      <c r="G5" s="11">
        <v>5434596962</v>
      </c>
      <c r="H5" s="12">
        <f t="shared" ref="H5:H64" si="0">+F5</f>
        <v>0</v>
      </c>
      <c r="I5" s="12">
        <f t="shared" ref="I5:I65" si="1">+G5</f>
        <v>5434596962</v>
      </c>
      <c r="J5" s="11"/>
      <c r="K5" s="46">
        <v>11015181256</v>
      </c>
      <c r="L5" s="12">
        <f t="shared" ref="L5:L64" si="2">+J5</f>
        <v>0</v>
      </c>
      <c r="M5" s="12">
        <f t="shared" ref="M5:M65" si="3">+I5+K5</f>
        <v>16449778218</v>
      </c>
      <c r="N5" s="11"/>
      <c r="O5" s="46">
        <v>9632431687</v>
      </c>
      <c r="P5" s="12">
        <f t="shared" ref="P5:P64" si="4">+N5</f>
        <v>0</v>
      </c>
      <c r="Q5" s="12">
        <f t="shared" ref="Q5:Q65" si="5">+M5+O5</f>
        <v>26082209905</v>
      </c>
      <c r="R5" s="11"/>
      <c r="S5" s="54">
        <f>VLOOKUP(B5,'[1]542303 001'!A$21:G$69,7,0)</f>
        <v>5507590628</v>
      </c>
      <c r="T5" s="12">
        <f t="shared" ref="T5:T64" si="6">+R5</f>
        <v>0</v>
      </c>
      <c r="U5" s="12">
        <f t="shared" ref="U5:U65" si="7">+Q5+S5</f>
        <v>31589800533</v>
      </c>
      <c r="V5" s="11"/>
      <c r="W5" s="54">
        <f>VLOOKUP(B5,'[2]542303 001'!A$21:I$69,9,0)</f>
        <v>5507590628</v>
      </c>
      <c r="X5" s="12">
        <f t="shared" ref="X5:X64" si="8">+V5</f>
        <v>0</v>
      </c>
      <c r="Y5" s="12">
        <f t="shared" ref="Y5:Y65" si="9">+U5+W5</f>
        <v>37097391161</v>
      </c>
      <c r="Z5" s="11"/>
      <c r="AA5" s="54">
        <f>VLOOKUP(B5,'[4]542303 001'!A$21:D$68,4,0)</f>
        <v>11015181256</v>
      </c>
      <c r="AB5" s="12">
        <f t="shared" ref="AB5:AB64" si="10">+Z5</f>
        <v>0</v>
      </c>
      <c r="AC5" s="12">
        <f t="shared" ref="AC5:AC65" si="11">+Y5+AA5</f>
        <v>48112572417</v>
      </c>
    </row>
    <row r="6" spans="1:29" ht="15" customHeight="1" x14ac:dyDescent="0.25">
      <c r="A6" s="8">
        <v>8001240234</v>
      </c>
      <c r="B6" s="8">
        <v>800124023</v>
      </c>
      <c r="C6" s="8">
        <v>824276000</v>
      </c>
      <c r="D6" s="9" t="s">
        <v>57</v>
      </c>
      <c r="E6" s="10" t="s">
        <v>87</v>
      </c>
      <c r="F6" s="11"/>
      <c r="G6" s="11">
        <v>309455973</v>
      </c>
      <c r="H6" s="12">
        <f t="shared" si="0"/>
        <v>0</v>
      </c>
      <c r="I6" s="12">
        <f t="shared" si="1"/>
        <v>309455973</v>
      </c>
      <c r="J6" s="11"/>
      <c r="K6" s="46">
        <v>313687938</v>
      </c>
      <c r="L6" s="12">
        <f t="shared" si="2"/>
        <v>0</v>
      </c>
      <c r="M6" s="12">
        <f t="shared" si="3"/>
        <v>623143911</v>
      </c>
      <c r="N6" s="11"/>
      <c r="O6" s="46">
        <v>480208013</v>
      </c>
      <c r="P6" s="12">
        <f t="shared" si="4"/>
        <v>0</v>
      </c>
      <c r="Q6" s="12">
        <f t="shared" si="5"/>
        <v>1103351924</v>
      </c>
      <c r="R6" s="11"/>
      <c r="S6" s="54">
        <f>VLOOKUP(B6,'[1]542303 001'!A$21:G$69,7,0)</f>
        <v>313687938</v>
      </c>
      <c r="T6" s="12">
        <f t="shared" si="6"/>
        <v>0</v>
      </c>
      <c r="U6" s="12">
        <f t="shared" si="7"/>
        <v>1417039862</v>
      </c>
      <c r="V6" s="11"/>
      <c r="W6" s="54">
        <f>VLOOKUP(B6,'[2]542303 001'!A$21:I$69,9,0)</f>
        <v>313687938</v>
      </c>
      <c r="X6" s="12">
        <f t="shared" si="8"/>
        <v>0</v>
      </c>
      <c r="Y6" s="12">
        <f t="shared" si="9"/>
        <v>1730727800</v>
      </c>
      <c r="Z6" s="11"/>
      <c r="AA6" s="54">
        <f>VLOOKUP(B6,'[4]542303 001'!A$21:D$68,4,0)</f>
        <v>313687938</v>
      </c>
      <c r="AB6" s="12">
        <f t="shared" si="10"/>
        <v>0</v>
      </c>
      <c r="AC6" s="12">
        <f t="shared" si="11"/>
        <v>2044415738</v>
      </c>
    </row>
    <row r="7" spans="1:29" ht="15" customHeight="1" x14ac:dyDescent="0.25">
      <c r="A7" s="8">
        <v>8001448299</v>
      </c>
      <c r="B7" s="8">
        <v>800144829</v>
      </c>
      <c r="C7" s="8">
        <v>821400000</v>
      </c>
      <c r="D7" s="9" t="s">
        <v>58</v>
      </c>
      <c r="E7" s="10" t="s">
        <v>54</v>
      </c>
      <c r="F7" s="11"/>
      <c r="G7" s="11">
        <v>2036428591</v>
      </c>
      <c r="H7" s="12">
        <f t="shared" si="0"/>
        <v>0</v>
      </c>
      <c r="I7" s="12">
        <f t="shared" si="1"/>
        <v>2036428591</v>
      </c>
      <c r="J7" s="11"/>
      <c r="K7" s="46">
        <v>4127560922</v>
      </c>
      <c r="L7" s="12">
        <f t="shared" si="2"/>
        <v>0</v>
      </c>
      <c r="M7" s="12">
        <f t="shared" si="3"/>
        <v>6163989513</v>
      </c>
      <c r="N7" s="11">
        <f>VLOOKUP(B7,'[3]542302'!A$21:D$35,4,0)</f>
        <v>1198930806</v>
      </c>
      <c r="O7" s="46">
        <v>4660392763</v>
      </c>
      <c r="P7" s="12">
        <f t="shared" si="4"/>
        <v>1198930806</v>
      </c>
      <c r="Q7" s="12">
        <f t="shared" si="5"/>
        <v>10824382276</v>
      </c>
      <c r="R7" s="11"/>
      <c r="S7" s="54">
        <f>VLOOKUP(B7,'[1]542303 001'!A$21:G$69,7,0)</f>
        <v>2063780461</v>
      </c>
      <c r="T7" s="12">
        <f t="shared" si="6"/>
        <v>0</v>
      </c>
      <c r="U7" s="12">
        <f t="shared" si="7"/>
        <v>12888162737</v>
      </c>
      <c r="V7" s="11"/>
      <c r="W7" s="54">
        <f>VLOOKUP(B7,'[2]542303 001'!A$21:I$69,9,0)</f>
        <v>2063780461</v>
      </c>
      <c r="X7" s="12">
        <f t="shared" si="8"/>
        <v>0</v>
      </c>
      <c r="Y7" s="12">
        <f t="shared" si="9"/>
        <v>14951943198</v>
      </c>
      <c r="Z7" s="11"/>
      <c r="AA7" s="54">
        <f>VLOOKUP(B7,'[4]542303 001'!A$21:D$68,4,0)</f>
        <v>4127560992</v>
      </c>
      <c r="AB7" s="12">
        <f t="shared" si="10"/>
        <v>0</v>
      </c>
      <c r="AC7" s="12">
        <f t="shared" si="11"/>
        <v>19079504190</v>
      </c>
    </row>
    <row r="8" spans="1:29" ht="15" customHeight="1" x14ac:dyDescent="0.25">
      <c r="A8" s="8">
        <v>8001631300</v>
      </c>
      <c r="B8" s="8">
        <v>800163130</v>
      </c>
      <c r="C8" s="8">
        <v>129254000</v>
      </c>
      <c r="D8" s="31" t="s">
        <v>59</v>
      </c>
      <c r="E8" s="10" t="s">
        <v>74</v>
      </c>
      <c r="F8" s="11"/>
      <c r="G8" s="11">
        <v>1714637613</v>
      </c>
      <c r="H8" s="12">
        <f t="shared" si="0"/>
        <v>0</v>
      </c>
      <c r="I8" s="12">
        <f t="shared" si="1"/>
        <v>1714637613</v>
      </c>
      <c r="J8" s="11"/>
      <c r="K8" s="46">
        <v>3475334828</v>
      </c>
      <c r="L8" s="12">
        <f t="shared" si="2"/>
        <v>0</v>
      </c>
      <c r="M8" s="12">
        <f t="shared" si="3"/>
        <v>5189972441</v>
      </c>
      <c r="N8" s="11"/>
      <c r="O8" s="46">
        <v>4287456523</v>
      </c>
      <c r="P8" s="12">
        <f t="shared" si="4"/>
        <v>0</v>
      </c>
      <c r="Q8" s="12">
        <f t="shared" si="5"/>
        <v>9477428964</v>
      </c>
      <c r="R8" s="11"/>
      <c r="S8" s="54">
        <f>VLOOKUP(B8,'[1]542303 001'!A$21:G$69,7,0)</f>
        <v>1737667414</v>
      </c>
      <c r="T8" s="12">
        <f t="shared" si="6"/>
        <v>0</v>
      </c>
      <c r="U8" s="12">
        <f t="shared" si="7"/>
        <v>11215096378</v>
      </c>
      <c r="V8" s="11"/>
      <c r="W8" s="54">
        <f>VLOOKUP(B8,'[2]542303 001'!A$21:I$69,9,0)</f>
        <v>1737667414</v>
      </c>
      <c r="X8" s="12">
        <f t="shared" si="8"/>
        <v>0</v>
      </c>
      <c r="Y8" s="12">
        <f t="shared" si="9"/>
        <v>12952763792</v>
      </c>
      <c r="Z8" s="11"/>
      <c r="AA8" s="54">
        <f>VLOOKUP(B8,'[4]542303 001'!A$21:D$68,4,0)</f>
        <v>3475334828</v>
      </c>
      <c r="AB8" s="12">
        <f t="shared" si="10"/>
        <v>0</v>
      </c>
      <c r="AC8" s="12">
        <f t="shared" si="11"/>
        <v>16428098620</v>
      </c>
    </row>
    <row r="9" spans="1:29" ht="15" customHeight="1" x14ac:dyDescent="0.25">
      <c r="A9" s="8">
        <v>8001737190</v>
      </c>
      <c r="B9" s="8">
        <v>800173719</v>
      </c>
      <c r="C9" s="8">
        <v>825873000</v>
      </c>
      <c r="D9" s="9" t="s">
        <v>73</v>
      </c>
      <c r="E9" s="10" t="s">
        <v>77</v>
      </c>
      <c r="F9" s="11"/>
      <c r="G9" s="11"/>
      <c r="H9" s="12">
        <f t="shared" si="0"/>
        <v>0</v>
      </c>
      <c r="I9" s="12">
        <f t="shared" si="1"/>
        <v>0</v>
      </c>
      <c r="J9" s="11"/>
      <c r="K9" s="46"/>
      <c r="L9" s="12">
        <f t="shared" si="2"/>
        <v>0</v>
      </c>
      <c r="M9" s="12">
        <f t="shared" si="3"/>
        <v>0</v>
      </c>
      <c r="N9" s="11"/>
      <c r="O9" s="46"/>
      <c r="P9" s="12">
        <f t="shared" si="4"/>
        <v>0</v>
      </c>
      <c r="Q9" s="12">
        <f t="shared" si="5"/>
        <v>0</v>
      </c>
      <c r="R9" s="11"/>
      <c r="S9" s="54"/>
      <c r="T9" s="12">
        <f t="shared" si="6"/>
        <v>0</v>
      </c>
      <c r="U9" s="12">
        <f t="shared" si="7"/>
        <v>0</v>
      </c>
      <c r="V9" s="11"/>
      <c r="W9" s="54"/>
      <c r="X9" s="12">
        <f t="shared" si="8"/>
        <v>0</v>
      </c>
      <c r="Y9" s="12">
        <f t="shared" si="9"/>
        <v>0</v>
      </c>
      <c r="Z9" s="11"/>
      <c r="AA9" s="54"/>
      <c r="AB9" s="12">
        <f t="shared" si="10"/>
        <v>0</v>
      </c>
      <c r="AC9" s="12">
        <f t="shared" si="11"/>
        <v>0</v>
      </c>
    </row>
    <row r="10" spans="1:29" ht="15" customHeight="1" x14ac:dyDescent="0.25">
      <c r="A10" s="22">
        <v>8002147507</v>
      </c>
      <c r="B10" s="8">
        <v>800214750</v>
      </c>
      <c r="C10" s="8">
        <v>260105001</v>
      </c>
      <c r="D10" s="9" t="s">
        <v>104</v>
      </c>
      <c r="E10" s="10" t="s">
        <v>115</v>
      </c>
      <c r="F10" s="11"/>
      <c r="G10" s="11"/>
      <c r="H10" s="12">
        <f t="shared" si="0"/>
        <v>0</v>
      </c>
      <c r="I10" s="12">
        <f t="shared" si="1"/>
        <v>0</v>
      </c>
      <c r="J10" s="11"/>
      <c r="K10" s="46"/>
      <c r="L10" s="12">
        <f t="shared" si="2"/>
        <v>0</v>
      </c>
      <c r="M10" s="12">
        <f t="shared" si="3"/>
        <v>0</v>
      </c>
      <c r="N10" s="11"/>
      <c r="O10" s="46"/>
      <c r="P10" s="12">
        <f t="shared" si="4"/>
        <v>0</v>
      </c>
      <c r="Q10" s="12">
        <f t="shared" si="5"/>
        <v>0</v>
      </c>
      <c r="R10" s="11"/>
      <c r="S10" s="54"/>
      <c r="T10" s="12">
        <f t="shared" si="6"/>
        <v>0</v>
      </c>
      <c r="U10" s="12">
        <f t="shared" si="7"/>
        <v>0</v>
      </c>
      <c r="V10" s="11"/>
      <c r="W10" s="54"/>
      <c r="X10" s="12">
        <f t="shared" si="8"/>
        <v>0</v>
      </c>
      <c r="Y10" s="12">
        <f t="shared" si="9"/>
        <v>0</v>
      </c>
      <c r="Z10" s="11"/>
      <c r="AA10" s="54"/>
      <c r="AB10" s="12">
        <f t="shared" si="10"/>
        <v>0</v>
      </c>
      <c r="AC10" s="12">
        <f t="shared" si="11"/>
        <v>0</v>
      </c>
    </row>
    <row r="11" spans="1:29" ht="15" customHeight="1" x14ac:dyDescent="0.25">
      <c r="A11" s="8">
        <v>8002253408</v>
      </c>
      <c r="B11" s="8">
        <v>800225340</v>
      </c>
      <c r="C11" s="8">
        <v>821700000</v>
      </c>
      <c r="D11" s="9" t="s">
        <v>60</v>
      </c>
      <c r="E11" s="10" t="s">
        <v>76</v>
      </c>
      <c r="F11" s="11"/>
      <c r="G11" s="11">
        <v>1649769821</v>
      </c>
      <c r="H11" s="12">
        <f t="shared" si="0"/>
        <v>0</v>
      </c>
      <c r="I11" s="12">
        <f t="shared" si="1"/>
        <v>1649769821</v>
      </c>
      <c r="J11" s="11"/>
      <c r="K11" s="46">
        <v>3343856726</v>
      </c>
      <c r="L11" s="12">
        <f t="shared" si="2"/>
        <v>0</v>
      </c>
      <c r="M11" s="12">
        <f t="shared" si="3"/>
        <v>4993626547</v>
      </c>
      <c r="N11" s="11"/>
      <c r="O11" s="46">
        <v>4093908019</v>
      </c>
      <c r="P11" s="12">
        <f t="shared" si="4"/>
        <v>0</v>
      </c>
      <c r="Q11" s="12">
        <f t="shared" si="5"/>
        <v>9087534566</v>
      </c>
      <c r="R11" s="11"/>
      <c r="S11" s="54">
        <f>VLOOKUP(B11,'[1]542303 001'!A$21:G$69,7,0)</f>
        <v>1671928363</v>
      </c>
      <c r="T11" s="12">
        <f t="shared" si="6"/>
        <v>0</v>
      </c>
      <c r="U11" s="12">
        <f t="shared" si="7"/>
        <v>10759462929</v>
      </c>
      <c r="V11" s="11"/>
      <c r="W11" s="54">
        <f>VLOOKUP(B11,'[2]542303 001'!A$21:I$69,9,0)</f>
        <v>1671928363</v>
      </c>
      <c r="X11" s="12">
        <f t="shared" si="8"/>
        <v>0</v>
      </c>
      <c r="Y11" s="12">
        <f t="shared" si="9"/>
        <v>12431391292</v>
      </c>
      <c r="Z11" s="11"/>
      <c r="AA11" s="54">
        <f>VLOOKUP(B11,'[4]542303 001'!A$21:D$68,4,0)</f>
        <v>3343856723</v>
      </c>
      <c r="AB11" s="12">
        <f t="shared" si="10"/>
        <v>0</v>
      </c>
      <c r="AC11" s="12">
        <f t="shared" si="11"/>
        <v>15775248015</v>
      </c>
    </row>
    <row r="12" spans="1:29" ht="15" customHeight="1" x14ac:dyDescent="0.25">
      <c r="A12" s="8">
        <v>8002479401</v>
      </c>
      <c r="B12" s="8">
        <v>800247940</v>
      </c>
      <c r="C12" s="8">
        <v>824086000</v>
      </c>
      <c r="D12" s="9" t="s">
        <v>61</v>
      </c>
      <c r="E12" s="10" t="s">
        <v>6</v>
      </c>
      <c r="F12" s="11"/>
      <c r="G12" s="11">
        <v>280478051</v>
      </c>
      <c r="H12" s="12">
        <f t="shared" si="0"/>
        <v>0</v>
      </c>
      <c r="I12" s="12">
        <f t="shared" si="1"/>
        <v>280478051</v>
      </c>
      <c r="J12" s="11"/>
      <c r="K12" s="46">
        <v>284313729</v>
      </c>
      <c r="L12" s="12">
        <f t="shared" si="2"/>
        <v>0</v>
      </c>
      <c r="M12" s="12">
        <f t="shared" si="3"/>
        <v>564791780</v>
      </c>
      <c r="N12" s="11"/>
      <c r="O12" s="46">
        <v>435240614</v>
      </c>
      <c r="P12" s="12">
        <f t="shared" si="4"/>
        <v>0</v>
      </c>
      <c r="Q12" s="12">
        <f t="shared" si="5"/>
        <v>1000032394</v>
      </c>
      <c r="R12" s="11"/>
      <c r="S12" s="54">
        <f>VLOOKUP(B12,'[1]542303 001'!A$21:G$69,7,0)</f>
        <v>284313729</v>
      </c>
      <c r="T12" s="12">
        <f t="shared" si="6"/>
        <v>0</v>
      </c>
      <c r="U12" s="12">
        <f t="shared" si="7"/>
        <v>1284346123</v>
      </c>
      <c r="V12" s="11"/>
      <c r="W12" s="54">
        <f>VLOOKUP(B12,'[2]542303 001'!A$21:I$69,9,0)</f>
        <v>284313729</v>
      </c>
      <c r="X12" s="12">
        <f t="shared" si="8"/>
        <v>0</v>
      </c>
      <c r="Y12" s="12">
        <f t="shared" si="9"/>
        <v>1568659852</v>
      </c>
      <c r="Z12" s="11"/>
      <c r="AA12" s="54">
        <f>VLOOKUP(B12,'[4]542303 001'!A$21:D$68,4,0)</f>
        <v>284313729</v>
      </c>
      <c r="AB12" s="12">
        <f t="shared" si="10"/>
        <v>0</v>
      </c>
      <c r="AC12" s="12">
        <f t="shared" si="11"/>
        <v>1852973581</v>
      </c>
    </row>
    <row r="13" spans="1:29" ht="15" customHeight="1" x14ac:dyDescent="0.25">
      <c r="A13" s="8">
        <v>8002480047</v>
      </c>
      <c r="B13" s="8">
        <v>800248004</v>
      </c>
      <c r="C13" s="8">
        <v>825676000</v>
      </c>
      <c r="D13" s="9" t="s">
        <v>53</v>
      </c>
      <c r="E13" s="10" t="s">
        <v>89</v>
      </c>
      <c r="F13" s="11"/>
      <c r="G13" s="11"/>
      <c r="H13" s="12">
        <f t="shared" si="0"/>
        <v>0</v>
      </c>
      <c r="I13" s="12">
        <f t="shared" si="1"/>
        <v>0</v>
      </c>
      <c r="J13" s="11"/>
      <c r="K13" s="46"/>
      <c r="L13" s="12">
        <f t="shared" si="2"/>
        <v>0</v>
      </c>
      <c r="M13" s="12">
        <f t="shared" si="3"/>
        <v>0</v>
      </c>
      <c r="N13" s="11"/>
      <c r="O13" s="46"/>
      <c r="P13" s="12">
        <f t="shared" si="4"/>
        <v>0</v>
      </c>
      <c r="Q13" s="12">
        <f t="shared" si="5"/>
        <v>0</v>
      </c>
      <c r="R13" s="11"/>
      <c r="S13" s="54"/>
      <c r="T13" s="12">
        <f t="shared" si="6"/>
        <v>0</v>
      </c>
      <c r="U13" s="12">
        <f t="shared" si="7"/>
        <v>0</v>
      </c>
      <c r="V13" s="11"/>
      <c r="W13" s="54"/>
      <c r="X13" s="12">
        <f t="shared" si="8"/>
        <v>0</v>
      </c>
      <c r="Y13" s="12">
        <f t="shared" si="9"/>
        <v>0</v>
      </c>
      <c r="Z13" s="11"/>
      <c r="AA13" s="54"/>
      <c r="AB13" s="12">
        <f t="shared" si="10"/>
        <v>0</v>
      </c>
      <c r="AC13" s="12">
        <f t="shared" si="11"/>
        <v>0</v>
      </c>
    </row>
    <row r="14" spans="1:29" ht="15" customHeight="1" x14ac:dyDescent="0.25">
      <c r="A14" s="8">
        <v>8020110655</v>
      </c>
      <c r="B14" s="8">
        <v>802011065</v>
      </c>
      <c r="C14" s="8">
        <v>64500000</v>
      </c>
      <c r="D14" s="9" t="s">
        <v>46</v>
      </c>
      <c r="E14" s="19" t="s">
        <v>124</v>
      </c>
      <c r="F14" s="11"/>
      <c r="G14" s="11">
        <v>442849966</v>
      </c>
      <c r="H14" s="12">
        <f t="shared" si="0"/>
        <v>0</v>
      </c>
      <c r="I14" s="12">
        <f t="shared" si="1"/>
        <v>442849966</v>
      </c>
      <c r="J14" s="11"/>
      <c r="K14" s="46">
        <v>448906160</v>
      </c>
      <c r="L14" s="12">
        <f t="shared" si="2"/>
        <v>0</v>
      </c>
      <c r="M14" s="12">
        <f t="shared" si="3"/>
        <v>891756126</v>
      </c>
      <c r="N14" s="11"/>
      <c r="O14" s="46">
        <v>687206325</v>
      </c>
      <c r="P14" s="12">
        <f t="shared" si="4"/>
        <v>0</v>
      </c>
      <c r="Q14" s="12">
        <f t="shared" si="5"/>
        <v>1578962451</v>
      </c>
      <c r="R14" s="11"/>
      <c r="S14" s="54">
        <f>VLOOKUP(B14,'[1]542303 001'!A$21:G$69,7,0)</f>
        <v>448906160</v>
      </c>
      <c r="T14" s="12">
        <f t="shared" si="6"/>
        <v>0</v>
      </c>
      <c r="U14" s="12">
        <f t="shared" si="7"/>
        <v>2027868611</v>
      </c>
      <c r="V14" s="11"/>
      <c r="W14" s="54">
        <f>VLOOKUP(B14,'[2]542303 001'!A$21:I$69,9,0)</f>
        <v>448906160</v>
      </c>
      <c r="X14" s="12">
        <f t="shared" si="8"/>
        <v>0</v>
      </c>
      <c r="Y14" s="12">
        <f t="shared" si="9"/>
        <v>2476774771</v>
      </c>
      <c r="Z14" s="11"/>
      <c r="AA14" s="54">
        <f>VLOOKUP(B14,'[4]542303 001'!A$21:D$68,4,0)</f>
        <v>448906160</v>
      </c>
      <c r="AB14" s="12">
        <f t="shared" si="10"/>
        <v>0</v>
      </c>
      <c r="AC14" s="12">
        <f t="shared" si="11"/>
        <v>2925680931</v>
      </c>
    </row>
    <row r="15" spans="1:29" ht="15" customHeight="1" x14ac:dyDescent="0.25">
      <c r="A15" s="22">
        <v>8050008890</v>
      </c>
      <c r="B15" s="8">
        <v>805000889</v>
      </c>
      <c r="C15" s="8">
        <v>260176001</v>
      </c>
      <c r="D15" s="9" t="s">
        <v>100</v>
      </c>
      <c r="E15" s="10" t="s">
        <v>111</v>
      </c>
      <c r="F15" s="11"/>
      <c r="G15" s="11"/>
      <c r="H15" s="12">
        <f t="shared" si="0"/>
        <v>0</v>
      </c>
      <c r="I15" s="12">
        <f t="shared" si="1"/>
        <v>0</v>
      </c>
      <c r="J15" s="11"/>
      <c r="K15" s="46"/>
      <c r="L15" s="12">
        <f t="shared" si="2"/>
        <v>0</v>
      </c>
      <c r="M15" s="12">
        <f t="shared" si="3"/>
        <v>0</v>
      </c>
      <c r="N15" s="11"/>
      <c r="O15" s="46"/>
      <c r="P15" s="12">
        <f t="shared" si="4"/>
        <v>0</v>
      </c>
      <c r="Q15" s="12">
        <f t="shared" si="5"/>
        <v>0</v>
      </c>
      <c r="R15" s="11"/>
      <c r="S15" s="54"/>
      <c r="T15" s="12">
        <f t="shared" si="6"/>
        <v>0</v>
      </c>
      <c r="U15" s="12">
        <f t="shared" si="7"/>
        <v>0</v>
      </c>
      <c r="V15" s="11"/>
      <c r="W15" s="54"/>
      <c r="X15" s="12">
        <f t="shared" si="8"/>
        <v>0</v>
      </c>
      <c r="Y15" s="12">
        <f t="shared" si="9"/>
        <v>0</v>
      </c>
      <c r="Z15" s="11"/>
      <c r="AA15" s="54"/>
      <c r="AB15" s="12">
        <f t="shared" si="10"/>
        <v>0</v>
      </c>
      <c r="AC15" s="12">
        <f t="shared" si="11"/>
        <v>0</v>
      </c>
    </row>
    <row r="16" spans="1:29" ht="15" customHeight="1" x14ac:dyDescent="0.25">
      <c r="A16" s="22">
        <v>8050018680</v>
      </c>
      <c r="B16" s="8">
        <v>805001868</v>
      </c>
      <c r="C16" s="8">
        <v>822576000</v>
      </c>
      <c r="D16" s="9" t="s">
        <v>98</v>
      </c>
      <c r="E16" s="10" t="s">
        <v>109</v>
      </c>
      <c r="F16" s="11"/>
      <c r="G16" s="11"/>
      <c r="H16" s="12">
        <f t="shared" si="0"/>
        <v>0</v>
      </c>
      <c r="I16" s="12">
        <f t="shared" si="1"/>
        <v>0</v>
      </c>
      <c r="J16" s="11"/>
      <c r="K16" s="46"/>
      <c r="L16" s="12">
        <f t="shared" si="2"/>
        <v>0</v>
      </c>
      <c r="M16" s="12">
        <f t="shared" si="3"/>
        <v>0</v>
      </c>
      <c r="N16" s="11"/>
      <c r="O16" s="46"/>
      <c r="P16" s="12">
        <f t="shared" si="4"/>
        <v>0</v>
      </c>
      <c r="Q16" s="12">
        <f t="shared" si="5"/>
        <v>0</v>
      </c>
      <c r="R16" s="11"/>
      <c r="S16" s="54"/>
      <c r="T16" s="12">
        <f t="shared" si="6"/>
        <v>0</v>
      </c>
      <c r="U16" s="12">
        <f t="shared" si="7"/>
        <v>0</v>
      </c>
      <c r="V16" s="11"/>
      <c r="W16" s="54"/>
      <c r="X16" s="12">
        <f t="shared" si="8"/>
        <v>0</v>
      </c>
      <c r="Y16" s="12">
        <f t="shared" si="9"/>
        <v>0</v>
      </c>
      <c r="Z16" s="11"/>
      <c r="AA16" s="54"/>
      <c r="AB16" s="12">
        <f t="shared" si="10"/>
        <v>0</v>
      </c>
      <c r="AC16" s="12">
        <f t="shared" si="11"/>
        <v>0</v>
      </c>
    </row>
    <row r="17" spans="1:29" ht="15" customHeight="1" x14ac:dyDescent="0.25">
      <c r="A17" s="22">
        <v>8110002782</v>
      </c>
      <c r="B17" s="8">
        <v>811000278</v>
      </c>
      <c r="C17" s="8">
        <v>262505266</v>
      </c>
      <c r="D17" s="9" t="s">
        <v>102</v>
      </c>
      <c r="E17" s="10" t="s">
        <v>113</v>
      </c>
      <c r="F17" s="11"/>
      <c r="G17" s="11"/>
      <c r="H17" s="12">
        <f t="shared" si="0"/>
        <v>0</v>
      </c>
      <c r="I17" s="12">
        <f t="shared" si="1"/>
        <v>0</v>
      </c>
      <c r="J17" s="11"/>
      <c r="K17" s="46"/>
      <c r="L17" s="12">
        <f t="shared" si="2"/>
        <v>0</v>
      </c>
      <c r="M17" s="12">
        <f t="shared" si="3"/>
        <v>0</v>
      </c>
      <c r="N17" s="11"/>
      <c r="O17" s="46"/>
      <c r="P17" s="12">
        <f t="shared" si="4"/>
        <v>0</v>
      </c>
      <c r="Q17" s="12">
        <f t="shared" si="5"/>
        <v>0</v>
      </c>
      <c r="R17" s="11"/>
      <c r="S17" s="54"/>
      <c r="T17" s="12">
        <f t="shared" si="6"/>
        <v>0</v>
      </c>
      <c r="U17" s="12">
        <f t="shared" si="7"/>
        <v>0</v>
      </c>
      <c r="V17" s="11"/>
      <c r="W17" s="54"/>
      <c r="X17" s="12">
        <f t="shared" si="8"/>
        <v>0</v>
      </c>
      <c r="Y17" s="12">
        <f t="shared" si="9"/>
        <v>0</v>
      </c>
      <c r="Z17" s="11"/>
      <c r="AA17" s="54"/>
      <c r="AB17" s="12">
        <f t="shared" si="10"/>
        <v>0</v>
      </c>
      <c r="AC17" s="12">
        <f t="shared" si="11"/>
        <v>0</v>
      </c>
    </row>
    <row r="18" spans="1:29" ht="15" customHeight="1" x14ac:dyDescent="0.25">
      <c r="A18" s="22">
        <v>8110429679</v>
      </c>
      <c r="B18" s="8">
        <v>811042967</v>
      </c>
      <c r="C18" s="8">
        <v>262305266</v>
      </c>
      <c r="D18" s="9" t="s">
        <v>99</v>
      </c>
      <c r="E18" s="10" t="s">
        <v>110</v>
      </c>
      <c r="F18" s="11"/>
      <c r="G18" s="11"/>
      <c r="H18" s="12">
        <f t="shared" si="0"/>
        <v>0</v>
      </c>
      <c r="I18" s="12">
        <f t="shared" si="1"/>
        <v>0</v>
      </c>
      <c r="J18" s="11"/>
      <c r="K18" s="46"/>
      <c r="L18" s="12">
        <f t="shared" si="2"/>
        <v>0</v>
      </c>
      <c r="M18" s="12">
        <f t="shared" si="3"/>
        <v>0</v>
      </c>
      <c r="N18" s="11"/>
      <c r="O18" s="46"/>
      <c r="P18" s="12">
        <f t="shared" si="4"/>
        <v>0</v>
      </c>
      <c r="Q18" s="12">
        <f t="shared" si="5"/>
        <v>0</v>
      </c>
      <c r="R18" s="11"/>
      <c r="S18" s="54"/>
      <c r="T18" s="12">
        <f t="shared" si="6"/>
        <v>0</v>
      </c>
      <c r="U18" s="12">
        <f t="shared" si="7"/>
        <v>0</v>
      </c>
      <c r="V18" s="11"/>
      <c r="W18" s="54"/>
      <c r="X18" s="12">
        <f t="shared" si="8"/>
        <v>0</v>
      </c>
      <c r="Y18" s="12">
        <f t="shared" si="9"/>
        <v>0</v>
      </c>
      <c r="Z18" s="11"/>
      <c r="AA18" s="54"/>
      <c r="AB18" s="12">
        <f t="shared" si="10"/>
        <v>0</v>
      </c>
      <c r="AC18" s="12">
        <f t="shared" si="11"/>
        <v>0</v>
      </c>
    </row>
    <row r="19" spans="1:29" ht="15" customHeight="1" x14ac:dyDescent="0.25">
      <c r="A19" s="8">
        <v>8350003004</v>
      </c>
      <c r="B19" s="8">
        <v>835000300</v>
      </c>
      <c r="C19" s="8">
        <v>826076000</v>
      </c>
      <c r="D19" s="9" t="s">
        <v>7</v>
      </c>
      <c r="E19" s="10" t="s">
        <v>8</v>
      </c>
      <c r="F19" s="11"/>
      <c r="G19" s="11">
        <v>1545280880</v>
      </c>
      <c r="H19" s="12">
        <f t="shared" si="0"/>
        <v>0</v>
      </c>
      <c r="I19" s="12">
        <f t="shared" si="1"/>
        <v>1545280880</v>
      </c>
      <c r="J19" s="11"/>
      <c r="K19" s="46">
        <v>3132072002</v>
      </c>
      <c r="L19" s="12">
        <f t="shared" si="2"/>
        <v>0</v>
      </c>
      <c r="M19" s="12">
        <f t="shared" si="3"/>
        <v>4677352882</v>
      </c>
      <c r="N19" s="11">
        <f>VLOOKUP(B19,'[3]542302'!A$21:D$35,4,0)</f>
        <v>516186434</v>
      </c>
      <c r="O19" s="46">
        <v>3989005669</v>
      </c>
      <c r="P19" s="12">
        <f t="shared" si="4"/>
        <v>516186434</v>
      </c>
      <c r="Q19" s="12">
        <f t="shared" si="5"/>
        <v>8666358551</v>
      </c>
      <c r="R19" s="11"/>
      <c r="S19" s="54">
        <f>VLOOKUP(B19,'[1]542303 001'!A$21:G$69,7,0)</f>
        <v>1566036001</v>
      </c>
      <c r="T19" s="12">
        <f t="shared" si="6"/>
        <v>0</v>
      </c>
      <c r="U19" s="12">
        <f t="shared" si="7"/>
        <v>10232394552</v>
      </c>
      <c r="V19" s="11"/>
      <c r="W19" s="54">
        <f>VLOOKUP(B19,'[2]542303 001'!A$21:I$69,9,0)</f>
        <v>1566036001</v>
      </c>
      <c r="X19" s="12">
        <f t="shared" si="8"/>
        <v>0</v>
      </c>
      <c r="Y19" s="12">
        <f t="shared" si="9"/>
        <v>11798430553</v>
      </c>
      <c r="Z19" s="11"/>
      <c r="AA19" s="54">
        <f>VLOOKUP(B19,'[4]542303 001'!A$21:D$68,4,0)</f>
        <v>3132072002</v>
      </c>
      <c r="AB19" s="12">
        <f t="shared" si="10"/>
        <v>0</v>
      </c>
      <c r="AC19" s="12">
        <f t="shared" si="11"/>
        <v>14930502555</v>
      </c>
    </row>
    <row r="20" spans="1:29" ht="15" customHeight="1" x14ac:dyDescent="0.25">
      <c r="A20" s="8">
        <v>8605127804</v>
      </c>
      <c r="B20" s="8">
        <v>860512780</v>
      </c>
      <c r="C20" s="8">
        <v>822000000</v>
      </c>
      <c r="D20" s="9" t="s">
        <v>62</v>
      </c>
      <c r="E20" s="20" t="s">
        <v>126</v>
      </c>
      <c r="F20" s="11"/>
      <c r="G20" s="11">
        <v>4167284031</v>
      </c>
      <c r="H20" s="12">
        <f t="shared" si="0"/>
        <v>0</v>
      </c>
      <c r="I20" s="12">
        <f t="shared" si="1"/>
        <v>4167284031</v>
      </c>
      <c r="J20" s="11"/>
      <c r="K20" s="46">
        <v>8446512090</v>
      </c>
      <c r="L20" s="12">
        <f t="shared" si="2"/>
        <v>0</v>
      </c>
      <c r="M20" s="12">
        <f t="shared" si="3"/>
        <v>12613796121</v>
      </c>
      <c r="N20" s="11">
        <f>VLOOKUP(B20,'[3]542302'!A$21:D$35,4,0)</f>
        <v>2542313470</v>
      </c>
      <c r="O20" s="46">
        <v>7928807412</v>
      </c>
      <c r="P20" s="12">
        <f t="shared" si="4"/>
        <v>2542313470</v>
      </c>
      <c r="Q20" s="12">
        <f t="shared" si="5"/>
        <v>20542603533</v>
      </c>
      <c r="R20" s="11"/>
      <c r="S20" s="54">
        <f>VLOOKUP(B20,'[1]542303 001'!A$21:G$69,7,0)</f>
        <v>4223256045</v>
      </c>
      <c r="T20" s="12">
        <f t="shared" si="6"/>
        <v>0</v>
      </c>
      <c r="U20" s="12">
        <f t="shared" si="7"/>
        <v>24765859578</v>
      </c>
      <c r="V20" s="11"/>
      <c r="W20" s="54">
        <f>VLOOKUP(B20,'[2]542303 001'!A$21:I$69,9,0)</f>
        <v>4223256045</v>
      </c>
      <c r="X20" s="12">
        <f t="shared" si="8"/>
        <v>0</v>
      </c>
      <c r="Y20" s="12">
        <f t="shared" si="9"/>
        <v>28989115623</v>
      </c>
      <c r="Z20" s="11"/>
      <c r="AA20" s="54">
        <f>VLOOKUP(B20,'[4]542303 001'!A$21:D$68,4,0)</f>
        <v>8446512090</v>
      </c>
      <c r="AB20" s="12">
        <f t="shared" si="10"/>
        <v>0</v>
      </c>
      <c r="AC20" s="12">
        <f t="shared" si="11"/>
        <v>37435627713</v>
      </c>
    </row>
    <row r="21" spans="1:29" ht="15" customHeight="1" x14ac:dyDescent="0.25">
      <c r="A21" s="8">
        <v>8900004328</v>
      </c>
      <c r="B21" s="8">
        <v>890000432</v>
      </c>
      <c r="C21" s="8">
        <v>126663000</v>
      </c>
      <c r="D21" s="9" t="s">
        <v>9</v>
      </c>
      <c r="E21" s="10" t="s">
        <v>125</v>
      </c>
      <c r="F21" s="11"/>
      <c r="G21" s="11">
        <v>4894092933</v>
      </c>
      <c r="H21" s="12">
        <f t="shared" si="0"/>
        <v>0</v>
      </c>
      <c r="I21" s="12">
        <f t="shared" si="1"/>
        <v>4894092933</v>
      </c>
      <c r="J21" s="11"/>
      <c r="K21" s="46">
        <v>9919653862</v>
      </c>
      <c r="L21" s="12">
        <f t="shared" si="2"/>
        <v>0</v>
      </c>
      <c r="M21" s="12">
        <f t="shared" si="3"/>
        <v>14813746795</v>
      </c>
      <c r="N21" s="11"/>
      <c r="O21" s="46">
        <v>8715999281</v>
      </c>
      <c r="P21" s="12">
        <f t="shared" si="4"/>
        <v>0</v>
      </c>
      <c r="Q21" s="12">
        <f t="shared" si="5"/>
        <v>23529746076</v>
      </c>
      <c r="R21" s="11"/>
      <c r="S21" s="54">
        <f>VLOOKUP(B21,'[1]542303 001'!A$21:G$69,7,0)</f>
        <v>4959826931</v>
      </c>
      <c r="T21" s="12">
        <f t="shared" si="6"/>
        <v>0</v>
      </c>
      <c r="U21" s="12">
        <f t="shared" si="7"/>
        <v>28489573007</v>
      </c>
      <c r="V21" s="11"/>
      <c r="W21" s="54">
        <f>VLOOKUP(B21,'[2]542303 001'!A$21:I$69,9,0)</f>
        <v>4959826931</v>
      </c>
      <c r="X21" s="12">
        <f t="shared" si="8"/>
        <v>0</v>
      </c>
      <c r="Y21" s="12">
        <f t="shared" si="9"/>
        <v>33449399938</v>
      </c>
      <c r="Z21" s="11"/>
      <c r="AA21" s="54">
        <f>VLOOKUP(B21,'[4]542303 001'!A$21:D$68,4,0)</f>
        <v>9919653862</v>
      </c>
      <c r="AB21" s="12">
        <f t="shared" si="10"/>
        <v>0</v>
      </c>
      <c r="AC21" s="12">
        <f t="shared" si="11"/>
        <v>43369053800</v>
      </c>
    </row>
    <row r="22" spans="1:29" ht="15" customHeight="1" x14ac:dyDescent="0.25">
      <c r="A22" s="8">
        <v>8901022573</v>
      </c>
      <c r="B22" s="8">
        <v>890102257</v>
      </c>
      <c r="C22" s="8">
        <v>121708000</v>
      </c>
      <c r="D22" s="9" t="s">
        <v>10</v>
      </c>
      <c r="E22" s="10" t="s">
        <v>11</v>
      </c>
      <c r="F22" s="11"/>
      <c r="G22" s="11">
        <v>9921543520</v>
      </c>
      <c r="H22" s="12">
        <f t="shared" si="0"/>
        <v>0</v>
      </c>
      <c r="I22" s="12">
        <f t="shared" si="1"/>
        <v>9921543520</v>
      </c>
      <c r="J22" s="11"/>
      <c r="K22" s="46">
        <v>20109605362</v>
      </c>
      <c r="L22" s="12">
        <f t="shared" si="2"/>
        <v>0</v>
      </c>
      <c r="M22" s="12">
        <f t="shared" si="3"/>
        <v>30031148882</v>
      </c>
      <c r="N22" s="11"/>
      <c r="O22" s="46">
        <v>16138727030</v>
      </c>
      <c r="P22" s="12">
        <f t="shared" si="4"/>
        <v>0</v>
      </c>
      <c r="Q22" s="12">
        <f t="shared" si="5"/>
        <v>46169875912</v>
      </c>
      <c r="R22" s="11"/>
      <c r="S22" s="54">
        <f>VLOOKUP(B22,'[1]542303 001'!A$21:G$69,7,0)</f>
        <v>10054802681</v>
      </c>
      <c r="T22" s="12">
        <f t="shared" si="6"/>
        <v>0</v>
      </c>
      <c r="U22" s="12">
        <f t="shared" si="7"/>
        <v>56224678593</v>
      </c>
      <c r="V22" s="11"/>
      <c r="W22" s="54">
        <f>VLOOKUP(B22,'[2]542303 001'!A$21:I$69,9,0)</f>
        <v>10054802681</v>
      </c>
      <c r="X22" s="12">
        <f t="shared" si="8"/>
        <v>0</v>
      </c>
      <c r="Y22" s="12">
        <f t="shared" si="9"/>
        <v>66279481274</v>
      </c>
      <c r="Z22" s="11"/>
      <c r="AA22" s="54">
        <f>VLOOKUP(B22,'[4]542303 001'!A$21:D$68,4,0)</f>
        <v>20109605362</v>
      </c>
      <c r="AB22" s="12">
        <f t="shared" si="10"/>
        <v>0</v>
      </c>
      <c r="AC22" s="12">
        <f t="shared" si="11"/>
        <v>86389086636</v>
      </c>
    </row>
    <row r="23" spans="1:29" ht="15" customHeight="1" x14ac:dyDescent="0.25">
      <c r="A23" s="8">
        <v>8902012134</v>
      </c>
      <c r="B23" s="8">
        <v>890201213</v>
      </c>
      <c r="C23" s="8">
        <v>128868000</v>
      </c>
      <c r="D23" s="9" t="s">
        <v>63</v>
      </c>
      <c r="E23" s="10" t="s">
        <v>12</v>
      </c>
      <c r="F23" s="11"/>
      <c r="G23" s="11">
        <v>10289113811</v>
      </c>
      <c r="H23" s="12">
        <f t="shared" si="0"/>
        <v>0</v>
      </c>
      <c r="I23" s="12">
        <f t="shared" si="1"/>
        <v>10289113811</v>
      </c>
      <c r="J23" s="11"/>
      <c r="K23" s="46">
        <v>20854619832</v>
      </c>
      <c r="L23" s="12">
        <f t="shared" si="2"/>
        <v>0</v>
      </c>
      <c r="M23" s="12">
        <f t="shared" si="3"/>
        <v>31143733643</v>
      </c>
      <c r="N23" s="11"/>
      <c r="O23" s="46">
        <v>16677529775</v>
      </c>
      <c r="P23" s="12">
        <f t="shared" si="4"/>
        <v>0</v>
      </c>
      <c r="Q23" s="12">
        <f t="shared" si="5"/>
        <v>47821263418</v>
      </c>
      <c r="R23" s="11"/>
      <c r="S23" s="54">
        <f>VLOOKUP(B23,'[1]542303 001'!A$21:G$69,7,0)</f>
        <v>10427309916</v>
      </c>
      <c r="T23" s="12">
        <f t="shared" si="6"/>
        <v>0</v>
      </c>
      <c r="U23" s="12">
        <f t="shared" si="7"/>
        <v>58248573334</v>
      </c>
      <c r="V23" s="11"/>
      <c r="W23" s="54">
        <f>VLOOKUP(B23,'[2]542303 001'!A$21:I$69,9,0)</f>
        <v>10427309916</v>
      </c>
      <c r="X23" s="12">
        <f t="shared" si="8"/>
        <v>0</v>
      </c>
      <c r="Y23" s="12">
        <f t="shared" si="9"/>
        <v>68675883250</v>
      </c>
      <c r="Z23" s="11"/>
      <c r="AA23" s="54">
        <f>VLOOKUP(B23,'[4]542303 001'!A$21:D$68,4,0)</f>
        <v>20854619832</v>
      </c>
      <c r="AB23" s="12">
        <f t="shared" si="10"/>
        <v>0</v>
      </c>
      <c r="AC23" s="12">
        <f t="shared" si="11"/>
        <v>89530503082</v>
      </c>
    </row>
    <row r="24" spans="1:29" ht="15" customHeight="1" x14ac:dyDescent="0.25">
      <c r="A24" s="22">
        <v>8902087271</v>
      </c>
      <c r="B24" s="8">
        <v>890208727</v>
      </c>
      <c r="C24" s="8">
        <v>128068000</v>
      </c>
      <c r="D24" s="9" t="s">
        <v>108</v>
      </c>
      <c r="E24" s="10" t="s">
        <v>119</v>
      </c>
      <c r="F24" s="11"/>
      <c r="G24" s="11"/>
      <c r="H24" s="12">
        <f t="shared" si="0"/>
        <v>0</v>
      </c>
      <c r="I24" s="12">
        <f t="shared" si="1"/>
        <v>0</v>
      </c>
      <c r="J24" s="11"/>
      <c r="K24" s="46"/>
      <c r="L24" s="12">
        <f t="shared" si="2"/>
        <v>0</v>
      </c>
      <c r="M24" s="12">
        <f t="shared" si="3"/>
        <v>0</v>
      </c>
      <c r="N24" s="11"/>
      <c r="O24" s="46"/>
      <c r="P24" s="12">
        <f t="shared" si="4"/>
        <v>0</v>
      </c>
      <c r="Q24" s="12">
        <f t="shared" si="5"/>
        <v>0</v>
      </c>
      <c r="R24" s="11"/>
      <c r="S24" s="54"/>
      <c r="T24" s="12">
        <f t="shared" si="6"/>
        <v>0</v>
      </c>
      <c r="U24" s="12">
        <f t="shared" si="7"/>
        <v>0</v>
      </c>
      <c r="V24" s="11"/>
      <c r="W24" s="54"/>
      <c r="X24" s="12">
        <f t="shared" si="8"/>
        <v>0</v>
      </c>
      <c r="Y24" s="12">
        <f t="shared" si="9"/>
        <v>0</v>
      </c>
      <c r="Z24" s="11"/>
      <c r="AA24" s="54"/>
      <c r="AB24" s="12">
        <f t="shared" si="10"/>
        <v>0</v>
      </c>
      <c r="AC24" s="12">
        <f t="shared" si="11"/>
        <v>0</v>
      </c>
    </row>
    <row r="25" spans="1:29" ht="15" customHeight="1" x14ac:dyDescent="0.25">
      <c r="A25" s="22">
        <v>8903259893</v>
      </c>
      <c r="B25" s="8">
        <v>890325989</v>
      </c>
      <c r="C25" s="8">
        <v>121276000</v>
      </c>
      <c r="D25" s="9" t="s">
        <v>103</v>
      </c>
      <c r="E25" s="10" t="s">
        <v>114</v>
      </c>
      <c r="F25" s="11"/>
      <c r="G25" s="11"/>
      <c r="H25" s="12">
        <f t="shared" si="0"/>
        <v>0</v>
      </c>
      <c r="I25" s="12">
        <f t="shared" si="1"/>
        <v>0</v>
      </c>
      <c r="J25" s="11"/>
      <c r="K25" s="46"/>
      <c r="L25" s="12">
        <f t="shared" si="2"/>
        <v>0</v>
      </c>
      <c r="M25" s="12">
        <f t="shared" si="3"/>
        <v>0</v>
      </c>
      <c r="N25" s="11"/>
      <c r="O25" s="46"/>
      <c r="P25" s="12">
        <f t="shared" si="4"/>
        <v>0</v>
      </c>
      <c r="Q25" s="12">
        <f t="shared" si="5"/>
        <v>0</v>
      </c>
      <c r="R25" s="11"/>
      <c r="S25" s="54"/>
      <c r="T25" s="12">
        <f t="shared" si="6"/>
        <v>0</v>
      </c>
      <c r="U25" s="12">
        <f t="shared" si="7"/>
        <v>0</v>
      </c>
      <c r="V25" s="11"/>
      <c r="W25" s="54"/>
      <c r="X25" s="12">
        <f t="shared" si="8"/>
        <v>0</v>
      </c>
      <c r="Y25" s="12">
        <f t="shared" si="9"/>
        <v>0</v>
      </c>
      <c r="Z25" s="11"/>
      <c r="AA25" s="54"/>
      <c r="AB25" s="12">
        <f t="shared" si="10"/>
        <v>0</v>
      </c>
      <c r="AC25" s="12">
        <f t="shared" si="11"/>
        <v>0</v>
      </c>
    </row>
    <row r="26" spans="1:29" ht="15" customHeight="1" x14ac:dyDescent="0.25">
      <c r="A26" s="8">
        <v>8903990106</v>
      </c>
      <c r="B26" s="8">
        <v>890399010</v>
      </c>
      <c r="C26" s="8">
        <v>120676000</v>
      </c>
      <c r="D26" s="9" t="s">
        <v>13</v>
      </c>
      <c r="E26" s="21" t="s">
        <v>91</v>
      </c>
      <c r="F26" s="11"/>
      <c r="G26" s="11">
        <v>19194228635</v>
      </c>
      <c r="H26" s="12">
        <f t="shared" si="0"/>
        <v>0</v>
      </c>
      <c r="I26" s="12">
        <f t="shared" si="1"/>
        <v>19194228635</v>
      </c>
      <c r="J26" s="11"/>
      <c r="K26" s="46">
        <v>38904063898</v>
      </c>
      <c r="L26" s="12">
        <f t="shared" si="2"/>
        <v>0</v>
      </c>
      <c r="M26" s="12">
        <f t="shared" si="3"/>
        <v>58098292533</v>
      </c>
      <c r="N26" s="11"/>
      <c r="O26" s="46">
        <v>29518854994</v>
      </c>
      <c r="P26" s="12">
        <f t="shared" si="4"/>
        <v>0</v>
      </c>
      <c r="Q26" s="12">
        <f t="shared" si="5"/>
        <v>87617147527</v>
      </c>
      <c r="R26" s="11"/>
      <c r="S26" s="54">
        <f>VLOOKUP(B26,'[1]542303 001'!A$21:G$69,7,0)</f>
        <v>19452031949</v>
      </c>
      <c r="T26" s="12">
        <f t="shared" si="6"/>
        <v>0</v>
      </c>
      <c r="U26" s="12">
        <f t="shared" si="7"/>
        <v>107069179476</v>
      </c>
      <c r="V26" s="11"/>
      <c r="W26" s="54">
        <f>VLOOKUP(B26,'[2]542303 001'!A$21:I$69,9,0)</f>
        <v>19452031949</v>
      </c>
      <c r="X26" s="12">
        <f t="shared" si="8"/>
        <v>0</v>
      </c>
      <c r="Y26" s="12">
        <f t="shared" si="9"/>
        <v>126521211425</v>
      </c>
      <c r="Z26" s="11"/>
      <c r="AA26" s="54">
        <f>VLOOKUP(B26,'[4]542303 001'!A$21:D$68,4,0)</f>
        <v>38904063898</v>
      </c>
      <c r="AB26" s="12">
        <f t="shared" si="10"/>
        <v>0</v>
      </c>
      <c r="AC26" s="12">
        <f t="shared" si="11"/>
        <v>165425275323</v>
      </c>
    </row>
    <row r="27" spans="1:29" ht="15" customHeight="1" x14ac:dyDescent="0.25">
      <c r="A27" s="8">
        <v>8904800545</v>
      </c>
      <c r="B27" s="8">
        <v>890480054</v>
      </c>
      <c r="C27" s="8">
        <v>824613000</v>
      </c>
      <c r="D27" s="9" t="s">
        <v>47</v>
      </c>
      <c r="E27" s="19" t="s">
        <v>48</v>
      </c>
      <c r="F27" s="11"/>
      <c r="G27" s="11">
        <v>406293878</v>
      </c>
      <c r="H27" s="12">
        <f t="shared" si="0"/>
        <v>0</v>
      </c>
      <c r="I27" s="12">
        <f t="shared" si="1"/>
        <v>406293878</v>
      </c>
      <c r="J27" s="11"/>
      <c r="K27" s="46">
        <v>411850149</v>
      </c>
      <c r="L27" s="12">
        <f t="shared" si="2"/>
        <v>0</v>
      </c>
      <c r="M27" s="12">
        <f t="shared" si="3"/>
        <v>818144027</v>
      </c>
      <c r="N27" s="11"/>
      <c r="O27" s="46">
        <v>630479268</v>
      </c>
      <c r="P27" s="12">
        <f t="shared" si="4"/>
        <v>0</v>
      </c>
      <c r="Q27" s="12">
        <f t="shared" si="5"/>
        <v>1448623295</v>
      </c>
      <c r="R27" s="11"/>
      <c r="S27" s="54">
        <f>VLOOKUP(B27,'[1]542303 001'!A$21:G$69,7,0)</f>
        <v>411850149</v>
      </c>
      <c r="T27" s="12">
        <f t="shared" si="6"/>
        <v>0</v>
      </c>
      <c r="U27" s="12">
        <f t="shared" si="7"/>
        <v>1860473444</v>
      </c>
      <c r="V27" s="11"/>
      <c r="W27" s="54">
        <f>VLOOKUP(B27,'[2]542303 001'!A$21:I$69,9,0)</f>
        <v>411850149</v>
      </c>
      <c r="X27" s="12">
        <f t="shared" si="8"/>
        <v>0</v>
      </c>
      <c r="Y27" s="12">
        <f t="shared" si="9"/>
        <v>2272323593</v>
      </c>
      <c r="Z27" s="11"/>
      <c r="AA27" s="54">
        <f>VLOOKUP(B27,'[4]542303 001'!A$21:D$68,4,0)</f>
        <v>411850149</v>
      </c>
      <c r="AB27" s="12">
        <f t="shared" si="10"/>
        <v>0</v>
      </c>
      <c r="AC27" s="12">
        <f t="shared" si="11"/>
        <v>2684173742</v>
      </c>
    </row>
    <row r="28" spans="1:29" ht="15" customHeight="1" x14ac:dyDescent="0.25">
      <c r="A28" s="8">
        <v>8904801235</v>
      </c>
      <c r="B28" s="8">
        <v>890480123</v>
      </c>
      <c r="C28" s="8">
        <v>122613000</v>
      </c>
      <c r="D28" s="9" t="s">
        <v>14</v>
      </c>
      <c r="E28" s="10" t="s">
        <v>88</v>
      </c>
      <c r="F28" s="11"/>
      <c r="G28" s="11">
        <v>6871525965</v>
      </c>
      <c r="H28" s="12">
        <f t="shared" si="0"/>
        <v>0</v>
      </c>
      <c r="I28" s="12">
        <f t="shared" si="1"/>
        <v>6871525965</v>
      </c>
      <c r="J28" s="11"/>
      <c r="K28" s="46">
        <v>13927638892</v>
      </c>
      <c r="L28" s="12">
        <f t="shared" si="2"/>
        <v>0</v>
      </c>
      <c r="M28" s="12">
        <f t="shared" si="3"/>
        <v>20799164857</v>
      </c>
      <c r="N28" s="11"/>
      <c r="O28" s="46">
        <v>11703406280</v>
      </c>
      <c r="P28" s="12">
        <f t="shared" si="4"/>
        <v>0</v>
      </c>
      <c r="Q28" s="12">
        <f t="shared" si="5"/>
        <v>32502571137</v>
      </c>
      <c r="R28" s="11"/>
      <c r="S28" s="54">
        <f>VLOOKUP(B28,'[1]542303 001'!A$21:G$69,7,0)</f>
        <v>6963819446</v>
      </c>
      <c r="T28" s="12">
        <f t="shared" si="6"/>
        <v>0</v>
      </c>
      <c r="U28" s="12">
        <f t="shared" si="7"/>
        <v>39466390583</v>
      </c>
      <c r="V28" s="11"/>
      <c r="W28" s="54">
        <f>VLOOKUP(B28,'[2]542303 001'!A$21:I$69,9,0)</f>
        <v>6963819446</v>
      </c>
      <c r="X28" s="12">
        <f t="shared" si="8"/>
        <v>0</v>
      </c>
      <c r="Y28" s="12">
        <f t="shared" si="9"/>
        <v>46430210029</v>
      </c>
      <c r="Z28" s="11"/>
      <c r="AA28" s="54">
        <f>VLOOKUP(B28,'[4]542303 001'!A$21:D$68,4,0)</f>
        <v>13927638892</v>
      </c>
      <c r="AB28" s="12">
        <f t="shared" si="10"/>
        <v>0</v>
      </c>
      <c r="AC28" s="12">
        <f t="shared" si="11"/>
        <v>60357848921</v>
      </c>
    </row>
    <row r="29" spans="1:29" ht="15" customHeight="1" x14ac:dyDescent="0.25">
      <c r="A29" s="22">
        <v>8904803080</v>
      </c>
      <c r="B29" s="8">
        <v>890480308</v>
      </c>
      <c r="C29" s="8">
        <v>220113001</v>
      </c>
      <c r="D29" s="9" t="s">
        <v>101</v>
      </c>
      <c r="E29" s="10" t="s">
        <v>112</v>
      </c>
      <c r="F29" s="11"/>
      <c r="G29" s="11"/>
      <c r="H29" s="12">
        <f t="shared" si="0"/>
        <v>0</v>
      </c>
      <c r="I29" s="12">
        <f t="shared" si="1"/>
        <v>0</v>
      </c>
      <c r="J29" s="11"/>
      <c r="K29" s="46"/>
      <c r="L29" s="12">
        <f t="shared" si="2"/>
        <v>0</v>
      </c>
      <c r="M29" s="12">
        <f t="shared" si="3"/>
        <v>0</v>
      </c>
      <c r="N29" s="11"/>
      <c r="O29" s="46"/>
      <c r="P29" s="12">
        <f t="shared" si="4"/>
        <v>0</v>
      </c>
      <c r="Q29" s="12">
        <f t="shared" si="5"/>
        <v>0</v>
      </c>
      <c r="R29" s="11"/>
      <c r="S29" s="54"/>
      <c r="T29" s="12">
        <f t="shared" si="6"/>
        <v>0</v>
      </c>
      <c r="U29" s="12">
        <f t="shared" si="7"/>
        <v>0</v>
      </c>
      <c r="V29" s="11"/>
      <c r="W29" s="54"/>
      <c r="X29" s="12">
        <f t="shared" si="8"/>
        <v>0</v>
      </c>
      <c r="Y29" s="12">
        <f t="shared" si="9"/>
        <v>0</v>
      </c>
      <c r="Z29" s="11"/>
      <c r="AA29" s="54"/>
      <c r="AB29" s="12">
        <f t="shared" si="10"/>
        <v>0</v>
      </c>
      <c r="AC29" s="12">
        <f t="shared" si="11"/>
        <v>0</v>
      </c>
    </row>
    <row r="30" spans="1:29" ht="15" customHeight="1" x14ac:dyDescent="0.25">
      <c r="A30" s="8">
        <v>8905006226</v>
      </c>
      <c r="B30" s="8">
        <v>890500622</v>
      </c>
      <c r="C30" s="8">
        <v>125354000</v>
      </c>
      <c r="D30" s="9" t="s">
        <v>64</v>
      </c>
      <c r="E30" s="10" t="s">
        <v>15</v>
      </c>
      <c r="F30" s="11"/>
      <c r="G30" s="11">
        <v>3457258742</v>
      </c>
      <c r="H30" s="12">
        <f t="shared" si="0"/>
        <v>0</v>
      </c>
      <c r="I30" s="12">
        <f t="shared" si="1"/>
        <v>3457258742</v>
      </c>
      <c r="J30" s="11"/>
      <c r="K30" s="46">
        <v>7007388398</v>
      </c>
      <c r="L30" s="12">
        <f t="shared" si="2"/>
        <v>0</v>
      </c>
      <c r="M30" s="12">
        <f t="shared" si="3"/>
        <v>10464647140</v>
      </c>
      <c r="N30" s="11"/>
      <c r="O30" s="46">
        <v>6892950811</v>
      </c>
      <c r="P30" s="12">
        <f t="shared" si="4"/>
        <v>0</v>
      </c>
      <c r="Q30" s="12">
        <f t="shared" si="5"/>
        <v>17357597951</v>
      </c>
      <c r="R30" s="11"/>
      <c r="S30" s="54">
        <f>VLOOKUP(B30,'[1]542303 001'!A$21:G$69,7,0)</f>
        <v>3503694199</v>
      </c>
      <c r="T30" s="12">
        <f t="shared" si="6"/>
        <v>0</v>
      </c>
      <c r="U30" s="12">
        <f t="shared" si="7"/>
        <v>20861292150</v>
      </c>
      <c r="V30" s="11"/>
      <c r="W30" s="54">
        <f>VLOOKUP(B30,'[2]542303 001'!A$21:I$69,9,0)</f>
        <v>3503694199</v>
      </c>
      <c r="X30" s="12">
        <f t="shared" si="8"/>
        <v>0</v>
      </c>
      <c r="Y30" s="12">
        <f t="shared" si="9"/>
        <v>24364986349</v>
      </c>
      <c r="Z30" s="11"/>
      <c r="AA30" s="54">
        <f>VLOOKUP(B30,'[4]542303 001'!A$21:D$68,4,0)</f>
        <v>7007388398</v>
      </c>
      <c r="AB30" s="12">
        <f t="shared" si="10"/>
        <v>0</v>
      </c>
      <c r="AC30" s="12">
        <f t="shared" si="11"/>
        <v>31372374747</v>
      </c>
    </row>
    <row r="31" spans="1:29" ht="15" customHeight="1" x14ac:dyDescent="0.25">
      <c r="A31" s="8">
        <v>8905015104</v>
      </c>
      <c r="B31" s="8">
        <v>890501510</v>
      </c>
      <c r="C31" s="8">
        <v>125454000</v>
      </c>
      <c r="D31" s="9" t="s">
        <v>16</v>
      </c>
      <c r="E31" s="10" t="s">
        <v>82</v>
      </c>
      <c r="F31" s="11"/>
      <c r="G31" s="11">
        <v>3677127036</v>
      </c>
      <c r="H31" s="12">
        <f t="shared" si="0"/>
        <v>0</v>
      </c>
      <c r="I31" s="12">
        <f t="shared" si="1"/>
        <v>3677127036</v>
      </c>
      <c r="J31" s="11"/>
      <c r="K31" s="46">
        <v>7453031214</v>
      </c>
      <c r="L31" s="12">
        <f t="shared" si="2"/>
        <v>0</v>
      </c>
      <c r="M31" s="12">
        <f t="shared" si="3"/>
        <v>11130158250</v>
      </c>
      <c r="N31" s="11"/>
      <c r="O31" s="46">
        <v>7257598251</v>
      </c>
      <c r="P31" s="12">
        <f t="shared" si="4"/>
        <v>0</v>
      </c>
      <c r="Q31" s="12">
        <f t="shared" si="5"/>
        <v>18387756501</v>
      </c>
      <c r="R31" s="11"/>
      <c r="S31" s="54">
        <f>VLOOKUP(B31,'[1]542303 001'!A$21:G$69,7,0)</f>
        <v>3726515607</v>
      </c>
      <c r="T31" s="12">
        <f t="shared" si="6"/>
        <v>0</v>
      </c>
      <c r="U31" s="12">
        <f t="shared" si="7"/>
        <v>22114272108</v>
      </c>
      <c r="V31" s="11"/>
      <c r="W31" s="54">
        <f>VLOOKUP(B31,'[2]542303 001'!A$21:I$69,9,0)</f>
        <v>3726515607</v>
      </c>
      <c r="X31" s="12">
        <f t="shared" si="8"/>
        <v>0</v>
      </c>
      <c r="Y31" s="12">
        <f t="shared" si="9"/>
        <v>25840787715</v>
      </c>
      <c r="Z31" s="11"/>
      <c r="AA31" s="54">
        <f>VLOOKUP(B31,'[4]542303 001'!A$21:D$68,4,0)</f>
        <v>7453031214</v>
      </c>
      <c r="AB31" s="12">
        <f t="shared" si="10"/>
        <v>0</v>
      </c>
      <c r="AC31" s="12">
        <f t="shared" si="11"/>
        <v>33293818929</v>
      </c>
    </row>
    <row r="32" spans="1:29" ht="15" customHeight="1" x14ac:dyDescent="0.25">
      <c r="A32" s="8">
        <v>8905015784</v>
      </c>
      <c r="B32" s="8">
        <v>890501578</v>
      </c>
      <c r="C32" s="8">
        <v>824454000</v>
      </c>
      <c r="D32" s="9" t="s">
        <v>75</v>
      </c>
      <c r="E32" s="20" t="s">
        <v>78</v>
      </c>
      <c r="F32" s="11"/>
      <c r="G32" s="11">
        <v>422418697</v>
      </c>
      <c r="H32" s="12">
        <f t="shared" si="0"/>
        <v>0</v>
      </c>
      <c r="I32" s="12">
        <f t="shared" si="1"/>
        <v>422418697</v>
      </c>
      <c r="J32" s="11"/>
      <c r="K32" s="46">
        <v>428195484</v>
      </c>
      <c r="L32" s="12">
        <f t="shared" si="2"/>
        <v>0</v>
      </c>
      <c r="M32" s="12">
        <f t="shared" si="3"/>
        <v>850614181</v>
      </c>
      <c r="N32" s="11"/>
      <c r="O32" s="46">
        <v>655501464</v>
      </c>
      <c r="P32" s="12">
        <f t="shared" si="4"/>
        <v>0</v>
      </c>
      <c r="Q32" s="12">
        <f t="shared" si="5"/>
        <v>1506115645</v>
      </c>
      <c r="R32" s="11"/>
      <c r="S32" s="54">
        <f>VLOOKUP(B32,'[1]542303 001'!A$21:G$69,7,0)</f>
        <v>428195484</v>
      </c>
      <c r="T32" s="12">
        <f t="shared" si="6"/>
        <v>0</v>
      </c>
      <c r="U32" s="12">
        <f t="shared" si="7"/>
        <v>1934311129</v>
      </c>
      <c r="V32" s="11"/>
      <c r="W32" s="54">
        <f>VLOOKUP(B32,'[2]542303 001'!A$21:I$69,9,0)</f>
        <v>428195484</v>
      </c>
      <c r="X32" s="12">
        <f t="shared" si="8"/>
        <v>0</v>
      </c>
      <c r="Y32" s="12">
        <f t="shared" si="9"/>
        <v>2362506613</v>
      </c>
      <c r="Z32" s="11"/>
      <c r="AA32" s="54">
        <f>VLOOKUP(B32,'[4]542303 001'!A$21:D$68,4,0)</f>
        <v>428195484</v>
      </c>
      <c r="AB32" s="12">
        <f t="shared" si="10"/>
        <v>0</v>
      </c>
      <c r="AC32" s="12">
        <f t="shared" si="11"/>
        <v>2790702097</v>
      </c>
    </row>
    <row r="33" spans="1:29" ht="15" customHeight="1" x14ac:dyDescent="0.25">
      <c r="A33" s="8">
        <v>8906800622</v>
      </c>
      <c r="B33" s="8">
        <v>890680062</v>
      </c>
      <c r="C33" s="8">
        <v>127625000</v>
      </c>
      <c r="D33" s="9" t="s">
        <v>17</v>
      </c>
      <c r="E33" s="10" t="s">
        <v>18</v>
      </c>
      <c r="F33" s="11"/>
      <c r="G33" s="11">
        <v>1665791099</v>
      </c>
      <c r="H33" s="12">
        <f t="shared" si="0"/>
        <v>0</v>
      </c>
      <c r="I33" s="12">
        <f t="shared" si="1"/>
        <v>1665791099</v>
      </c>
      <c r="J33" s="11"/>
      <c r="K33" s="46">
        <v>3376329654</v>
      </c>
      <c r="L33" s="12">
        <f t="shared" si="2"/>
        <v>0</v>
      </c>
      <c r="M33" s="12">
        <f t="shared" si="3"/>
        <v>5042120753</v>
      </c>
      <c r="N33" s="11"/>
      <c r="O33" s="46">
        <v>4233087438</v>
      </c>
      <c r="P33" s="12">
        <f t="shared" si="4"/>
        <v>0</v>
      </c>
      <c r="Q33" s="12">
        <f t="shared" si="5"/>
        <v>9275208191</v>
      </c>
      <c r="R33" s="11"/>
      <c r="S33" s="54">
        <f>VLOOKUP(B33,'[1]542303 001'!A$21:G$69,7,0)</f>
        <v>1688164827</v>
      </c>
      <c r="T33" s="12">
        <f t="shared" si="6"/>
        <v>0</v>
      </c>
      <c r="U33" s="12">
        <f t="shared" si="7"/>
        <v>10963373018</v>
      </c>
      <c r="V33" s="11"/>
      <c r="W33" s="54">
        <f>VLOOKUP(B33,'[2]542303 001'!A$21:I$69,9,0)</f>
        <v>1688164827</v>
      </c>
      <c r="X33" s="12">
        <f t="shared" si="8"/>
        <v>0</v>
      </c>
      <c r="Y33" s="12">
        <f t="shared" si="9"/>
        <v>12651537845</v>
      </c>
      <c r="Z33" s="11"/>
      <c r="AA33" s="54">
        <f>VLOOKUP(B33,'[4]542303 001'!A$21:D$68,4,0)</f>
        <v>3376329654</v>
      </c>
      <c r="AB33" s="12">
        <f t="shared" si="10"/>
        <v>0</v>
      </c>
      <c r="AC33" s="12">
        <f t="shared" si="11"/>
        <v>16027867499</v>
      </c>
    </row>
    <row r="34" spans="1:29" ht="15" customHeight="1" x14ac:dyDescent="0.25">
      <c r="A34" s="8">
        <v>8907006407</v>
      </c>
      <c r="B34" s="8">
        <v>890700640</v>
      </c>
      <c r="C34" s="8">
        <v>129373000</v>
      </c>
      <c r="D34" s="9" t="s">
        <v>19</v>
      </c>
      <c r="E34" s="10" t="s">
        <v>80</v>
      </c>
      <c r="F34" s="11"/>
      <c r="G34" s="11">
        <v>4241004480</v>
      </c>
      <c r="H34" s="12">
        <f t="shared" si="0"/>
        <v>0</v>
      </c>
      <c r="I34" s="12">
        <f t="shared" si="1"/>
        <v>4241004480</v>
      </c>
      <c r="J34" s="11"/>
      <c r="K34" s="46">
        <v>8595933310</v>
      </c>
      <c r="L34" s="12">
        <f t="shared" si="2"/>
        <v>0</v>
      </c>
      <c r="M34" s="12">
        <f t="shared" si="3"/>
        <v>12836937790</v>
      </c>
      <c r="N34" s="11"/>
      <c r="O34" s="46">
        <v>7862220534</v>
      </c>
      <c r="P34" s="12">
        <f t="shared" si="4"/>
        <v>0</v>
      </c>
      <c r="Q34" s="12">
        <f t="shared" si="5"/>
        <v>20699158324</v>
      </c>
      <c r="R34" s="11"/>
      <c r="S34" s="54">
        <f>VLOOKUP(B34,'[1]542303 001'!A$21:G$69,7,0)</f>
        <v>4297966655</v>
      </c>
      <c r="T34" s="12">
        <f t="shared" si="6"/>
        <v>0</v>
      </c>
      <c r="U34" s="12">
        <f t="shared" si="7"/>
        <v>24997124979</v>
      </c>
      <c r="V34" s="11"/>
      <c r="W34" s="54">
        <f>VLOOKUP(B34,'[2]542303 001'!A$21:I$69,9,0)</f>
        <v>4297966655</v>
      </c>
      <c r="X34" s="12">
        <f t="shared" si="8"/>
        <v>0</v>
      </c>
      <c r="Y34" s="12">
        <f t="shared" si="9"/>
        <v>29295091634</v>
      </c>
      <c r="Z34" s="11"/>
      <c r="AA34" s="54">
        <f>VLOOKUP(B34,'[4]542303 001'!A$21:D$68,4,0)</f>
        <v>8585933310</v>
      </c>
      <c r="AB34" s="12">
        <f t="shared" si="10"/>
        <v>0</v>
      </c>
      <c r="AC34" s="12">
        <f t="shared" si="11"/>
        <v>37881024944</v>
      </c>
    </row>
    <row r="35" spans="1:29" ht="15" customHeight="1" x14ac:dyDescent="0.25">
      <c r="A35" s="8">
        <v>8907009060</v>
      </c>
      <c r="B35" s="8">
        <v>890700906</v>
      </c>
      <c r="C35" s="8">
        <v>128873000</v>
      </c>
      <c r="D35" s="9" t="s">
        <v>65</v>
      </c>
      <c r="E35" s="10" t="s">
        <v>20</v>
      </c>
      <c r="F35" s="11"/>
      <c r="G35" s="11">
        <v>207220268</v>
      </c>
      <c r="H35" s="12">
        <f t="shared" si="0"/>
        <v>0</v>
      </c>
      <c r="I35" s="12">
        <f t="shared" si="1"/>
        <v>207220268</v>
      </c>
      <c r="J35" s="11"/>
      <c r="K35" s="46">
        <v>207220268</v>
      </c>
      <c r="L35" s="12">
        <f t="shared" si="2"/>
        <v>0</v>
      </c>
      <c r="M35" s="12">
        <f t="shared" si="3"/>
        <v>414440536</v>
      </c>
      <c r="N35" s="11"/>
      <c r="O35" s="46">
        <v>308946581</v>
      </c>
      <c r="P35" s="12">
        <f t="shared" si="4"/>
        <v>0</v>
      </c>
      <c r="Q35" s="12">
        <f t="shared" si="5"/>
        <v>723387117</v>
      </c>
      <c r="R35" s="11"/>
      <c r="S35" s="54">
        <f>VLOOKUP(B35,'[1]542303 001'!A$21:G$69,7,0)</f>
        <v>207220268</v>
      </c>
      <c r="T35" s="12">
        <f t="shared" si="6"/>
        <v>0</v>
      </c>
      <c r="U35" s="12">
        <f t="shared" si="7"/>
        <v>930607385</v>
      </c>
      <c r="V35" s="11"/>
      <c r="W35" s="54">
        <f>VLOOKUP(B35,'[2]542303 001'!A$21:I$69,9,0)</f>
        <v>207220268</v>
      </c>
      <c r="X35" s="12">
        <f t="shared" si="8"/>
        <v>0</v>
      </c>
      <c r="Y35" s="12">
        <f t="shared" si="9"/>
        <v>1137827653</v>
      </c>
      <c r="Z35" s="11"/>
      <c r="AA35" s="54">
        <f>VLOOKUP(B35,'[4]542303 001'!A$21:D$68,4,0)</f>
        <v>207220268</v>
      </c>
      <c r="AB35" s="12">
        <f t="shared" si="10"/>
        <v>0</v>
      </c>
      <c r="AC35" s="12">
        <f t="shared" si="11"/>
        <v>1345047921</v>
      </c>
    </row>
    <row r="36" spans="1:29" ht="15" customHeight="1" x14ac:dyDescent="0.25">
      <c r="A36" s="8">
        <v>8908010630</v>
      </c>
      <c r="B36" s="8">
        <v>890801063</v>
      </c>
      <c r="C36" s="8">
        <v>27017000</v>
      </c>
      <c r="D36" s="9" t="s">
        <v>21</v>
      </c>
      <c r="E36" s="45" t="s">
        <v>618</v>
      </c>
      <c r="F36" s="11"/>
      <c r="G36" s="11">
        <v>6675148407</v>
      </c>
      <c r="H36" s="12">
        <f t="shared" si="0"/>
        <v>0</v>
      </c>
      <c r="I36" s="12">
        <f t="shared" si="1"/>
        <v>6675148407</v>
      </c>
      <c r="J36" s="11"/>
      <c r="K36" s="46">
        <v>13529608566</v>
      </c>
      <c r="L36" s="12">
        <f t="shared" si="2"/>
        <v>0</v>
      </c>
      <c r="M36" s="12">
        <f t="shared" si="3"/>
        <v>20204756973</v>
      </c>
      <c r="N36" s="11">
        <f>VLOOKUP(B36,'[3]542302'!A$21:D$35,4,0)</f>
        <v>4218239490</v>
      </c>
      <c r="O36" s="46">
        <v>11326522711</v>
      </c>
      <c r="P36" s="12">
        <f t="shared" si="4"/>
        <v>4218239490</v>
      </c>
      <c r="Q36" s="12">
        <f t="shared" si="5"/>
        <v>31531279684</v>
      </c>
      <c r="R36" s="11"/>
      <c r="S36" s="54">
        <f>VLOOKUP(B36,'[1]542303 001'!A$21:G$69,7,0)</f>
        <v>6764804283</v>
      </c>
      <c r="T36" s="12">
        <f t="shared" si="6"/>
        <v>0</v>
      </c>
      <c r="U36" s="12">
        <f t="shared" si="7"/>
        <v>38296083967</v>
      </c>
      <c r="V36" s="11"/>
      <c r="W36" s="54">
        <f>VLOOKUP(B36,'[2]542303 001'!A$21:I$69,9,0)</f>
        <v>6764804283</v>
      </c>
      <c r="X36" s="12">
        <f t="shared" si="8"/>
        <v>0</v>
      </c>
      <c r="Y36" s="12">
        <f t="shared" si="9"/>
        <v>45060888250</v>
      </c>
      <c r="Z36" s="11"/>
      <c r="AA36" s="54">
        <f>VLOOKUP(B36,'[4]542303 001'!A$21:D$68,4,0)</f>
        <v>13529608566</v>
      </c>
      <c r="AB36" s="12">
        <f t="shared" si="10"/>
        <v>0</v>
      </c>
      <c r="AC36" s="12">
        <f t="shared" si="11"/>
        <v>58590496816</v>
      </c>
    </row>
    <row r="37" spans="1:29" ht="15" customHeight="1" x14ac:dyDescent="0.25">
      <c r="A37" s="8">
        <v>8908026784</v>
      </c>
      <c r="B37" s="8">
        <v>890802678</v>
      </c>
      <c r="C37" s="8">
        <v>825717000</v>
      </c>
      <c r="D37" s="18" t="s">
        <v>122</v>
      </c>
      <c r="E37" s="10" t="s">
        <v>22</v>
      </c>
      <c r="F37" s="11"/>
      <c r="G37" s="11">
        <v>239059052</v>
      </c>
      <c r="H37" s="12">
        <f t="shared" si="0"/>
        <v>0</v>
      </c>
      <c r="I37" s="12">
        <f t="shared" si="1"/>
        <v>239059052</v>
      </c>
      <c r="J37" s="11"/>
      <c r="K37" s="46">
        <v>242328304</v>
      </c>
      <c r="L37" s="12">
        <f t="shared" si="2"/>
        <v>0</v>
      </c>
      <c r="M37" s="12">
        <f t="shared" si="3"/>
        <v>481387356</v>
      </c>
      <c r="N37" s="11"/>
      <c r="O37" s="46">
        <v>370967383</v>
      </c>
      <c r="P37" s="12">
        <f t="shared" si="4"/>
        <v>0</v>
      </c>
      <c r="Q37" s="12">
        <f t="shared" si="5"/>
        <v>852354739</v>
      </c>
      <c r="R37" s="11"/>
      <c r="S37" s="54">
        <f>VLOOKUP(B37,'[1]542303 001'!A$21:G$69,7,0)</f>
        <v>242328304</v>
      </c>
      <c r="T37" s="12">
        <f t="shared" si="6"/>
        <v>0</v>
      </c>
      <c r="U37" s="12">
        <f t="shared" si="7"/>
        <v>1094683043</v>
      </c>
      <c r="V37" s="11"/>
      <c r="W37" s="54">
        <f>VLOOKUP(B37,'[2]542303 001'!A$21:I$69,9,0)</f>
        <v>242328304</v>
      </c>
      <c r="X37" s="12">
        <f t="shared" si="8"/>
        <v>0</v>
      </c>
      <c r="Y37" s="12">
        <f t="shared" si="9"/>
        <v>1337011347</v>
      </c>
      <c r="Z37" s="11"/>
      <c r="AA37" s="54">
        <f>VLOOKUP(B37,'[4]542303 001'!A$21:D$68,4,0)</f>
        <v>242328304</v>
      </c>
      <c r="AB37" s="12">
        <f t="shared" si="10"/>
        <v>0</v>
      </c>
      <c r="AC37" s="12">
        <f t="shared" si="11"/>
        <v>1579339651</v>
      </c>
    </row>
    <row r="38" spans="1:29" ht="15" customHeight="1" x14ac:dyDescent="0.25">
      <c r="A38" s="22">
        <v>8909054196</v>
      </c>
      <c r="B38" s="8">
        <v>890905419</v>
      </c>
      <c r="C38" s="8">
        <v>121705000</v>
      </c>
      <c r="D38" s="9" t="s">
        <v>107</v>
      </c>
      <c r="E38" s="10" t="s">
        <v>118</v>
      </c>
      <c r="F38" s="11"/>
      <c r="G38" s="11"/>
      <c r="H38" s="12">
        <f t="shared" si="0"/>
        <v>0</v>
      </c>
      <c r="I38" s="12">
        <f t="shared" si="1"/>
        <v>0</v>
      </c>
      <c r="J38" s="11"/>
      <c r="K38" s="46"/>
      <c r="L38" s="12">
        <f t="shared" si="2"/>
        <v>0</v>
      </c>
      <c r="M38" s="12">
        <f t="shared" si="3"/>
        <v>0</v>
      </c>
      <c r="N38" s="11"/>
      <c r="O38" s="46"/>
      <c r="P38" s="12">
        <f t="shared" si="4"/>
        <v>0</v>
      </c>
      <c r="Q38" s="12">
        <f t="shared" si="5"/>
        <v>0</v>
      </c>
      <c r="R38" s="11"/>
      <c r="S38" s="54"/>
      <c r="T38" s="12">
        <f t="shared" si="6"/>
        <v>0</v>
      </c>
      <c r="U38" s="12">
        <f t="shared" si="7"/>
        <v>0</v>
      </c>
      <c r="V38" s="11"/>
      <c r="W38" s="54"/>
      <c r="X38" s="12">
        <f t="shared" si="8"/>
        <v>0</v>
      </c>
      <c r="Y38" s="12">
        <f t="shared" si="9"/>
        <v>0</v>
      </c>
      <c r="Z38" s="11"/>
      <c r="AA38" s="54"/>
      <c r="AB38" s="12">
        <f t="shared" si="10"/>
        <v>0</v>
      </c>
      <c r="AC38" s="12">
        <f t="shared" si="11"/>
        <v>0</v>
      </c>
    </row>
    <row r="39" spans="1:29" ht="15" customHeight="1" x14ac:dyDescent="0.25">
      <c r="A39" s="8">
        <v>8909800408</v>
      </c>
      <c r="B39" s="8">
        <v>890980040</v>
      </c>
      <c r="C39" s="8">
        <v>120205000</v>
      </c>
      <c r="D39" s="9" t="s">
        <v>23</v>
      </c>
      <c r="E39" s="10" t="s">
        <v>121</v>
      </c>
      <c r="F39" s="11"/>
      <c r="G39" s="11">
        <v>25697446391</v>
      </c>
      <c r="H39" s="12">
        <f t="shared" si="0"/>
        <v>0</v>
      </c>
      <c r="I39" s="12">
        <f t="shared" si="1"/>
        <v>25697446391</v>
      </c>
      <c r="J39" s="11"/>
      <c r="K39" s="46">
        <v>52085192662</v>
      </c>
      <c r="L39" s="12">
        <f t="shared" si="2"/>
        <v>0</v>
      </c>
      <c r="M39" s="12">
        <f t="shared" si="3"/>
        <v>77782639053</v>
      </c>
      <c r="N39" s="11"/>
      <c r="O39" s="46">
        <v>38792812711</v>
      </c>
      <c r="P39" s="12">
        <f t="shared" si="4"/>
        <v>0</v>
      </c>
      <c r="Q39" s="12">
        <f t="shared" si="5"/>
        <v>116575451764</v>
      </c>
      <c r="R39" s="11"/>
      <c r="S39" s="54">
        <f>VLOOKUP(B39,'[1]542303 001'!A$21:G$69,7,0)</f>
        <v>26042596331</v>
      </c>
      <c r="T39" s="12">
        <f t="shared" si="6"/>
        <v>0</v>
      </c>
      <c r="U39" s="12">
        <f t="shared" si="7"/>
        <v>142618048095</v>
      </c>
      <c r="V39" s="11"/>
      <c r="W39" s="54">
        <f>VLOOKUP(B39,'[2]542303 001'!A$21:I$69,9,0)</f>
        <v>26042596331</v>
      </c>
      <c r="X39" s="12">
        <f t="shared" si="8"/>
        <v>0</v>
      </c>
      <c r="Y39" s="12">
        <f t="shared" si="9"/>
        <v>168660644426</v>
      </c>
      <c r="Z39" s="11"/>
      <c r="AA39" s="54">
        <f>VLOOKUP(B39,'[4]542303 001'!A$21:D$68,4,0)</f>
        <v>52085192662</v>
      </c>
      <c r="AB39" s="12">
        <f t="shared" si="10"/>
        <v>0</v>
      </c>
      <c r="AC39" s="12">
        <f t="shared" si="11"/>
        <v>220745837088</v>
      </c>
    </row>
    <row r="40" spans="1:29" ht="15" customHeight="1" x14ac:dyDescent="0.25">
      <c r="A40" s="8">
        <v>8909801341</v>
      </c>
      <c r="B40" s="8">
        <v>890980134</v>
      </c>
      <c r="C40" s="8">
        <v>824505000</v>
      </c>
      <c r="D40" s="31" t="s">
        <v>24</v>
      </c>
      <c r="E40" s="10" t="s">
        <v>25</v>
      </c>
      <c r="F40" s="11"/>
      <c r="G40" s="11">
        <v>443943173</v>
      </c>
      <c r="H40" s="12">
        <f t="shared" si="0"/>
        <v>0</v>
      </c>
      <c r="I40" s="12">
        <f t="shared" si="1"/>
        <v>443943173</v>
      </c>
      <c r="J40" s="11"/>
      <c r="K40" s="46">
        <v>450014318</v>
      </c>
      <c r="L40" s="12">
        <f t="shared" si="2"/>
        <v>0</v>
      </c>
      <c r="M40" s="12">
        <f t="shared" si="3"/>
        <v>893957491</v>
      </c>
      <c r="N40" s="11"/>
      <c r="O40" s="46">
        <v>688902744</v>
      </c>
      <c r="P40" s="12">
        <f t="shared" si="4"/>
        <v>0</v>
      </c>
      <c r="Q40" s="12">
        <f t="shared" si="5"/>
        <v>1582860235</v>
      </c>
      <c r="R40" s="11"/>
      <c r="S40" s="54">
        <f>VLOOKUP(B40,'[1]542303 001'!A$21:G$69,7,0)</f>
        <v>450014318</v>
      </c>
      <c r="T40" s="12">
        <f t="shared" si="6"/>
        <v>0</v>
      </c>
      <c r="U40" s="12">
        <f t="shared" si="7"/>
        <v>2032874553</v>
      </c>
      <c r="V40" s="11"/>
      <c r="W40" s="54">
        <f>VLOOKUP(B40,'[2]542303 001'!A$21:I$69,9,0)</f>
        <v>450014318</v>
      </c>
      <c r="X40" s="12">
        <f t="shared" si="8"/>
        <v>0</v>
      </c>
      <c r="Y40" s="12">
        <f t="shared" si="9"/>
        <v>2482888871</v>
      </c>
      <c r="Z40" s="11"/>
      <c r="AA40" s="54">
        <f>VLOOKUP(B40,'[4]542303 001'!A$21:D$68,4,0)</f>
        <v>450014318</v>
      </c>
      <c r="AB40" s="12">
        <f t="shared" si="10"/>
        <v>0</v>
      </c>
      <c r="AC40" s="12">
        <f t="shared" si="11"/>
        <v>2932903189</v>
      </c>
    </row>
    <row r="41" spans="1:29" ht="15" customHeight="1" x14ac:dyDescent="0.25">
      <c r="A41" s="22">
        <v>8909801366</v>
      </c>
      <c r="B41" s="8">
        <v>890980136</v>
      </c>
      <c r="C41" s="8">
        <v>120305000</v>
      </c>
      <c r="D41" s="9" t="s">
        <v>106</v>
      </c>
      <c r="E41" s="10" t="s">
        <v>117</v>
      </c>
      <c r="F41" s="11"/>
      <c r="G41" s="11"/>
      <c r="H41" s="12">
        <f t="shared" si="0"/>
        <v>0</v>
      </c>
      <c r="I41" s="12">
        <f t="shared" si="1"/>
        <v>0</v>
      </c>
      <c r="J41" s="11"/>
      <c r="K41" s="46"/>
      <c r="L41" s="12">
        <f t="shared" si="2"/>
        <v>0</v>
      </c>
      <c r="M41" s="12">
        <f t="shared" si="3"/>
        <v>0</v>
      </c>
      <c r="N41" s="11"/>
      <c r="O41" s="46"/>
      <c r="P41" s="12">
        <f t="shared" si="4"/>
        <v>0</v>
      </c>
      <c r="Q41" s="12">
        <f t="shared" si="5"/>
        <v>0</v>
      </c>
      <c r="R41" s="11"/>
      <c r="S41" s="54"/>
      <c r="T41" s="12">
        <f t="shared" si="6"/>
        <v>0</v>
      </c>
      <c r="U41" s="12">
        <f t="shared" si="7"/>
        <v>0</v>
      </c>
      <c r="V41" s="11"/>
      <c r="W41" s="54"/>
      <c r="X41" s="12">
        <f t="shared" si="8"/>
        <v>0</v>
      </c>
      <c r="Y41" s="12">
        <f t="shared" si="9"/>
        <v>0</v>
      </c>
      <c r="Z41" s="11"/>
      <c r="AA41" s="54"/>
      <c r="AB41" s="12">
        <f t="shared" si="10"/>
        <v>0</v>
      </c>
      <c r="AC41" s="12">
        <f t="shared" si="11"/>
        <v>0</v>
      </c>
    </row>
    <row r="42" spans="1:29" ht="15" customHeight="1" x14ac:dyDescent="0.25">
      <c r="A42" s="8">
        <v>8909801501</v>
      </c>
      <c r="B42" s="8">
        <v>890980150</v>
      </c>
      <c r="C42" s="8">
        <v>824105000</v>
      </c>
      <c r="D42" s="9" t="s">
        <v>66</v>
      </c>
      <c r="E42" s="10" t="s">
        <v>26</v>
      </c>
      <c r="F42" s="11"/>
      <c r="G42" s="11">
        <v>189841398</v>
      </c>
      <c r="H42" s="12">
        <f t="shared" si="0"/>
        <v>0</v>
      </c>
      <c r="I42" s="12">
        <f t="shared" si="1"/>
        <v>189841398</v>
      </c>
      <c r="J42" s="11"/>
      <c r="K42" s="46">
        <v>192437574</v>
      </c>
      <c r="L42" s="12">
        <f t="shared" si="2"/>
        <v>0</v>
      </c>
      <c r="M42" s="12">
        <f t="shared" si="3"/>
        <v>382278972</v>
      </c>
      <c r="N42" s="11"/>
      <c r="O42" s="46">
        <v>192437574</v>
      </c>
      <c r="P42" s="12">
        <f t="shared" si="4"/>
        <v>0</v>
      </c>
      <c r="Q42" s="12">
        <f t="shared" si="5"/>
        <v>574716546</v>
      </c>
      <c r="R42" s="11"/>
      <c r="S42" s="54">
        <f>VLOOKUP(B42,'[1]542303 001'!A$21:G$69,7,0)</f>
        <v>192437574</v>
      </c>
      <c r="T42" s="12">
        <f t="shared" si="6"/>
        <v>0</v>
      </c>
      <c r="U42" s="12">
        <f t="shared" si="7"/>
        <v>767154120</v>
      </c>
      <c r="V42" s="11"/>
      <c r="W42" s="54">
        <f>VLOOKUP(B42,'[2]542303 001'!A$21:I$69,9,0)</f>
        <v>192437574</v>
      </c>
      <c r="X42" s="12">
        <f t="shared" si="8"/>
        <v>0</v>
      </c>
      <c r="Y42" s="12">
        <f t="shared" si="9"/>
        <v>959591694</v>
      </c>
      <c r="Z42" s="11"/>
      <c r="AA42" s="54">
        <f>VLOOKUP(B42,'[4]542303 001'!A$21:D$68,4,0)</f>
        <v>192437574</v>
      </c>
      <c r="AB42" s="12">
        <f t="shared" si="10"/>
        <v>0</v>
      </c>
      <c r="AC42" s="12">
        <f t="shared" si="11"/>
        <v>1152029268</v>
      </c>
    </row>
    <row r="43" spans="1:29" ht="15" customHeight="1" x14ac:dyDescent="0.25">
      <c r="A43" s="8">
        <v>8909801531</v>
      </c>
      <c r="B43" s="8">
        <v>890980153</v>
      </c>
      <c r="C43" s="8">
        <v>821505000</v>
      </c>
      <c r="D43" s="9" t="s">
        <v>49</v>
      </c>
      <c r="E43" s="20" t="s">
        <v>50</v>
      </c>
      <c r="F43" s="11"/>
      <c r="G43" s="11">
        <v>1014797273</v>
      </c>
      <c r="H43" s="12">
        <f t="shared" si="0"/>
        <v>0</v>
      </c>
      <c r="I43" s="12">
        <f t="shared" si="1"/>
        <v>1014797273</v>
      </c>
      <c r="J43" s="11"/>
      <c r="K43" s="46">
        <v>1028675131</v>
      </c>
      <c r="L43" s="12">
        <f t="shared" si="2"/>
        <v>0</v>
      </c>
      <c r="M43" s="12">
        <f t="shared" si="3"/>
        <v>2043472404</v>
      </c>
      <c r="N43" s="11"/>
      <c r="O43" s="46">
        <v>1574743497</v>
      </c>
      <c r="P43" s="12">
        <f t="shared" si="4"/>
        <v>0</v>
      </c>
      <c r="Q43" s="12">
        <f t="shared" si="5"/>
        <v>3618215901</v>
      </c>
      <c r="R43" s="11"/>
      <c r="S43" s="54">
        <f>VLOOKUP(B43,'[1]542303 001'!A$21:G$69,7,0)</f>
        <v>1028675131</v>
      </c>
      <c r="T43" s="12">
        <f t="shared" si="6"/>
        <v>0</v>
      </c>
      <c r="U43" s="12">
        <f t="shared" si="7"/>
        <v>4646891032</v>
      </c>
      <c r="V43" s="11"/>
      <c r="W43" s="54">
        <f>VLOOKUP(B43,'[2]542303 001'!A$21:I$69,9,0)</f>
        <v>1028675131</v>
      </c>
      <c r="X43" s="12">
        <f t="shared" si="8"/>
        <v>0</v>
      </c>
      <c r="Y43" s="12">
        <f t="shared" si="9"/>
        <v>5675566163</v>
      </c>
      <c r="Z43" s="11"/>
      <c r="AA43" s="54">
        <f>VLOOKUP(B43,'[4]542303 001'!A$21:D$68,4,0)</f>
        <v>1028675131</v>
      </c>
      <c r="AB43" s="12">
        <f t="shared" si="10"/>
        <v>0</v>
      </c>
      <c r="AC43" s="12">
        <f t="shared" si="11"/>
        <v>6704241294</v>
      </c>
    </row>
    <row r="44" spans="1:29" ht="15" customHeight="1" x14ac:dyDescent="0.25">
      <c r="A44" s="8">
        <v>8910800313</v>
      </c>
      <c r="B44" s="8">
        <v>891080031</v>
      </c>
      <c r="C44" s="8">
        <v>27123000</v>
      </c>
      <c r="D44" s="9" t="s">
        <v>27</v>
      </c>
      <c r="E44" s="20" t="s">
        <v>120</v>
      </c>
      <c r="F44" s="11"/>
      <c r="G44" s="11">
        <v>7066633955</v>
      </c>
      <c r="H44" s="12">
        <f t="shared" si="0"/>
        <v>0</v>
      </c>
      <c r="I44" s="12">
        <f t="shared" si="1"/>
        <v>7066633955</v>
      </c>
      <c r="J44" s="11"/>
      <c r="K44" s="46">
        <v>14323095978</v>
      </c>
      <c r="L44" s="12">
        <f t="shared" si="2"/>
        <v>0</v>
      </c>
      <c r="M44" s="12">
        <f t="shared" si="3"/>
        <v>21389729933</v>
      </c>
      <c r="N44" s="11">
        <f>VLOOKUP(B44,'[3]542302'!A$21:D$35,4,0)</f>
        <v>2006092347</v>
      </c>
      <c r="O44" s="46">
        <v>12043281956</v>
      </c>
      <c r="P44" s="12">
        <f t="shared" si="4"/>
        <v>2006092347</v>
      </c>
      <c r="Q44" s="12">
        <f t="shared" si="5"/>
        <v>33433011889</v>
      </c>
      <c r="R44" s="11"/>
      <c r="S44" s="54">
        <f>VLOOKUP(B44,'[1]542303 001'!A$21:G$69,7,0)</f>
        <v>7161547989</v>
      </c>
      <c r="T44" s="12">
        <f t="shared" si="6"/>
        <v>0</v>
      </c>
      <c r="U44" s="12">
        <f t="shared" si="7"/>
        <v>40594559878</v>
      </c>
      <c r="V44" s="11"/>
      <c r="W44" s="54">
        <f>VLOOKUP(B44,'[2]542303 001'!A$21:I$69,9,0)</f>
        <v>7161547989</v>
      </c>
      <c r="X44" s="12">
        <f t="shared" si="8"/>
        <v>0</v>
      </c>
      <c r="Y44" s="12">
        <f t="shared" si="9"/>
        <v>47756107867</v>
      </c>
      <c r="Z44" s="11"/>
      <c r="AA44" s="54">
        <f>VLOOKUP(B44,'[4]542303 001'!A$21:D$68,4,0)</f>
        <v>14323095978</v>
      </c>
      <c r="AB44" s="12">
        <f t="shared" si="10"/>
        <v>0</v>
      </c>
      <c r="AC44" s="12">
        <f t="shared" si="11"/>
        <v>62079203845</v>
      </c>
    </row>
    <row r="45" spans="1:29" ht="15" customHeight="1" x14ac:dyDescent="0.25">
      <c r="A45" s="8">
        <v>8911800842</v>
      </c>
      <c r="B45" s="8">
        <v>891180084</v>
      </c>
      <c r="C45" s="8">
        <v>26141000</v>
      </c>
      <c r="D45" s="9" t="s">
        <v>67</v>
      </c>
      <c r="E45" s="10" t="s">
        <v>28</v>
      </c>
      <c r="F45" s="11"/>
      <c r="G45" s="11">
        <v>4605558169</v>
      </c>
      <c r="H45" s="12">
        <f t="shared" si="0"/>
        <v>0</v>
      </c>
      <c r="I45" s="12">
        <f t="shared" si="1"/>
        <v>4605558169</v>
      </c>
      <c r="J45" s="11"/>
      <c r="K45" s="46">
        <v>9334833542</v>
      </c>
      <c r="L45" s="12">
        <f t="shared" si="2"/>
        <v>0</v>
      </c>
      <c r="M45" s="12">
        <f t="shared" si="3"/>
        <v>13940391711</v>
      </c>
      <c r="N45" s="11">
        <f>VLOOKUP(B45,'[3]542302'!A$21:D$35,4,0)</f>
        <v>3165552046</v>
      </c>
      <c r="O45" s="46">
        <v>8367839000</v>
      </c>
      <c r="P45" s="12">
        <f t="shared" si="4"/>
        <v>3165552046</v>
      </c>
      <c r="Q45" s="12">
        <f t="shared" si="5"/>
        <v>22308230711</v>
      </c>
      <c r="R45" s="11"/>
      <c r="S45" s="54">
        <f>VLOOKUP(B45,'[1]542303 001'!A$21:G$69,7,0)</f>
        <v>4667416771</v>
      </c>
      <c r="T45" s="12">
        <f t="shared" si="6"/>
        <v>0</v>
      </c>
      <c r="U45" s="12">
        <f t="shared" si="7"/>
        <v>26975647482</v>
      </c>
      <c r="V45" s="11"/>
      <c r="W45" s="54">
        <f>VLOOKUP(B45,'[2]542303 001'!A$21:I$69,9,0)</f>
        <v>4667416771</v>
      </c>
      <c r="X45" s="12">
        <f t="shared" si="8"/>
        <v>0</v>
      </c>
      <c r="Y45" s="12">
        <f t="shared" si="9"/>
        <v>31643064253</v>
      </c>
      <c r="Z45" s="11"/>
      <c r="AA45" s="54">
        <f>VLOOKUP(B45,'[4]542303 001'!A$21:D$68,4,0)</f>
        <v>9334833542</v>
      </c>
      <c r="AB45" s="12">
        <f t="shared" si="10"/>
        <v>0</v>
      </c>
      <c r="AC45" s="12">
        <f t="shared" si="11"/>
        <v>40977897795</v>
      </c>
    </row>
    <row r="46" spans="1:29" ht="15" customHeight="1" x14ac:dyDescent="0.25">
      <c r="A46" s="8">
        <v>8911903461</v>
      </c>
      <c r="B46" s="8">
        <v>891190346</v>
      </c>
      <c r="C46" s="8">
        <v>26318000</v>
      </c>
      <c r="D46" s="9" t="s">
        <v>29</v>
      </c>
      <c r="E46" s="10" t="s">
        <v>30</v>
      </c>
      <c r="F46" s="11"/>
      <c r="G46" s="11">
        <v>2535185469</v>
      </c>
      <c r="H46" s="12">
        <f t="shared" si="0"/>
        <v>0</v>
      </c>
      <c r="I46" s="12">
        <f t="shared" si="1"/>
        <v>2535185469</v>
      </c>
      <c r="J46" s="11"/>
      <c r="K46" s="46">
        <v>5138472578</v>
      </c>
      <c r="L46" s="12">
        <f t="shared" si="2"/>
        <v>0</v>
      </c>
      <c r="M46" s="12">
        <f t="shared" si="3"/>
        <v>7673658047</v>
      </c>
      <c r="N46" s="11">
        <f>VLOOKUP(B46,'[3]542302'!A$21:D$35,4,0)</f>
        <v>1156774645</v>
      </c>
      <c r="O46" s="46">
        <v>5609475116</v>
      </c>
      <c r="P46" s="12">
        <f t="shared" si="4"/>
        <v>1156774645</v>
      </c>
      <c r="Q46" s="12">
        <f t="shared" si="5"/>
        <v>13283133163</v>
      </c>
      <c r="R46" s="11"/>
      <c r="S46" s="54">
        <f>VLOOKUP(B46,'[1]542303 001'!A$21:G$69,7,0)</f>
        <v>2569236289</v>
      </c>
      <c r="T46" s="12">
        <f t="shared" si="6"/>
        <v>0</v>
      </c>
      <c r="U46" s="12">
        <f t="shared" si="7"/>
        <v>15852369452</v>
      </c>
      <c r="V46" s="11"/>
      <c r="W46" s="54">
        <f>VLOOKUP(B46,'[2]542303 001'!A$21:I$69,9,0)</f>
        <v>2569236289</v>
      </c>
      <c r="X46" s="12">
        <f t="shared" si="8"/>
        <v>0</v>
      </c>
      <c r="Y46" s="12">
        <f t="shared" si="9"/>
        <v>18421605741</v>
      </c>
      <c r="Z46" s="11"/>
      <c r="AA46" s="54">
        <f>VLOOKUP(B46,'[4]542303 001'!A$21:D$68,4,0)</f>
        <v>5138427578</v>
      </c>
      <c r="AB46" s="12">
        <f t="shared" si="10"/>
        <v>0</v>
      </c>
      <c r="AC46" s="12">
        <f t="shared" si="11"/>
        <v>23560033319</v>
      </c>
    </row>
    <row r="47" spans="1:29" ht="15" customHeight="1" x14ac:dyDescent="0.25">
      <c r="A47" s="8">
        <v>8913800335</v>
      </c>
      <c r="B47" s="8">
        <v>891380033</v>
      </c>
      <c r="C47" s="8">
        <v>211176111</v>
      </c>
      <c r="D47" s="9" t="s">
        <v>31</v>
      </c>
      <c r="E47" s="13" t="s">
        <v>83</v>
      </c>
      <c r="F47" s="11"/>
      <c r="G47" s="11"/>
      <c r="H47" s="12">
        <f t="shared" si="0"/>
        <v>0</v>
      </c>
      <c r="I47" s="12">
        <f t="shared" si="1"/>
        <v>0</v>
      </c>
      <c r="J47" s="11"/>
      <c r="K47" s="46"/>
      <c r="L47" s="12">
        <f t="shared" si="2"/>
        <v>0</v>
      </c>
      <c r="M47" s="12">
        <f t="shared" si="3"/>
        <v>0</v>
      </c>
      <c r="N47" s="11"/>
      <c r="O47" s="46"/>
      <c r="P47" s="12">
        <f t="shared" si="4"/>
        <v>0</v>
      </c>
      <c r="Q47" s="12">
        <f t="shared" si="5"/>
        <v>0</v>
      </c>
      <c r="R47" s="11"/>
      <c r="S47" s="54"/>
      <c r="T47" s="12">
        <f t="shared" si="6"/>
        <v>0</v>
      </c>
      <c r="U47" s="12">
        <f t="shared" si="7"/>
        <v>0</v>
      </c>
      <c r="V47" s="11"/>
      <c r="W47" s="54"/>
      <c r="X47" s="12">
        <f t="shared" si="8"/>
        <v>0</v>
      </c>
      <c r="Y47" s="12">
        <f t="shared" si="9"/>
        <v>0</v>
      </c>
      <c r="Z47" s="11"/>
      <c r="AA47" s="54"/>
      <c r="AB47" s="12">
        <f t="shared" si="10"/>
        <v>0</v>
      </c>
      <c r="AC47" s="12">
        <f t="shared" si="11"/>
        <v>0</v>
      </c>
    </row>
    <row r="48" spans="1:29" ht="15" customHeight="1" x14ac:dyDescent="0.25">
      <c r="A48" s="8">
        <v>8914800359</v>
      </c>
      <c r="B48" s="8">
        <v>891480035</v>
      </c>
      <c r="C48" s="8">
        <v>24666000</v>
      </c>
      <c r="D48" s="9" t="s">
        <v>68</v>
      </c>
      <c r="E48" s="10" t="s">
        <v>90</v>
      </c>
      <c r="F48" s="11"/>
      <c r="G48" s="11">
        <v>8327996436</v>
      </c>
      <c r="H48" s="12">
        <f t="shared" si="0"/>
        <v>0</v>
      </c>
      <c r="I48" s="12">
        <f t="shared" si="1"/>
        <v>8327996436</v>
      </c>
      <c r="J48" s="11"/>
      <c r="K48" s="46">
        <v>16879704398</v>
      </c>
      <c r="L48" s="12">
        <f t="shared" si="2"/>
        <v>0</v>
      </c>
      <c r="M48" s="12">
        <f t="shared" si="3"/>
        <v>25207700834</v>
      </c>
      <c r="N48" s="11">
        <f>VLOOKUP(B48,'[3]542302'!A$21:D$35,4,0)</f>
        <v>3450126651</v>
      </c>
      <c r="O48" s="46">
        <v>13683112711</v>
      </c>
      <c r="P48" s="12">
        <f t="shared" si="4"/>
        <v>3450126651</v>
      </c>
      <c r="Q48" s="12">
        <f t="shared" si="5"/>
        <v>38890813545</v>
      </c>
      <c r="R48" s="11"/>
      <c r="S48" s="54">
        <f>VLOOKUP(B48,'[1]542303 001'!A$21:G$69,7,0)</f>
        <v>8439852199</v>
      </c>
      <c r="T48" s="12">
        <f t="shared" si="6"/>
        <v>0</v>
      </c>
      <c r="U48" s="12">
        <f t="shared" si="7"/>
        <v>47330665744</v>
      </c>
      <c r="V48" s="11"/>
      <c r="W48" s="54">
        <f>VLOOKUP(B48,'[2]542303 001'!A$21:I$69,9,0)</f>
        <v>8439852199</v>
      </c>
      <c r="X48" s="12">
        <f t="shared" si="8"/>
        <v>0</v>
      </c>
      <c r="Y48" s="12">
        <f t="shared" si="9"/>
        <v>55770517943</v>
      </c>
      <c r="Z48" s="11"/>
      <c r="AA48" s="54">
        <f>VLOOKUP(B48,'[4]542303 001'!A$21:D$68,4,0)</f>
        <v>16879704398</v>
      </c>
      <c r="AB48" s="12">
        <f t="shared" si="10"/>
        <v>0</v>
      </c>
      <c r="AC48" s="12">
        <f t="shared" si="11"/>
        <v>72650222341</v>
      </c>
    </row>
    <row r="49" spans="1:29" ht="15" customHeight="1" x14ac:dyDescent="0.25">
      <c r="A49" s="8">
        <v>8915003192</v>
      </c>
      <c r="B49" s="8">
        <v>891500319</v>
      </c>
      <c r="C49" s="8">
        <v>27219000</v>
      </c>
      <c r="D49" s="9" t="s">
        <v>32</v>
      </c>
      <c r="E49" s="20" t="s">
        <v>579</v>
      </c>
      <c r="F49" s="11"/>
      <c r="G49" s="11">
        <v>8656765326</v>
      </c>
      <c r="H49" s="12">
        <f t="shared" si="0"/>
        <v>0</v>
      </c>
      <c r="I49" s="12">
        <f t="shared" si="1"/>
        <v>8656765326</v>
      </c>
      <c r="J49" s="11"/>
      <c r="K49" s="46">
        <v>17546073760</v>
      </c>
      <c r="L49" s="12">
        <f t="shared" si="2"/>
        <v>0</v>
      </c>
      <c r="M49" s="12">
        <f t="shared" si="3"/>
        <v>26202839086</v>
      </c>
      <c r="N49" s="11">
        <f>VLOOKUP(B49,'[3]542302'!A$21:D$35,4,0)</f>
        <v>3895594862</v>
      </c>
      <c r="O49" s="46">
        <v>14310716970</v>
      </c>
      <c r="P49" s="12">
        <f t="shared" si="4"/>
        <v>3895594862</v>
      </c>
      <c r="Q49" s="12">
        <f t="shared" si="5"/>
        <v>40513556056</v>
      </c>
      <c r="R49" s="11"/>
      <c r="S49" s="54">
        <f>VLOOKUP(B49,'[1]542303 001'!A$21:G$69,7,0)</f>
        <v>8773036880</v>
      </c>
      <c r="T49" s="12">
        <f t="shared" si="6"/>
        <v>0</v>
      </c>
      <c r="U49" s="12">
        <f t="shared" si="7"/>
        <v>49286592936</v>
      </c>
      <c r="V49" s="11"/>
      <c r="W49" s="54">
        <f>VLOOKUP(B49,'[2]542303 001'!A$21:I$69,9,0)</f>
        <v>8773036880</v>
      </c>
      <c r="X49" s="12">
        <f t="shared" si="8"/>
        <v>0</v>
      </c>
      <c r="Y49" s="12">
        <f t="shared" si="9"/>
        <v>58059629816</v>
      </c>
      <c r="Z49" s="11"/>
      <c r="AA49" s="54">
        <f>VLOOKUP(B49,'[4]542303 001'!A$21:D$68,4,0)</f>
        <v>17546073760</v>
      </c>
      <c r="AB49" s="12">
        <f t="shared" si="10"/>
        <v>0</v>
      </c>
      <c r="AC49" s="12">
        <f t="shared" si="11"/>
        <v>75605703576</v>
      </c>
    </row>
    <row r="50" spans="1:29" ht="15" customHeight="1" x14ac:dyDescent="0.25">
      <c r="A50" s="8">
        <v>8915007591</v>
      </c>
      <c r="B50" s="8">
        <v>891500759</v>
      </c>
      <c r="C50" s="8">
        <v>822719000</v>
      </c>
      <c r="D50" s="9" t="s">
        <v>33</v>
      </c>
      <c r="E50" s="20" t="s">
        <v>34</v>
      </c>
      <c r="F50" s="11"/>
      <c r="G50" s="11">
        <v>545491023</v>
      </c>
      <c r="H50" s="12">
        <f t="shared" si="0"/>
        <v>0</v>
      </c>
      <c r="I50" s="12">
        <f t="shared" si="1"/>
        <v>545491023</v>
      </c>
      <c r="J50" s="11"/>
      <c r="K50" s="46">
        <v>552950885</v>
      </c>
      <c r="L50" s="12">
        <f t="shared" si="2"/>
        <v>0</v>
      </c>
      <c r="M50" s="12">
        <f t="shared" si="3"/>
        <v>1098441908</v>
      </c>
      <c r="N50" s="11"/>
      <c r="O50" s="46">
        <v>846482805</v>
      </c>
      <c r="P50" s="12">
        <f t="shared" si="4"/>
        <v>0</v>
      </c>
      <c r="Q50" s="12">
        <f t="shared" si="5"/>
        <v>1944924713</v>
      </c>
      <c r="R50" s="11"/>
      <c r="S50" s="54">
        <f>VLOOKUP(B50,'[1]542303 001'!A$21:G$69,7,0)</f>
        <v>552950885</v>
      </c>
      <c r="T50" s="12">
        <f t="shared" si="6"/>
        <v>0</v>
      </c>
      <c r="U50" s="12">
        <f t="shared" si="7"/>
        <v>2497875598</v>
      </c>
      <c r="V50" s="11"/>
      <c r="W50" s="54">
        <f>VLOOKUP(B50,'[2]542303 001'!A$21:I$69,9,0)</f>
        <v>552950885</v>
      </c>
      <c r="X50" s="12">
        <f t="shared" si="8"/>
        <v>0</v>
      </c>
      <c r="Y50" s="12">
        <f t="shared" si="9"/>
        <v>3050826483</v>
      </c>
      <c r="Z50" s="11"/>
      <c r="AA50" s="54">
        <f>VLOOKUP(B50,'[4]542303 001'!A$21:D$68,4,0)</f>
        <v>552950885</v>
      </c>
      <c r="AB50" s="12">
        <f t="shared" si="10"/>
        <v>0</v>
      </c>
      <c r="AC50" s="12">
        <f t="shared" si="11"/>
        <v>3603777368</v>
      </c>
    </row>
    <row r="51" spans="1:29" ht="15" customHeight="1" x14ac:dyDescent="0.25">
      <c r="A51" s="8">
        <v>8916800894</v>
      </c>
      <c r="B51" s="8">
        <v>891680089</v>
      </c>
      <c r="C51" s="8">
        <v>28327000</v>
      </c>
      <c r="D51" s="9" t="s">
        <v>69</v>
      </c>
      <c r="E51" s="10" t="s">
        <v>79</v>
      </c>
      <c r="F51" s="11"/>
      <c r="G51" s="11">
        <v>4004201607</v>
      </c>
      <c r="H51" s="12">
        <f t="shared" si="0"/>
        <v>0</v>
      </c>
      <c r="I51" s="12">
        <f t="shared" si="1"/>
        <v>4004201607</v>
      </c>
      <c r="J51" s="11"/>
      <c r="K51" s="46">
        <v>8115966426</v>
      </c>
      <c r="L51" s="12">
        <f t="shared" si="2"/>
        <v>0</v>
      </c>
      <c r="M51" s="12">
        <f t="shared" si="3"/>
        <v>12120168033</v>
      </c>
      <c r="N51" s="11">
        <f>VLOOKUP(B51,'[3]542302'!A$21:D$35,4,0)</f>
        <v>911860726</v>
      </c>
      <c r="O51" s="46">
        <v>11710606018</v>
      </c>
      <c r="P51" s="12">
        <f t="shared" si="4"/>
        <v>911860726</v>
      </c>
      <c r="Q51" s="12">
        <f t="shared" si="5"/>
        <v>23830774051</v>
      </c>
      <c r="R51" s="11"/>
      <c r="S51" s="54">
        <f>VLOOKUP(B51,'[1]542303 001'!A$21:G$69,7,0)</f>
        <v>4057983213</v>
      </c>
      <c r="T51" s="12">
        <f t="shared" si="6"/>
        <v>0</v>
      </c>
      <c r="U51" s="12">
        <f t="shared" si="7"/>
        <v>27888757264</v>
      </c>
      <c r="V51" s="11"/>
      <c r="W51" s="54">
        <f>VLOOKUP(B51,'[2]542303 001'!A$21:I$69,9,0)</f>
        <v>4057983213</v>
      </c>
      <c r="X51" s="12">
        <f t="shared" si="8"/>
        <v>0</v>
      </c>
      <c r="Y51" s="12">
        <f t="shared" si="9"/>
        <v>31946740477</v>
      </c>
      <c r="Z51" s="11"/>
      <c r="AA51" s="54">
        <f>VLOOKUP(B51,'[4]542303 001'!A$21:D$68,4,0)</f>
        <v>8115966426</v>
      </c>
      <c r="AB51" s="12">
        <f t="shared" si="10"/>
        <v>0</v>
      </c>
      <c r="AC51" s="12">
        <f t="shared" si="11"/>
        <v>40062706903</v>
      </c>
    </row>
    <row r="52" spans="1:29" ht="15" customHeight="1" x14ac:dyDescent="0.25">
      <c r="A52" s="8">
        <v>8917019320</v>
      </c>
      <c r="B52" s="8">
        <v>891701932</v>
      </c>
      <c r="C52" s="8">
        <v>823847000</v>
      </c>
      <c r="D52" s="9" t="s">
        <v>70</v>
      </c>
      <c r="E52" s="13" t="s">
        <v>35</v>
      </c>
      <c r="F52" s="11"/>
      <c r="G52" s="11">
        <v>303483944</v>
      </c>
      <c r="H52" s="12">
        <f t="shared" si="0"/>
        <v>0</v>
      </c>
      <c r="I52" s="12">
        <f t="shared" si="1"/>
        <v>303483944</v>
      </c>
      <c r="J52" s="11"/>
      <c r="K52" s="46">
        <v>307634238</v>
      </c>
      <c r="L52" s="12">
        <f t="shared" si="2"/>
        <v>0</v>
      </c>
      <c r="M52" s="12">
        <f t="shared" si="3"/>
        <v>611118182</v>
      </c>
      <c r="N52" s="11"/>
      <c r="O52" s="46">
        <v>470940729</v>
      </c>
      <c r="P52" s="12">
        <f t="shared" si="4"/>
        <v>0</v>
      </c>
      <c r="Q52" s="12">
        <f t="shared" si="5"/>
        <v>1082058911</v>
      </c>
      <c r="R52" s="11"/>
      <c r="S52" s="54">
        <f>VLOOKUP(B52,'[1]542303 001'!A$21:G$69,7,0)</f>
        <v>307634238</v>
      </c>
      <c r="T52" s="12">
        <f t="shared" si="6"/>
        <v>0</v>
      </c>
      <c r="U52" s="12">
        <f t="shared" si="7"/>
        <v>1389693149</v>
      </c>
      <c r="V52" s="11"/>
      <c r="W52" s="54">
        <f>VLOOKUP(B52,'[2]542303 001'!A$21:I$69,9,0)</f>
        <v>307634238</v>
      </c>
      <c r="X52" s="12">
        <f t="shared" si="8"/>
        <v>0</v>
      </c>
      <c r="Y52" s="12">
        <f t="shared" si="9"/>
        <v>1697327387</v>
      </c>
      <c r="Z52" s="11"/>
      <c r="AA52" s="54">
        <f>VLOOKUP(B52,'[4]542303 001'!A$21:D$68,4,0)</f>
        <v>307634238</v>
      </c>
      <c r="AB52" s="12">
        <f t="shared" si="10"/>
        <v>0</v>
      </c>
      <c r="AC52" s="12">
        <f t="shared" si="11"/>
        <v>2004961625</v>
      </c>
    </row>
    <row r="53" spans="1:29" ht="15" customHeight="1" x14ac:dyDescent="0.25">
      <c r="A53" s="8">
        <v>8917801118</v>
      </c>
      <c r="B53" s="8">
        <v>891780111</v>
      </c>
      <c r="C53" s="8">
        <v>121647000</v>
      </c>
      <c r="D53" s="9" t="s">
        <v>71</v>
      </c>
      <c r="E53" s="10" t="s">
        <v>81</v>
      </c>
      <c r="F53" s="11"/>
      <c r="G53" s="11">
        <v>4713586844</v>
      </c>
      <c r="H53" s="12">
        <f t="shared" si="0"/>
        <v>0</v>
      </c>
      <c r="I53" s="12">
        <f t="shared" si="1"/>
        <v>4713586844</v>
      </c>
      <c r="J53" s="11"/>
      <c r="K53" s="46">
        <v>9553792824</v>
      </c>
      <c r="L53" s="12">
        <f t="shared" si="2"/>
        <v>0</v>
      </c>
      <c r="M53" s="12">
        <f t="shared" si="3"/>
        <v>14267379668</v>
      </c>
      <c r="N53" s="11"/>
      <c r="O53" s="46">
        <v>8685610835</v>
      </c>
      <c r="P53" s="12">
        <f t="shared" si="4"/>
        <v>0</v>
      </c>
      <c r="Q53" s="12">
        <f t="shared" si="5"/>
        <v>22952990503</v>
      </c>
      <c r="R53" s="11"/>
      <c r="S53" s="54">
        <f>VLOOKUP(B53,'[1]542303 001'!A$21:G$69,7,0)</f>
        <v>4776896412</v>
      </c>
      <c r="T53" s="12">
        <f t="shared" si="6"/>
        <v>0</v>
      </c>
      <c r="U53" s="12">
        <f t="shared" si="7"/>
        <v>27729886915</v>
      </c>
      <c r="V53" s="11"/>
      <c r="W53" s="54">
        <f>VLOOKUP(B53,'[2]542303 001'!A$21:I$69,9,0)</f>
        <v>4776896412</v>
      </c>
      <c r="X53" s="12">
        <f t="shared" si="8"/>
        <v>0</v>
      </c>
      <c r="Y53" s="12">
        <f t="shared" si="9"/>
        <v>32506783327</v>
      </c>
      <c r="Z53" s="11"/>
      <c r="AA53" s="54">
        <f>VLOOKUP(B53,'[4]542303 001'!A$21:D$68,4,0)</f>
        <v>9553792824</v>
      </c>
      <c r="AB53" s="12">
        <f t="shared" si="10"/>
        <v>0</v>
      </c>
      <c r="AC53" s="12">
        <f t="shared" si="11"/>
        <v>42060576151</v>
      </c>
    </row>
    <row r="54" spans="1:29" ht="15" customHeight="1" x14ac:dyDescent="0.25">
      <c r="A54" s="8">
        <v>8918002604</v>
      </c>
      <c r="B54" s="8">
        <v>891800260</v>
      </c>
      <c r="C54" s="8">
        <v>20615000</v>
      </c>
      <c r="D54" s="9" t="s">
        <v>86</v>
      </c>
      <c r="E54" s="13" t="s">
        <v>84</v>
      </c>
      <c r="F54" s="11"/>
      <c r="G54" s="11">
        <v>581416407</v>
      </c>
      <c r="H54" s="12">
        <f t="shared" si="0"/>
        <v>0</v>
      </c>
      <c r="I54" s="12">
        <f t="shared" si="1"/>
        <v>581416407</v>
      </c>
      <c r="J54" s="11"/>
      <c r="K54" s="46">
        <v>589367566</v>
      </c>
      <c r="L54" s="12">
        <f t="shared" si="2"/>
        <v>0</v>
      </c>
      <c r="M54" s="12">
        <f t="shared" si="3"/>
        <v>1170783973</v>
      </c>
      <c r="N54" s="11"/>
      <c r="O54" s="46">
        <v>589367566</v>
      </c>
      <c r="P54" s="12">
        <f t="shared" si="4"/>
        <v>0</v>
      </c>
      <c r="Q54" s="12">
        <f t="shared" si="5"/>
        <v>1760151539</v>
      </c>
      <c r="R54" s="11"/>
      <c r="S54" s="54">
        <f>VLOOKUP(B54,'[1]542303 001'!A$21:G$69,7,0)</f>
        <v>589367566</v>
      </c>
      <c r="T54" s="12">
        <f t="shared" si="6"/>
        <v>0</v>
      </c>
      <c r="U54" s="12">
        <f t="shared" si="7"/>
        <v>2349519105</v>
      </c>
      <c r="V54" s="11"/>
      <c r="W54" s="54">
        <f>VLOOKUP(B54,'[2]542303 001'!A$21:I$69,9,0)</f>
        <v>589367566</v>
      </c>
      <c r="X54" s="12">
        <f t="shared" si="8"/>
        <v>0</v>
      </c>
      <c r="Y54" s="12">
        <f t="shared" si="9"/>
        <v>2938886671</v>
      </c>
      <c r="Z54" s="11"/>
      <c r="AA54" s="54">
        <f>VLOOKUP(B54,'[4]542303 001'!A$21:D$68,4,0)</f>
        <v>589367566</v>
      </c>
      <c r="AB54" s="12">
        <f t="shared" si="10"/>
        <v>0</v>
      </c>
      <c r="AC54" s="12">
        <f t="shared" si="11"/>
        <v>3528254237</v>
      </c>
    </row>
    <row r="55" spans="1:29" ht="15" customHeight="1" x14ac:dyDescent="0.25">
      <c r="A55" s="8">
        <v>8918003301</v>
      </c>
      <c r="B55" s="8">
        <v>891800330</v>
      </c>
      <c r="C55" s="8">
        <v>27615000</v>
      </c>
      <c r="D55" s="9" t="s">
        <v>72</v>
      </c>
      <c r="E55" s="10" t="s">
        <v>85</v>
      </c>
      <c r="F55" s="11"/>
      <c r="G55" s="11">
        <v>10443352147</v>
      </c>
      <c r="H55" s="12">
        <f t="shared" si="0"/>
        <v>0</v>
      </c>
      <c r="I55" s="12">
        <f t="shared" si="1"/>
        <v>10443352147</v>
      </c>
      <c r="J55" s="11"/>
      <c r="K55" s="46">
        <v>21167239746</v>
      </c>
      <c r="L55" s="12">
        <f t="shared" si="2"/>
        <v>0</v>
      </c>
      <c r="M55" s="12">
        <f t="shared" si="3"/>
        <v>31610591893</v>
      </c>
      <c r="N55" s="11">
        <f>VLOOKUP(B55,'[3]542302'!A$21:D$35,4,0)</f>
        <v>5381479854</v>
      </c>
      <c r="O55" s="46">
        <v>16797591617</v>
      </c>
      <c r="P55" s="12">
        <f t="shared" si="4"/>
        <v>5381479854</v>
      </c>
      <c r="Q55" s="12">
        <f t="shared" si="5"/>
        <v>48408183510</v>
      </c>
      <c r="R55" s="11"/>
      <c r="S55" s="54">
        <f>VLOOKUP(B55,'[1]542303 001'!A$21:G$69,7,0)</f>
        <v>10583619873</v>
      </c>
      <c r="T55" s="12">
        <f t="shared" si="6"/>
        <v>0</v>
      </c>
      <c r="U55" s="12">
        <f t="shared" si="7"/>
        <v>58991803383</v>
      </c>
      <c r="V55" s="11"/>
      <c r="W55" s="54">
        <f>VLOOKUP(B55,'[2]542303 001'!A$21:I$69,9,0)</f>
        <v>10583619873</v>
      </c>
      <c r="X55" s="12">
        <f t="shared" si="8"/>
        <v>0</v>
      </c>
      <c r="Y55" s="12">
        <f t="shared" si="9"/>
        <v>69575423256</v>
      </c>
      <c r="Z55" s="11"/>
      <c r="AA55" s="54">
        <f>VLOOKUP(B55,'[4]542303 001'!A$21:D$68,4,0)</f>
        <v>21167239746</v>
      </c>
      <c r="AB55" s="12">
        <f t="shared" si="10"/>
        <v>0</v>
      </c>
      <c r="AC55" s="12">
        <f t="shared" si="11"/>
        <v>90742663002</v>
      </c>
    </row>
    <row r="56" spans="1:29" ht="15" customHeight="1" x14ac:dyDescent="0.25">
      <c r="A56" s="8">
        <v>8919008530</v>
      </c>
      <c r="B56" s="8">
        <v>891900853</v>
      </c>
      <c r="C56" s="8">
        <v>124876000</v>
      </c>
      <c r="D56" s="9" t="s">
        <v>36</v>
      </c>
      <c r="E56" s="10" t="s">
        <v>95</v>
      </c>
      <c r="F56" s="11"/>
      <c r="G56" s="11">
        <v>252352489</v>
      </c>
      <c r="H56" s="12">
        <f t="shared" si="0"/>
        <v>0</v>
      </c>
      <c r="I56" s="12">
        <f t="shared" si="1"/>
        <v>252352489</v>
      </c>
      <c r="J56" s="11"/>
      <c r="K56" s="46">
        <v>511483820</v>
      </c>
      <c r="L56" s="12">
        <f t="shared" si="2"/>
        <v>0</v>
      </c>
      <c r="M56" s="12">
        <f t="shared" si="3"/>
        <v>763836309</v>
      </c>
      <c r="N56" s="11"/>
      <c r="O56" s="46">
        <v>425482354</v>
      </c>
      <c r="P56" s="12">
        <f t="shared" si="4"/>
        <v>0</v>
      </c>
      <c r="Q56" s="12">
        <f t="shared" si="5"/>
        <v>1189318663</v>
      </c>
      <c r="R56" s="11"/>
      <c r="S56" s="54">
        <f>VLOOKUP(B56,'[1]542303 001'!A$21:G$69,7,0)</f>
        <v>255741910</v>
      </c>
      <c r="T56" s="12">
        <f t="shared" si="6"/>
        <v>0</v>
      </c>
      <c r="U56" s="12">
        <f t="shared" si="7"/>
        <v>1445060573</v>
      </c>
      <c r="V56" s="11"/>
      <c r="W56" s="54">
        <f>VLOOKUP(B56,'[2]542303 001'!A$21:I$69,9,0)</f>
        <v>255741910</v>
      </c>
      <c r="X56" s="12">
        <f t="shared" si="8"/>
        <v>0</v>
      </c>
      <c r="Y56" s="12">
        <f t="shared" si="9"/>
        <v>1700802483</v>
      </c>
      <c r="Z56" s="11"/>
      <c r="AA56" s="54">
        <f>VLOOKUP(B56,'[4]542303 001'!A$21:D$68,4,0)</f>
        <v>511483820</v>
      </c>
      <c r="AB56" s="12">
        <f t="shared" si="10"/>
        <v>0</v>
      </c>
      <c r="AC56" s="12">
        <f t="shared" si="11"/>
        <v>2212286303</v>
      </c>
    </row>
    <row r="57" spans="1:29" ht="15" customHeight="1" x14ac:dyDescent="0.25">
      <c r="A57" s="8">
        <v>8919028110</v>
      </c>
      <c r="B57" s="8">
        <v>891902811</v>
      </c>
      <c r="C57" s="8">
        <v>824376000</v>
      </c>
      <c r="D57" s="9" t="s">
        <v>51</v>
      </c>
      <c r="E57" s="10" t="s">
        <v>97</v>
      </c>
      <c r="F57" s="11"/>
      <c r="G57" s="11">
        <v>417325295</v>
      </c>
      <c r="H57" s="12">
        <f t="shared" si="0"/>
        <v>0</v>
      </c>
      <c r="I57" s="12">
        <f t="shared" si="1"/>
        <v>417325295</v>
      </c>
      <c r="J57" s="11"/>
      <c r="K57" s="46">
        <v>423032426</v>
      </c>
      <c r="L57" s="12">
        <f t="shared" si="2"/>
        <v>0</v>
      </c>
      <c r="M57" s="12">
        <f t="shared" si="3"/>
        <v>840357721</v>
      </c>
      <c r="N57" s="11"/>
      <c r="O57" s="46">
        <v>647597616</v>
      </c>
      <c r="P57" s="12">
        <f t="shared" si="4"/>
        <v>0</v>
      </c>
      <c r="Q57" s="12">
        <f t="shared" si="5"/>
        <v>1487955337</v>
      </c>
      <c r="R57" s="11"/>
      <c r="S57" s="54">
        <f>VLOOKUP(B57,'[1]542303 001'!A$21:G$69,7,0)</f>
        <v>423032426</v>
      </c>
      <c r="T57" s="12">
        <f t="shared" si="6"/>
        <v>0</v>
      </c>
      <c r="U57" s="12">
        <f t="shared" si="7"/>
        <v>1910987763</v>
      </c>
      <c r="V57" s="11"/>
      <c r="W57" s="54">
        <f>VLOOKUP(B57,'[2]542303 001'!A$21:I$69,9,0)</f>
        <v>423032426</v>
      </c>
      <c r="X57" s="12">
        <f t="shared" si="8"/>
        <v>0</v>
      </c>
      <c r="Y57" s="12">
        <f t="shared" si="9"/>
        <v>2334020189</v>
      </c>
      <c r="Z57" s="11"/>
      <c r="AA57" s="54">
        <f>VLOOKUP(B57,'[4]542303 001'!A$21:D$68,4,0)</f>
        <v>423032426</v>
      </c>
      <c r="AB57" s="12">
        <f t="shared" si="10"/>
        <v>0</v>
      </c>
      <c r="AC57" s="12">
        <f t="shared" si="11"/>
        <v>2757052615</v>
      </c>
    </row>
    <row r="58" spans="1:29" ht="15" customHeight="1" x14ac:dyDescent="0.25">
      <c r="A58" s="8">
        <v>8920007573</v>
      </c>
      <c r="B58" s="8">
        <v>892000757</v>
      </c>
      <c r="C58" s="8">
        <v>28450000</v>
      </c>
      <c r="D58" s="9" t="s">
        <v>37</v>
      </c>
      <c r="E58" s="20" t="s">
        <v>123</v>
      </c>
      <c r="F58" s="11"/>
      <c r="G58" s="11">
        <v>2674302550</v>
      </c>
      <c r="H58" s="12">
        <f t="shared" si="0"/>
        <v>0</v>
      </c>
      <c r="I58" s="12">
        <f t="shared" si="1"/>
        <v>2674302550</v>
      </c>
      <c r="J58" s="11"/>
      <c r="K58" s="46">
        <v>5420443784</v>
      </c>
      <c r="L58" s="12">
        <f t="shared" si="2"/>
        <v>0</v>
      </c>
      <c r="M58" s="12">
        <f t="shared" si="3"/>
        <v>8094746334</v>
      </c>
      <c r="N58" s="11">
        <f>VLOOKUP(B58,'[3]542302'!A$21:D$35,4,0)</f>
        <v>1494925517</v>
      </c>
      <c r="O58" s="46">
        <v>5737447693</v>
      </c>
      <c r="P58" s="12">
        <f t="shared" si="4"/>
        <v>1494925517</v>
      </c>
      <c r="Q58" s="12">
        <f t="shared" si="5"/>
        <v>13832194027</v>
      </c>
      <c r="R58" s="11"/>
      <c r="S58" s="54">
        <f>VLOOKUP(B58,'[1]542303 001'!A$21:G$69,7,0)</f>
        <v>2710221892</v>
      </c>
      <c r="T58" s="12">
        <f t="shared" si="6"/>
        <v>0</v>
      </c>
      <c r="U58" s="12">
        <f t="shared" si="7"/>
        <v>16542415919</v>
      </c>
      <c r="V58" s="11"/>
      <c r="W58" s="54">
        <f>VLOOKUP(B58,'[2]542303 001'!A$21:I$69,9,0)</f>
        <v>2710221892</v>
      </c>
      <c r="X58" s="12">
        <f t="shared" si="8"/>
        <v>0</v>
      </c>
      <c r="Y58" s="12">
        <f t="shared" si="9"/>
        <v>19252637811</v>
      </c>
      <c r="Z58" s="11"/>
      <c r="AA58" s="54">
        <f>VLOOKUP(B58,'[4]542303 001'!A$21:D$68,4,0)</f>
        <v>5420443784</v>
      </c>
      <c r="AB58" s="12">
        <f t="shared" si="10"/>
        <v>0</v>
      </c>
      <c r="AC58" s="12">
        <f t="shared" si="11"/>
        <v>24673081595</v>
      </c>
    </row>
    <row r="59" spans="1:29" ht="15" customHeight="1" x14ac:dyDescent="0.25">
      <c r="A59" s="8">
        <v>8921150294</v>
      </c>
      <c r="B59" s="8">
        <v>892115029</v>
      </c>
      <c r="C59" s="8">
        <v>129444000</v>
      </c>
      <c r="D59" s="9" t="s">
        <v>38</v>
      </c>
      <c r="E59" s="10" t="s">
        <v>39</v>
      </c>
      <c r="F59" s="11"/>
      <c r="G59" s="11">
        <v>2472633226</v>
      </c>
      <c r="H59" s="12">
        <f t="shared" si="0"/>
        <v>0</v>
      </c>
      <c r="I59" s="12">
        <f t="shared" si="1"/>
        <v>2472633226</v>
      </c>
      <c r="J59" s="11"/>
      <c r="K59" s="46">
        <v>5011687776</v>
      </c>
      <c r="L59" s="12">
        <f t="shared" si="2"/>
        <v>0</v>
      </c>
      <c r="M59" s="12">
        <f t="shared" si="3"/>
        <v>7484321002</v>
      </c>
      <c r="N59" s="11"/>
      <c r="O59" s="46">
        <v>5465694659</v>
      </c>
      <c r="P59" s="12">
        <f t="shared" si="4"/>
        <v>0</v>
      </c>
      <c r="Q59" s="12">
        <f t="shared" si="5"/>
        <v>12950015661</v>
      </c>
      <c r="R59" s="11"/>
      <c r="S59" s="54">
        <f>VLOOKUP(B59,'[1]542303 001'!A$21:G$69,7,0)</f>
        <v>2505843888</v>
      </c>
      <c r="T59" s="12">
        <f t="shared" si="6"/>
        <v>0</v>
      </c>
      <c r="U59" s="12">
        <f t="shared" si="7"/>
        <v>15455859549</v>
      </c>
      <c r="V59" s="11"/>
      <c r="W59" s="54">
        <f>VLOOKUP(B59,'[2]542303 001'!A$21:I$69,9,0)</f>
        <v>2505843888</v>
      </c>
      <c r="X59" s="12">
        <f t="shared" si="8"/>
        <v>0</v>
      </c>
      <c r="Y59" s="12">
        <f t="shared" si="9"/>
        <v>17961703437</v>
      </c>
      <c r="Z59" s="11"/>
      <c r="AA59" s="54">
        <f>VLOOKUP(B59,'[4]542303 001'!A$21:D$68,4,0)</f>
        <v>5011687776</v>
      </c>
      <c r="AB59" s="12">
        <f t="shared" si="10"/>
        <v>0</v>
      </c>
      <c r="AC59" s="12">
        <f t="shared" si="11"/>
        <v>22973391213</v>
      </c>
    </row>
    <row r="60" spans="1:29" ht="15" customHeight="1" x14ac:dyDescent="0.25">
      <c r="A60" s="8">
        <v>8922003239</v>
      </c>
      <c r="B60" s="8">
        <v>892200323</v>
      </c>
      <c r="C60" s="8">
        <v>128870000</v>
      </c>
      <c r="D60" s="9" t="s">
        <v>40</v>
      </c>
      <c r="E60" s="10" t="s">
        <v>41</v>
      </c>
      <c r="F60" s="11"/>
      <c r="G60" s="11">
        <v>2012070400</v>
      </c>
      <c r="H60" s="12">
        <f t="shared" si="0"/>
        <v>0</v>
      </c>
      <c r="I60" s="12">
        <f t="shared" si="1"/>
        <v>2012070400</v>
      </c>
      <c r="J60" s="11"/>
      <c r="K60" s="46">
        <v>4078190216</v>
      </c>
      <c r="L60" s="12">
        <f t="shared" si="2"/>
        <v>0</v>
      </c>
      <c r="M60" s="12">
        <f t="shared" si="3"/>
        <v>6090260616</v>
      </c>
      <c r="N60" s="11"/>
      <c r="O60" s="46">
        <v>4747411740</v>
      </c>
      <c r="P60" s="12">
        <f t="shared" si="4"/>
        <v>0</v>
      </c>
      <c r="Q60" s="12">
        <f t="shared" si="5"/>
        <v>10837672356</v>
      </c>
      <c r="R60" s="11"/>
      <c r="S60" s="54">
        <f>VLOOKUP(B60,'[1]542303 001'!A$21:G$69,7,0)</f>
        <v>2039095108</v>
      </c>
      <c r="T60" s="12">
        <f t="shared" si="6"/>
        <v>0</v>
      </c>
      <c r="U60" s="12">
        <f t="shared" si="7"/>
        <v>12876767464</v>
      </c>
      <c r="V60" s="11"/>
      <c r="W60" s="54">
        <f>VLOOKUP(B60,'[2]542303 001'!A$21:I$69,9,0)</f>
        <v>2039095108</v>
      </c>
      <c r="X60" s="12">
        <f t="shared" si="8"/>
        <v>0</v>
      </c>
      <c r="Y60" s="12">
        <f t="shared" si="9"/>
        <v>14915862572</v>
      </c>
      <c r="Z60" s="11"/>
      <c r="AA60" s="54">
        <f>VLOOKUP(B60,'[4]542303 001'!A$21:D$68,4,0)</f>
        <v>4078190216</v>
      </c>
      <c r="AB60" s="12">
        <f t="shared" si="10"/>
        <v>0</v>
      </c>
      <c r="AC60" s="12">
        <f t="shared" si="11"/>
        <v>18994052788</v>
      </c>
    </row>
    <row r="61" spans="1:29" ht="15" customHeight="1" x14ac:dyDescent="0.25">
      <c r="A61" s="8">
        <v>8923002856</v>
      </c>
      <c r="B61" s="8">
        <v>892300285</v>
      </c>
      <c r="C61" s="8">
        <v>821920000</v>
      </c>
      <c r="D61" s="9" t="s">
        <v>42</v>
      </c>
      <c r="E61" s="10" t="s">
        <v>93</v>
      </c>
      <c r="F61" s="11"/>
      <c r="G61" s="11">
        <v>2787603623</v>
      </c>
      <c r="H61" s="12">
        <f t="shared" si="0"/>
        <v>0</v>
      </c>
      <c r="I61" s="12">
        <f t="shared" si="1"/>
        <v>2787603623</v>
      </c>
      <c r="J61" s="11"/>
      <c r="K61" s="46">
        <v>5650089490</v>
      </c>
      <c r="L61" s="12">
        <f t="shared" si="2"/>
        <v>0</v>
      </c>
      <c r="M61" s="12">
        <f t="shared" si="3"/>
        <v>8437693113</v>
      </c>
      <c r="N61" s="11">
        <f>VLOOKUP(B61,'[3]542302'!A$21:D$35,4,0)</f>
        <v>1061379601</v>
      </c>
      <c r="O61" s="46">
        <v>6084468814</v>
      </c>
      <c r="P61" s="12">
        <f t="shared" si="4"/>
        <v>1061379601</v>
      </c>
      <c r="Q61" s="12">
        <f t="shared" si="5"/>
        <v>14522161927</v>
      </c>
      <c r="R61" s="11"/>
      <c r="S61" s="54">
        <f>VLOOKUP(B61,'[1]542303 001'!A$21:G$69,7,0)</f>
        <v>2825044745</v>
      </c>
      <c r="T61" s="12">
        <f t="shared" si="6"/>
        <v>0</v>
      </c>
      <c r="U61" s="12">
        <f t="shared" si="7"/>
        <v>17347206672</v>
      </c>
      <c r="V61" s="11"/>
      <c r="W61" s="54">
        <f>VLOOKUP(B61,'[2]542303 001'!A$21:I$69,9,0)</f>
        <v>2825044745</v>
      </c>
      <c r="X61" s="12">
        <f t="shared" si="8"/>
        <v>0</v>
      </c>
      <c r="Y61" s="12">
        <f t="shared" si="9"/>
        <v>20172251417</v>
      </c>
      <c r="Z61" s="11"/>
      <c r="AA61" s="54">
        <f>VLOOKUP(B61,'[4]542303 001'!A$21:D$68,4,0)</f>
        <v>5650089490</v>
      </c>
      <c r="AB61" s="12">
        <f t="shared" si="10"/>
        <v>0</v>
      </c>
      <c r="AC61" s="12">
        <f t="shared" si="11"/>
        <v>25822340907</v>
      </c>
    </row>
    <row r="62" spans="1:29" ht="15" customHeight="1" x14ac:dyDescent="0.25">
      <c r="A62" s="8">
        <v>8999990633</v>
      </c>
      <c r="B62" s="8">
        <v>899999063</v>
      </c>
      <c r="C62" s="8">
        <v>27400000</v>
      </c>
      <c r="D62" s="9" t="s">
        <v>43</v>
      </c>
      <c r="E62" s="20" t="s">
        <v>94</v>
      </c>
      <c r="F62" s="11"/>
      <c r="G62" s="11">
        <v>55517051455</v>
      </c>
      <c r="H62" s="12">
        <f t="shared" si="0"/>
        <v>0</v>
      </c>
      <c r="I62" s="12">
        <f t="shared" si="1"/>
        <v>55517051455</v>
      </c>
      <c r="J62" s="11"/>
      <c r="K62" s="46">
        <v>112525434508</v>
      </c>
      <c r="L62" s="12">
        <f t="shared" si="2"/>
        <v>0</v>
      </c>
      <c r="M62" s="12">
        <f t="shared" si="3"/>
        <v>168042485963</v>
      </c>
      <c r="N62" s="11">
        <f>VLOOKUP(B62,'[3]542302'!A$21:D$35,4,0)</f>
        <v>58919407517</v>
      </c>
      <c r="O62" s="46">
        <v>81318526897</v>
      </c>
      <c r="P62" s="12">
        <f t="shared" si="4"/>
        <v>58919407517</v>
      </c>
      <c r="Q62" s="12">
        <f t="shared" si="5"/>
        <v>249361012860</v>
      </c>
      <c r="R62" s="11"/>
      <c r="S62" s="54">
        <f>VLOOKUP(B62,'[1]542303 001'!A$21:G$69,7,0)</f>
        <v>56262717254</v>
      </c>
      <c r="T62" s="12">
        <f t="shared" si="6"/>
        <v>0</v>
      </c>
      <c r="U62" s="12">
        <f t="shared" si="7"/>
        <v>305623730114</v>
      </c>
      <c r="V62" s="11"/>
      <c r="W62" s="54">
        <f>VLOOKUP(B62,'[2]542303 001'!A$21:I$69,9,0)</f>
        <v>56262717254</v>
      </c>
      <c r="X62" s="12">
        <f t="shared" si="8"/>
        <v>0</v>
      </c>
      <c r="Y62" s="12">
        <f t="shared" si="9"/>
        <v>361886447368</v>
      </c>
      <c r="Z62" s="11"/>
      <c r="AA62" s="54">
        <f>VLOOKUP(B62,'[4]542303 001'!A$21:D$68,4,0)</f>
        <v>112525464508</v>
      </c>
      <c r="AB62" s="12">
        <f t="shared" si="10"/>
        <v>0</v>
      </c>
      <c r="AC62" s="12">
        <f t="shared" si="11"/>
        <v>474411911876</v>
      </c>
    </row>
    <row r="63" spans="1:29" ht="15" customHeight="1" x14ac:dyDescent="0.25">
      <c r="A63" s="8">
        <v>8999991244</v>
      </c>
      <c r="B63" s="8">
        <v>899999124</v>
      </c>
      <c r="C63" s="8">
        <v>27500000</v>
      </c>
      <c r="D63" s="9" t="s">
        <v>44</v>
      </c>
      <c r="E63" s="10" t="s">
        <v>92</v>
      </c>
      <c r="F63" s="11"/>
      <c r="G63" s="11">
        <v>5505186341</v>
      </c>
      <c r="H63" s="12">
        <f t="shared" si="0"/>
        <v>0</v>
      </c>
      <c r="I63" s="12">
        <f t="shared" si="1"/>
        <v>5505186341</v>
      </c>
      <c r="J63" s="11"/>
      <c r="K63" s="46">
        <v>11158256226</v>
      </c>
      <c r="L63" s="12">
        <f t="shared" si="2"/>
        <v>0</v>
      </c>
      <c r="M63" s="12">
        <f t="shared" si="3"/>
        <v>16663442567</v>
      </c>
      <c r="N63" s="11">
        <f>VLOOKUP(B63,'[3]542302'!A$21:D$35,4,0)</f>
        <v>2639914567</v>
      </c>
      <c r="O63" s="46">
        <v>9635198996</v>
      </c>
      <c r="P63" s="12">
        <f t="shared" si="4"/>
        <v>2639914567</v>
      </c>
      <c r="Q63" s="12">
        <f t="shared" si="5"/>
        <v>26298641563</v>
      </c>
      <c r="R63" s="11"/>
      <c r="S63" s="54">
        <f>VLOOKUP(B63,'[1]542303 001'!A$21:G$69,7,0)</f>
        <v>5579128113</v>
      </c>
      <c r="T63" s="12">
        <f t="shared" si="6"/>
        <v>0</v>
      </c>
      <c r="U63" s="12">
        <f t="shared" si="7"/>
        <v>31877769676</v>
      </c>
      <c r="V63" s="11"/>
      <c r="W63" s="54">
        <f>VLOOKUP(B63,'[2]542303 001'!A$21:I$69,9,0)</f>
        <v>5579128113</v>
      </c>
      <c r="X63" s="12">
        <f t="shared" si="8"/>
        <v>0</v>
      </c>
      <c r="Y63" s="12">
        <f t="shared" si="9"/>
        <v>37456897789</v>
      </c>
      <c r="Z63" s="11"/>
      <c r="AA63" s="54">
        <f>VLOOKUP(B63,'[4]542303 001'!A$21:D$68,4,0)</f>
        <v>11158256226</v>
      </c>
      <c r="AB63" s="12">
        <f t="shared" si="10"/>
        <v>0</v>
      </c>
      <c r="AC63" s="12">
        <f t="shared" si="11"/>
        <v>48615154015</v>
      </c>
    </row>
    <row r="64" spans="1:29" ht="15" customHeight="1" x14ac:dyDescent="0.25">
      <c r="A64" s="8">
        <v>8999992307</v>
      </c>
      <c r="B64" s="8">
        <v>899999230</v>
      </c>
      <c r="C64" s="8">
        <v>222711001</v>
      </c>
      <c r="D64" s="9" t="s">
        <v>45</v>
      </c>
      <c r="E64" s="36" t="s">
        <v>590</v>
      </c>
      <c r="F64" s="11"/>
      <c r="G64" s="11">
        <v>1918081844</v>
      </c>
      <c r="H64" s="12">
        <f t="shared" si="0"/>
        <v>0</v>
      </c>
      <c r="I64" s="12">
        <f t="shared" si="1"/>
        <v>1918081844</v>
      </c>
      <c r="J64" s="11"/>
      <c r="K64" s="46">
        <v>3887688328</v>
      </c>
      <c r="L64" s="12">
        <f t="shared" si="2"/>
        <v>0</v>
      </c>
      <c r="M64" s="12">
        <f t="shared" si="3"/>
        <v>5805770172</v>
      </c>
      <c r="N64" s="11"/>
      <c r="O64" s="46">
        <v>4688343376</v>
      </c>
      <c r="P64" s="12">
        <f t="shared" si="4"/>
        <v>0</v>
      </c>
      <c r="Q64" s="12">
        <f t="shared" si="5"/>
        <v>10494113548</v>
      </c>
      <c r="R64" s="11"/>
      <c r="S64" s="54">
        <f>VLOOKUP(B64,'[1]542303 001'!A$21:G$69,7,0)</f>
        <v>1943844164</v>
      </c>
      <c r="T64" s="12">
        <f t="shared" si="6"/>
        <v>0</v>
      </c>
      <c r="U64" s="12">
        <f t="shared" si="7"/>
        <v>12437957712</v>
      </c>
      <c r="V64" s="11"/>
      <c r="W64" s="54">
        <f>VLOOKUP(B64,'[2]542303 001'!A$21:I$69,9,0)</f>
        <v>1943844164</v>
      </c>
      <c r="X64" s="12">
        <f t="shared" si="8"/>
        <v>0</v>
      </c>
      <c r="Y64" s="12">
        <f t="shared" si="9"/>
        <v>14381801876</v>
      </c>
      <c r="Z64" s="11"/>
      <c r="AA64" s="54">
        <f>VLOOKUP(B64,'[4]542303 001'!A$21:D$68,4,0)</f>
        <v>3887688328</v>
      </c>
      <c r="AB64" s="12">
        <f t="shared" si="10"/>
        <v>0</v>
      </c>
      <c r="AC64" s="12">
        <f t="shared" si="11"/>
        <v>18269490204</v>
      </c>
    </row>
    <row r="65" spans="1:29" ht="15" customHeight="1" x14ac:dyDescent="0.25">
      <c r="A65" s="41"/>
      <c r="B65" s="44">
        <v>817002466</v>
      </c>
      <c r="C65" s="42"/>
      <c r="D65" s="44" t="s">
        <v>614</v>
      </c>
      <c r="E65" s="43"/>
      <c r="F65" s="11"/>
      <c r="G65" s="11">
        <v>776055467</v>
      </c>
      <c r="H65" s="12"/>
      <c r="I65" s="12">
        <f t="shared" si="1"/>
        <v>776055467</v>
      </c>
      <c r="J65" s="11"/>
      <c r="K65" s="46">
        <v>1572957790</v>
      </c>
      <c r="L65" s="12"/>
      <c r="M65" s="12">
        <f t="shared" si="3"/>
        <v>2349013257</v>
      </c>
      <c r="N65" s="11"/>
      <c r="O65" s="46">
        <v>1308478895</v>
      </c>
      <c r="P65" s="12"/>
      <c r="Q65" s="12">
        <f t="shared" si="5"/>
        <v>3657492152</v>
      </c>
      <c r="R65" s="11"/>
      <c r="S65" s="54">
        <f>VLOOKUP(B65,'[1]542303 001'!A$21:G$69,7,0)</f>
        <v>786478895</v>
      </c>
      <c r="T65" s="12"/>
      <c r="U65" s="12">
        <f t="shared" si="7"/>
        <v>4443971047</v>
      </c>
      <c r="V65" s="11"/>
      <c r="W65" s="54">
        <f>VLOOKUP(B65,'[2]542303 001'!A$21:I$69,9,0)</f>
        <v>786478895</v>
      </c>
      <c r="X65" s="12"/>
      <c r="Y65" s="12">
        <f t="shared" si="9"/>
        <v>5230449942</v>
      </c>
      <c r="Z65" s="11"/>
      <c r="AA65" s="54">
        <f>VLOOKUP(B65,'[4]542303 001'!A$21:D$68,4,0)</f>
        <v>1572957790</v>
      </c>
      <c r="AB65" s="12"/>
      <c r="AC65" s="12">
        <f t="shared" si="11"/>
        <v>6803407732</v>
      </c>
    </row>
    <row r="66" spans="1:29" ht="24" customHeight="1" x14ac:dyDescent="0.25">
      <c r="A66" s="80" t="s">
        <v>52</v>
      </c>
      <c r="B66" s="81"/>
      <c r="C66" s="81"/>
      <c r="D66" s="81"/>
      <c r="E66" s="14"/>
      <c r="F66" s="15">
        <f t="shared" ref="F66:H66" si="12">SUM(F4:F64)</f>
        <v>0</v>
      </c>
      <c r="G66" s="15">
        <f>SUM(G4:G65)</f>
        <v>243204970663</v>
      </c>
      <c r="H66" s="15">
        <f t="shared" si="12"/>
        <v>0</v>
      </c>
      <c r="I66" s="15">
        <f>SUM(I4:I65)</f>
        <v>243204970663</v>
      </c>
      <c r="J66" s="15">
        <f t="shared" ref="J66" si="13">SUM(J4:J64)</f>
        <v>0</v>
      </c>
      <c r="K66" s="47">
        <f>SUM(K4:K65)</f>
        <v>487059608834</v>
      </c>
      <c r="L66" s="15">
        <f t="shared" ref="L66" si="14">SUM(L4:L64)</f>
        <v>0</v>
      </c>
      <c r="M66" s="48">
        <f>SUM(M4:M65)</f>
        <v>730264579497</v>
      </c>
      <c r="N66" s="15">
        <f t="shared" ref="N66:P66" si="15">SUM(N4:N64)</f>
        <v>92558778533</v>
      </c>
      <c r="O66" s="47">
        <f>SUM(O4:O65)</f>
        <v>412910021715</v>
      </c>
      <c r="P66" s="15">
        <f t="shared" si="15"/>
        <v>92558778533</v>
      </c>
      <c r="Q66" s="47">
        <f>SUM(Q5:Q65)</f>
        <v>1143174601212</v>
      </c>
      <c r="R66" s="15">
        <f t="shared" ref="R66" si="16">SUM(R4:R64)</f>
        <v>0</v>
      </c>
      <c r="S66" s="47">
        <f>SUM(S4:S65)</f>
        <v>246470111502</v>
      </c>
      <c r="T66" s="15">
        <f t="shared" ref="T66" si="17">SUM(T4:T64)</f>
        <v>0</v>
      </c>
      <c r="U66" s="47">
        <f>SUM(U5:U65)</f>
        <v>1389644712714</v>
      </c>
      <c r="V66" s="15">
        <f t="shared" ref="V66" si="18">SUM(V4:V64)</f>
        <v>0</v>
      </c>
      <c r="W66" s="47">
        <f>SUM(W4:W65)</f>
        <v>246470111502</v>
      </c>
      <c r="X66" s="15">
        <f t="shared" ref="X66" si="19">SUM(X4:X64)</f>
        <v>0</v>
      </c>
      <c r="Y66" s="47">
        <f>SUM(Y5:Y65)</f>
        <v>1636114824216</v>
      </c>
      <c r="Z66" s="15">
        <f t="shared" ref="Z66" si="20">SUM(Z4:Z64)</f>
        <v>0</v>
      </c>
      <c r="AA66" s="47">
        <f>SUM(AA4:AA65)</f>
        <v>487049593901</v>
      </c>
      <c r="AB66" s="15">
        <f t="shared" ref="AB66" si="21">SUM(AB4:AB64)</f>
        <v>0</v>
      </c>
      <c r="AC66" s="47">
        <f>SUM(AC5:AC65)</f>
        <v>2123164418117</v>
      </c>
    </row>
    <row r="68" spans="1:29" ht="14.4" x14ac:dyDescent="0.25">
      <c r="D68" s="16"/>
    </row>
    <row r="69" spans="1:29" ht="14.4" x14ac:dyDescent="0.3">
      <c r="D69" s="17"/>
    </row>
  </sheetData>
  <autoFilter ref="A3:AC66" xr:uid="{4D79A8DA-7E16-4B11-95E3-0011B44B7246}"/>
  <sortState xmlns:xlrd2="http://schemas.microsoft.com/office/spreadsheetml/2017/richdata2" ref="A4:E64">
    <sortCondition ref="B4:B64"/>
  </sortState>
  <mergeCells count="13">
    <mergeCell ref="Z2:AA2"/>
    <mergeCell ref="AB2:AC2"/>
    <mergeCell ref="V2:W2"/>
    <mergeCell ref="X2:Y2"/>
    <mergeCell ref="A66:D66"/>
    <mergeCell ref="H2:I2"/>
    <mergeCell ref="F2:G2"/>
    <mergeCell ref="R2:S2"/>
    <mergeCell ref="T2:U2"/>
    <mergeCell ref="N2:O2"/>
    <mergeCell ref="P2:Q2"/>
    <mergeCell ref="J2:K2"/>
    <mergeCell ref="L2:M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45" r:id="rId12" xr:uid="{00000000-0004-0000-0000-00000E000000}"/>
    <hyperlink ref="E46" r:id="rId13" xr:uid="{00000000-0004-0000-0000-00000F000000}"/>
    <hyperlink ref="E9" r:id="rId14" xr:uid="{00000000-0004-0000-0000-000011000000}"/>
    <hyperlink ref="E31" r:id="rId15" display="seccontabi@unipamplona.edu.co" xr:uid="{00000000-0004-0000-0000-000012000000}"/>
    <hyperlink ref="E33" r:id="rId16" xr:uid="{00000000-0004-0000-0000-000013000000}"/>
    <hyperlink ref="E35" r:id="rId17" xr:uid="{00000000-0004-0000-0000-000014000000}"/>
    <hyperlink ref="E37" r:id="rId18" xr:uid="{00000000-0004-0000-0000-000015000000}"/>
    <hyperlink ref="E42" r:id="rId19" xr:uid="{00000000-0004-0000-0000-000016000000}"/>
    <hyperlink ref="E50" r:id="rId20" xr:uid="{00000000-0004-0000-0000-000017000000}"/>
    <hyperlink ref="E53" r:id="rId21" display="contabilidad@unimagdalena.edu.co" xr:uid="{00000000-0004-0000-0000-000018000000}"/>
    <hyperlink ref="E54" r:id="rId22" xr:uid="{00000000-0004-0000-0000-000019000000}"/>
    <hyperlink ref="E59" r:id="rId23" xr:uid="{00000000-0004-0000-0000-00001A000000}"/>
    <hyperlink ref="E60" r:id="rId24" xr:uid="{00000000-0004-0000-0000-00001B000000}"/>
    <hyperlink ref="E63" r:id="rId25" xr:uid="{00000000-0004-0000-0000-00001C000000}"/>
    <hyperlink ref="E43" r:id="rId26" xr:uid="{00000000-0004-0000-0000-000020000000}"/>
    <hyperlink ref="E32" r:id="rId27" xr:uid="{00000000-0004-0000-0000-000021000000}"/>
    <hyperlink ref="E51" r:id="rId28" display="mailto:contactenos@utch.edu.co" xr:uid="{00000000-0004-0000-0000-000022000000}"/>
    <hyperlink ref="E19" r:id="rId29" xr:uid="{00000000-0004-0000-0000-000023000000}"/>
    <hyperlink ref="E6" r:id="rId30" xr:uid="{00000000-0004-0000-0000-000025000000}"/>
    <hyperlink ref="E12" r:id="rId31" xr:uid="{00000000-0004-0000-0000-000026000000}"/>
    <hyperlink ref="E28" r:id="rId32" xr:uid="{00000000-0004-0000-0000-000027000000}"/>
    <hyperlink ref="E40" r:id="rId33" xr:uid="{00000000-0004-0000-0000-000028000000}"/>
    <hyperlink ref="E52" r:id="rId34" xr:uid="{00000000-0004-0000-0000-000029000000}"/>
    <hyperlink ref="E13" r:id="rId35" xr:uid="{00000000-0004-0000-0000-00002A000000}"/>
    <hyperlink ref="E47" r:id="rId36" xr:uid="{00000000-0004-0000-0000-00002D000000}"/>
    <hyperlink ref="E48" r:id="rId37" xr:uid="{00000000-0004-0000-0000-00002E000000}"/>
    <hyperlink ref="E26" r:id="rId38" xr:uid="{00000000-0004-0000-0000-00002F000000}"/>
    <hyperlink ref="E61" r:id="rId39" xr:uid="{00000000-0004-0000-0000-000030000000}"/>
    <hyperlink ref="E56" r:id="rId40" xr:uid="{00000000-0004-0000-0000-000031000000}"/>
    <hyperlink ref="E14" r:id="rId41" xr:uid="{499A5238-FD81-4F1F-B65D-B4B306B6D682}"/>
    <hyperlink ref="E27" r:id="rId42" xr:uid="{1370A5AA-4D9C-48AF-82E9-8314818159E4}"/>
    <hyperlink ref="E20" r:id="rId43" display="jorge.aldana@unad.edu.co;" xr:uid="{00000000-0004-0000-0000-00002B000000}"/>
    <hyperlink ref="E49" r:id="rId44" xr:uid="{31F7665C-47A8-4DF0-BC0C-A7AB13AEF51A}"/>
    <hyperlink ref="E58" r:id="rId45" xr:uid="{4662CA61-928E-47CB-9AE0-245B6CE5D8ED}"/>
    <hyperlink ref="E36" r:id="rId46" tooltip="mailto:mario.guzman@ucaldas.edu.co" display="mailto:mario.guzman@ucaldas.edu.co" xr:uid="{0657A359-8F58-45AF-8F92-EC0E4E198F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I66:J66 K66:L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CC3E8-4272-4839-A826-C5A3967A31AB}">
  <sheetPr>
    <pageSetUpPr fitToPage="1"/>
  </sheetPr>
  <dimension ref="A1:F5"/>
  <sheetViews>
    <sheetView zoomScaleNormal="100" workbookViewId="0">
      <pane xSplit="3" ySplit="3" topLeftCell="D4" activePane="bottomRight" state="frozen"/>
      <selection activeCell="J39" sqref="J39"/>
      <selection pane="topRight" activeCell="J39" sqref="J39"/>
      <selection pane="bottomLeft" activeCell="J39" sqref="J39"/>
      <selection pane="bottomRight" activeCell="D9" sqref="D9"/>
    </sheetView>
  </sheetViews>
  <sheetFormatPr baseColWidth="10" defaultColWidth="11.44140625" defaultRowHeight="36.75" customHeight="1" x14ac:dyDescent="0.25"/>
  <cols>
    <col min="1" max="1" width="13.6640625" style="51" customWidth="1"/>
    <col min="2" max="2" width="15.88671875" style="51" bestFit="1" customWidth="1"/>
    <col min="3" max="3" width="34.109375" style="51" customWidth="1"/>
    <col min="4" max="4" width="41.6640625" style="51" customWidth="1"/>
    <col min="5" max="5" width="27.33203125" style="51" bestFit="1" customWidth="1"/>
    <col min="6" max="6" width="27.109375" style="51" bestFit="1" customWidth="1"/>
    <col min="7" max="16384" width="11.44140625" style="51"/>
  </cols>
  <sheetData>
    <row r="1" spans="1:6" s="3" customFormat="1" ht="36.75" customHeight="1" x14ac:dyDescent="0.4">
      <c r="A1" s="26" t="s">
        <v>616</v>
      </c>
      <c r="B1" s="1"/>
      <c r="C1" s="2"/>
      <c r="D1" s="1"/>
    </row>
    <row r="2" spans="1:6" s="50" customFormat="1" ht="36.75" customHeight="1" x14ac:dyDescent="0.3">
      <c r="A2" s="49"/>
      <c r="B2" s="49"/>
      <c r="C2" s="49"/>
      <c r="D2" s="49"/>
      <c r="E2" s="25" t="s">
        <v>625</v>
      </c>
      <c r="F2" s="30" t="s">
        <v>628</v>
      </c>
    </row>
    <row r="3" spans="1:6" ht="64.95" customHeight="1" x14ac:dyDescent="0.25">
      <c r="A3" s="29" t="s">
        <v>56</v>
      </c>
      <c r="B3" s="29" t="s">
        <v>1</v>
      </c>
      <c r="C3" s="29" t="s">
        <v>2</v>
      </c>
      <c r="D3" s="29" t="s">
        <v>3</v>
      </c>
      <c r="E3" s="24" t="s">
        <v>627</v>
      </c>
      <c r="F3" s="29" t="s">
        <v>627</v>
      </c>
    </row>
    <row r="4" spans="1:6" ht="52.8" x14ac:dyDescent="0.25">
      <c r="A4" s="55">
        <v>899999035</v>
      </c>
      <c r="B4" s="55">
        <v>41500000</v>
      </c>
      <c r="C4" s="53" t="s">
        <v>609</v>
      </c>
      <c r="D4" s="56" t="s">
        <v>610</v>
      </c>
      <c r="E4" s="23">
        <v>165000000000</v>
      </c>
      <c r="F4" s="23">
        <f>+E4</f>
        <v>165000000000</v>
      </c>
    </row>
    <row r="5" spans="1:6" ht="33.6" customHeight="1" x14ac:dyDescent="0.25">
      <c r="A5" s="82" t="s">
        <v>52</v>
      </c>
      <c r="B5" s="83"/>
      <c r="C5" s="83"/>
      <c r="D5" s="52"/>
      <c r="E5" s="28">
        <f>SUM(E4:E4)</f>
        <v>165000000000</v>
      </c>
      <c r="F5" s="28">
        <f t="shared" ref="F5" si="0">+E5</f>
        <v>165000000000</v>
      </c>
    </row>
  </sheetData>
  <mergeCells count="1">
    <mergeCell ref="A5:C5"/>
  </mergeCell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P292"/>
  <sheetViews>
    <sheetView zoomScale="93" zoomScaleNormal="93" workbookViewId="0">
      <pane xSplit="3" ySplit="3" topLeftCell="I282" activePane="bottomRight" state="frozen"/>
      <selection activeCell="A9" sqref="A9"/>
      <selection pane="topRight" activeCell="A9" sqref="A9"/>
      <selection pane="bottomLeft" activeCell="A9" sqref="A9"/>
      <selection pane="bottomRight" activeCell="O292" sqref="O292"/>
    </sheetView>
  </sheetViews>
  <sheetFormatPr baseColWidth="10" defaultColWidth="11.44140625" defaultRowHeight="36.75" customHeight="1" x14ac:dyDescent="0.25"/>
  <cols>
    <col min="1" max="1" width="13.6640625" style="7" customWidth="1"/>
    <col min="2" max="2" width="12.6640625" style="7" customWidth="1"/>
    <col min="3" max="3" width="29.33203125" style="7" customWidth="1"/>
    <col min="4" max="4" width="43.88671875" style="7" customWidth="1"/>
    <col min="5" max="5" width="22.109375" style="7" customWidth="1"/>
    <col min="6" max="6" width="26.109375" style="7" customWidth="1"/>
    <col min="7" max="7" width="22.109375" style="7" customWidth="1"/>
    <col min="8" max="8" width="26.109375" style="7" customWidth="1"/>
    <col min="9" max="12" width="19.33203125" style="7" bestFit="1" customWidth="1"/>
    <col min="13" max="13" width="17.44140625" style="7" customWidth="1"/>
    <col min="14" max="15" width="19.33203125" style="7" bestFit="1" customWidth="1"/>
    <col min="16" max="16" width="20.88671875" style="7" bestFit="1" customWidth="1"/>
    <col min="17" max="16384" width="11.44140625" style="7"/>
  </cols>
  <sheetData>
    <row r="1" spans="1:16" s="3" customFormat="1" ht="36.75" customHeight="1" x14ac:dyDescent="0.4">
      <c r="A1" s="26" t="s">
        <v>616</v>
      </c>
      <c r="B1" s="1"/>
      <c r="C1" s="2"/>
      <c r="D1" s="1"/>
    </row>
    <row r="2" spans="1:16" s="5" customFormat="1" ht="36.75" customHeight="1" x14ac:dyDescent="0.3">
      <c r="A2" s="4"/>
      <c r="B2" s="4"/>
      <c r="C2" s="4"/>
      <c r="D2" s="4"/>
      <c r="E2" s="25" t="s">
        <v>621</v>
      </c>
      <c r="F2" s="30" t="s">
        <v>622</v>
      </c>
      <c r="G2" s="25" t="s">
        <v>625</v>
      </c>
      <c r="H2" s="30" t="s">
        <v>626</v>
      </c>
      <c r="I2" s="25" t="s">
        <v>629</v>
      </c>
      <c r="J2" s="30" t="s">
        <v>630</v>
      </c>
      <c r="K2" s="25" t="s">
        <v>634</v>
      </c>
      <c r="L2" s="30" t="s">
        <v>635</v>
      </c>
      <c r="M2" s="25" t="s">
        <v>639</v>
      </c>
      <c r="N2" s="75" t="s">
        <v>640</v>
      </c>
      <c r="O2" s="25" t="s">
        <v>644</v>
      </c>
      <c r="P2" s="75" t="s">
        <v>645</v>
      </c>
    </row>
    <row r="3" spans="1:16" ht="82.95" customHeight="1" x14ac:dyDescent="0.25">
      <c r="A3" s="29" t="s">
        <v>56</v>
      </c>
      <c r="B3" s="29" t="s">
        <v>1</v>
      </c>
      <c r="C3" s="29" t="s">
        <v>2</v>
      </c>
      <c r="D3" s="29" t="s">
        <v>3</v>
      </c>
      <c r="E3" s="24" t="s">
        <v>581</v>
      </c>
      <c r="F3" s="29" t="s">
        <v>127</v>
      </c>
      <c r="G3" s="24" t="s">
        <v>581</v>
      </c>
      <c r="H3" s="29" t="s">
        <v>127</v>
      </c>
      <c r="I3" s="24" t="s">
        <v>581</v>
      </c>
      <c r="J3" s="29" t="s">
        <v>127</v>
      </c>
      <c r="K3" s="24" t="s">
        <v>581</v>
      </c>
      <c r="L3" s="29" t="s">
        <v>127</v>
      </c>
      <c r="M3" s="24" t="s">
        <v>581</v>
      </c>
      <c r="N3" s="29" t="s">
        <v>127</v>
      </c>
      <c r="O3" s="24" t="s">
        <v>581</v>
      </c>
      <c r="P3" s="29" t="s">
        <v>127</v>
      </c>
    </row>
    <row r="4" spans="1:16" ht="18" customHeight="1" x14ac:dyDescent="0.25">
      <c r="A4" s="8">
        <v>800006541</v>
      </c>
      <c r="B4" s="8">
        <v>210115401</v>
      </c>
      <c r="C4" s="9" t="s">
        <v>349</v>
      </c>
      <c r="D4" s="10" t="s">
        <v>569</v>
      </c>
      <c r="E4" s="23"/>
      <c r="F4" s="23">
        <f>+E4</f>
        <v>0</v>
      </c>
      <c r="G4" s="23"/>
      <c r="H4" s="23">
        <f>+F4+G4</f>
        <v>0</v>
      </c>
      <c r="I4" s="23"/>
      <c r="J4" s="23">
        <f>+I4</f>
        <v>0</v>
      </c>
      <c r="K4" s="23"/>
      <c r="L4" s="23">
        <f>+J4+K4</f>
        <v>0</v>
      </c>
      <c r="M4" s="23"/>
      <c r="N4" s="23">
        <f>+L4+M4</f>
        <v>0</v>
      </c>
      <c r="O4" s="23"/>
      <c r="P4" s="23">
        <f>+N4+O4</f>
        <v>0</v>
      </c>
    </row>
    <row r="5" spans="1:16" ht="18" customHeight="1" x14ac:dyDescent="0.25">
      <c r="A5" s="8">
        <v>800008456</v>
      </c>
      <c r="B5" s="8">
        <v>213985139</v>
      </c>
      <c r="C5" s="9" t="s">
        <v>132</v>
      </c>
      <c r="D5" s="10" t="s">
        <v>368</v>
      </c>
      <c r="E5" s="23"/>
      <c r="F5" s="23">
        <f t="shared" ref="F5:F68" si="0">+E5</f>
        <v>0</v>
      </c>
      <c r="G5" s="23"/>
      <c r="H5" s="23">
        <f t="shared" ref="H5:H68" si="1">+F5+G5</f>
        <v>0</v>
      </c>
      <c r="I5" s="23"/>
      <c r="J5" s="23">
        <v>0</v>
      </c>
      <c r="K5" s="23"/>
      <c r="L5" s="23">
        <v>0</v>
      </c>
      <c r="M5" s="23"/>
      <c r="N5" s="23">
        <v>0</v>
      </c>
      <c r="O5" s="23"/>
      <c r="P5" s="23">
        <f t="shared" ref="P5:P68" si="2">+N5+O5</f>
        <v>0</v>
      </c>
    </row>
    <row r="6" spans="1:16" ht="18" customHeight="1" x14ac:dyDescent="0.25">
      <c r="A6" s="8">
        <v>800012873</v>
      </c>
      <c r="B6" s="8">
        <v>211085410</v>
      </c>
      <c r="C6" s="9" t="s">
        <v>128</v>
      </c>
      <c r="D6" s="10" t="s">
        <v>363</v>
      </c>
      <c r="E6" s="23"/>
      <c r="F6" s="23">
        <f t="shared" si="0"/>
        <v>0</v>
      </c>
      <c r="G6" s="23"/>
      <c r="H6" s="23">
        <f t="shared" si="1"/>
        <v>0</v>
      </c>
      <c r="I6" s="23"/>
      <c r="J6" s="23">
        <v>0</v>
      </c>
      <c r="K6" s="23"/>
      <c r="L6" s="23">
        <v>0</v>
      </c>
      <c r="M6" s="23"/>
      <c r="N6" s="23">
        <v>0</v>
      </c>
      <c r="O6" s="23"/>
      <c r="P6" s="23">
        <f t="shared" si="2"/>
        <v>0</v>
      </c>
    </row>
    <row r="7" spans="1:16" ht="18" customHeight="1" x14ac:dyDescent="0.25">
      <c r="A7" s="8">
        <v>800016757</v>
      </c>
      <c r="B7" s="8">
        <v>214615646</v>
      </c>
      <c r="C7" s="9" t="s">
        <v>129</v>
      </c>
      <c r="D7" s="10" t="s">
        <v>364</v>
      </c>
      <c r="E7" s="23"/>
      <c r="F7" s="23">
        <f t="shared" si="0"/>
        <v>0</v>
      </c>
      <c r="G7" s="23"/>
      <c r="H7" s="23">
        <f t="shared" si="1"/>
        <v>0</v>
      </c>
      <c r="I7" s="23"/>
      <c r="J7" s="23">
        <v>0</v>
      </c>
      <c r="K7" s="23"/>
      <c r="L7" s="23">
        <v>0</v>
      </c>
      <c r="M7" s="23"/>
      <c r="N7" s="23">
        <v>0</v>
      </c>
      <c r="O7" s="23"/>
      <c r="P7" s="23">
        <f t="shared" si="2"/>
        <v>0</v>
      </c>
    </row>
    <row r="8" spans="1:16" ht="18" customHeight="1" x14ac:dyDescent="0.25">
      <c r="A8" s="8">
        <v>800017288</v>
      </c>
      <c r="B8" s="8">
        <v>219215092</v>
      </c>
      <c r="C8" s="9" t="s">
        <v>136</v>
      </c>
      <c r="D8" s="10" t="s">
        <v>372</v>
      </c>
      <c r="E8" s="23"/>
      <c r="F8" s="23">
        <f t="shared" si="0"/>
        <v>0</v>
      </c>
      <c r="G8" s="23"/>
      <c r="H8" s="23">
        <f t="shared" si="1"/>
        <v>0</v>
      </c>
      <c r="I8" s="23"/>
      <c r="J8" s="23">
        <v>0</v>
      </c>
      <c r="K8" s="23"/>
      <c r="L8" s="23">
        <v>0</v>
      </c>
      <c r="M8" s="23" t="s">
        <v>641</v>
      </c>
      <c r="N8" s="23">
        <v>0</v>
      </c>
      <c r="O8" s="23"/>
      <c r="P8" s="23">
        <f t="shared" si="2"/>
        <v>0</v>
      </c>
    </row>
    <row r="9" spans="1:16" ht="18" customHeight="1" x14ac:dyDescent="0.25">
      <c r="A9" s="8">
        <v>800028432</v>
      </c>
      <c r="B9" s="8">
        <v>213013430</v>
      </c>
      <c r="C9" s="31" t="s">
        <v>613</v>
      </c>
      <c r="D9" s="10" t="s">
        <v>365</v>
      </c>
      <c r="E9" s="23"/>
      <c r="F9" s="23">
        <f t="shared" si="0"/>
        <v>0</v>
      </c>
      <c r="G9" s="23"/>
      <c r="H9" s="23">
        <f t="shared" si="1"/>
        <v>0</v>
      </c>
      <c r="I9" s="23"/>
      <c r="J9" s="23">
        <v>0</v>
      </c>
      <c r="K9" s="23"/>
      <c r="L9" s="23">
        <v>0</v>
      </c>
      <c r="M9" s="23"/>
      <c r="N9" s="23">
        <v>0</v>
      </c>
      <c r="O9" s="23"/>
      <c r="P9" s="23">
        <f t="shared" si="2"/>
        <v>0</v>
      </c>
    </row>
    <row r="10" spans="1:16" ht="18" customHeight="1" x14ac:dyDescent="0.25">
      <c r="A10" s="8">
        <v>800029826</v>
      </c>
      <c r="B10" s="8">
        <v>216115761</v>
      </c>
      <c r="C10" s="9" t="s">
        <v>130</v>
      </c>
      <c r="D10" s="10" t="s">
        <v>366</v>
      </c>
      <c r="E10" s="23"/>
      <c r="F10" s="23">
        <f t="shared" si="0"/>
        <v>0</v>
      </c>
      <c r="G10" s="23"/>
      <c r="H10" s="23">
        <f t="shared" si="1"/>
        <v>0</v>
      </c>
      <c r="I10" s="23"/>
      <c r="J10" s="23">
        <v>0</v>
      </c>
      <c r="K10" s="23"/>
      <c r="L10" s="23">
        <v>0</v>
      </c>
      <c r="M10" s="23"/>
      <c r="N10" s="23">
        <v>0</v>
      </c>
      <c r="O10" s="23"/>
      <c r="P10" s="23">
        <f t="shared" si="2"/>
        <v>0</v>
      </c>
    </row>
    <row r="11" spans="1:16" ht="18" customHeight="1" x14ac:dyDescent="0.25">
      <c r="A11" s="8">
        <v>800039803</v>
      </c>
      <c r="B11" s="8">
        <v>216154261</v>
      </c>
      <c r="C11" s="9" t="s">
        <v>137</v>
      </c>
      <c r="D11" s="10" t="s">
        <v>373</v>
      </c>
      <c r="E11" s="23"/>
      <c r="F11" s="23">
        <f t="shared" si="0"/>
        <v>0</v>
      </c>
      <c r="G11" s="23"/>
      <c r="H11" s="23">
        <f t="shared" si="1"/>
        <v>0</v>
      </c>
      <c r="I11" s="23"/>
      <c r="J11" s="23">
        <v>0</v>
      </c>
      <c r="K11" s="23"/>
      <c r="L11" s="23">
        <v>0</v>
      </c>
      <c r="M11" s="23"/>
      <c r="N11" s="23">
        <v>0</v>
      </c>
      <c r="O11" s="23"/>
      <c r="P11" s="23">
        <f t="shared" si="2"/>
        <v>0</v>
      </c>
    </row>
    <row r="12" spans="1:16" ht="18" customHeight="1" x14ac:dyDescent="0.25">
      <c r="A12" s="8">
        <v>800049826</v>
      </c>
      <c r="B12" s="8">
        <v>213570235</v>
      </c>
      <c r="C12" s="9" t="s">
        <v>131</v>
      </c>
      <c r="D12" s="10" t="s">
        <v>367</v>
      </c>
      <c r="E12" s="23"/>
      <c r="F12" s="23">
        <f t="shared" si="0"/>
        <v>0</v>
      </c>
      <c r="G12" s="23"/>
      <c r="H12" s="23">
        <f t="shared" si="1"/>
        <v>0</v>
      </c>
      <c r="I12" s="23"/>
      <c r="J12" s="23">
        <v>0</v>
      </c>
      <c r="K12" s="23"/>
      <c r="L12" s="23">
        <v>0</v>
      </c>
      <c r="M12" s="23"/>
      <c r="N12" s="23">
        <v>0</v>
      </c>
      <c r="O12" s="23"/>
      <c r="P12" s="23">
        <f t="shared" si="2"/>
        <v>0</v>
      </c>
    </row>
    <row r="13" spans="1:16" ht="18" customHeight="1" x14ac:dyDescent="0.25">
      <c r="A13" s="8">
        <v>800050331</v>
      </c>
      <c r="B13" s="8">
        <v>210070400</v>
      </c>
      <c r="C13" s="9" t="s">
        <v>312</v>
      </c>
      <c r="D13" s="10" t="s">
        <v>539</v>
      </c>
      <c r="E13" s="23"/>
      <c r="F13" s="23">
        <f t="shared" si="0"/>
        <v>0</v>
      </c>
      <c r="G13" s="23"/>
      <c r="H13" s="23">
        <f t="shared" si="1"/>
        <v>0</v>
      </c>
      <c r="I13" s="23"/>
      <c r="J13" s="23">
        <v>0</v>
      </c>
      <c r="K13" s="23"/>
      <c r="L13" s="23">
        <v>0</v>
      </c>
      <c r="M13" s="23"/>
      <c r="N13" s="23">
        <v>0</v>
      </c>
      <c r="O13" s="23"/>
      <c r="P13" s="23">
        <f t="shared" si="2"/>
        <v>0</v>
      </c>
    </row>
    <row r="14" spans="1:16" ht="18" customHeight="1" x14ac:dyDescent="0.25">
      <c r="A14" s="8">
        <v>800054249</v>
      </c>
      <c r="B14" s="8">
        <v>218586885</v>
      </c>
      <c r="C14" s="9" t="s">
        <v>133</v>
      </c>
      <c r="D14" s="10" t="s">
        <v>369</v>
      </c>
      <c r="E14" s="23"/>
      <c r="F14" s="23">
        <f t="shared" si="0"/>
        <v>0</v>
      </c>
      <c r="G14" s="23"/>
      <c r="H14" s="23">
        <f t="shared" si="1"/>
        <v>0</v>
      </c>
      <c r="I14" s="23"/>
      <c r="J14" s="23">
        <v>0</v>
      </c>
      <c r="K14" s="23"/>
      <c r="L14" s="23">
        <v>0</v>
      </c>
      <c r="M14" s="23"/>
      <c r="N14" s="23">
        <v>0</v>
      </c>
      <c r="O14" s="23"/>
      <c r="P14" s="23">
        <f t="shared" si="2"/>
        <v>0</v>
      </c>
    </row>
    <row r="15" spans="1:16" ht="18" customHeight="1" x14ac:dyDescent="0.25">
      <c r="A15" s="8">
        <v>800075231</v>
      </c>
      <c r="B15" s="8">
        <v>217023670</v>
      </c>
      <c r="C15" s="9" t="s">
        <v>134</v>
      </c>
      <c r="D15" s="10" t="s">
        <v>370</v>
      </c>
      <c r="E15" s="23"/>
      <c r="F15" s="23">
        <f t="shared" si="0"/>
        <v>0</v>
      </c>
      <c r="G15" s="23"/>
      <c r="H15" s="23">
        <f t="shared" si="1"/>
        <v>0</v>
      </c>
      <c r="I15" s="23"/>
      <c r="J15" s="23">
        <v>0</v>
      </c>
      <c r="K15" s="23"/>
      <c r="L15" s="23">
        <v>0</v>
      </c>
      <c r="M15" s="23"/>
      <c r="N15" s="23">
        <v>0</v>
      </c>
      <c r="O15" s="23"/>
      <c r="P15" s="23">
        <f t="shared" si="2"/>
        <v>0</v>
      </c>
    </row>
    <row r="16" spans="1:16" ht="18" customHeight="1" x14ac:dyDescent="0.25">
      <c r="A16" s="8">
        <v>800079035</v>
      </c>
      <c r="B16" s="8">
        <v>216850568</v>
      </c>
      <c r="C16" s="9" t="s">
        <v>351</v>
      </c>
      <c r="D16" s="10" t="s">
        <v>570</v>
      </c>
      <c r="E16" s="23"/>
      <c r="F16" s="23">
        <f t="shared" si="0"/>
        <v>0</v>
      </c>
      <c r="G16" s="23"/>
      <c r="H16" s="23">
        <f t="shared" si="1"/>
        <v>0</v>
      </c>
      <c r="I16" s="23"/>
      <c r="J16" s="23">
        <v>0</v>
      </c>
      <c r="K16" s="23"/>
      <c r="L16" s="23">
        <v>0</v>
      </c>
      <c r="M16" s="23"/>
      <c r="N16" s="23">
        <v>0</v>
      </c>
      <c r="O16" s="23"/>
      <c r="P16" s="23">
        <f t="shared" si="2"/>
        <v>0</v>
      </c>
    </row>
    <row r="17" spans="1:16" ht="18" customHeight="1" x14ac:dyDescent="0.25">
      <c r="A17" s="8">
        <v>800085612</v>
      </c>
      <c r="B17" s="8">
        <v>218025580</v>
      </c>
      <c r="C17" s="9" t="s">
        <v>156</v>
      </c>
      <c r="D17" s="10" t="s">
        <v>391</v>
      </c>
      <c r="E17" s="23"/>
      <c r="F17" s="23">
        <f t="shared" si="0"/>
        <v>0</v>
      </c>
      <c r="G17" s="23"/>
      <c r="H17" s="23">
        <f t="shared" si="1"/>
        <v>0</v>
      </c>
      <c r="I17" s="23"/>
      <c r="J17" s="23">
        <v>0</v>
      </c>
      <c r="K17" s="23"/>
      <c r="L17" s="23">
        <v>0</v>
      </c>
      <c r="M17" s="23"/>
      <c r="N17" s="23">
        <v>0</v>
      </c>
      <c r="O17" s="23"/>
      <c r="P17" s="23">
        <f t="shared" si="2"/>
        <v>0</v>
      </c>
    </row>
    <row r="18" spans="1:16" ht="18" customHeight="1" x14ac:dyDescent="0.25">
      <c r="A18" s="8">
        <v>800091594</v>
      </c>
      <c r="B18" s="8">
        <v>111818000</v>
      </c>
      <c r="C18" s="9" t="s">
        <v>166</v>
      </c>
      <c r="D18" s="10" t="s">
        <v>401</v>
      </c>
      <c r="E18" s="23"/>
      <c r="F18" s="23">
        <f t="shared" si="0"/>
        <v>0</v>
      </c>
      <c r="G18" s="23"/>
      <c r="H18" s="23">
        <f t="shared" si="1"/>
        <v>0</v>
      </c>
      <c r="I18" s="23"/>
      <c r="J18" s="23">
        <v>0</v>
      </c>
      <c r="K18" s="23"/>
      <c r="L18" s="23">
        <v>0</v>
      </c>
      <c r="M18" s="23"/>
      <c r="N18" s="23">
        <v>0</v>
      </c>
      <c r="O18" s="23"/>
      <c r="P18" s="23">
        <f t="shared" si="2"/>
        <v>0</v>
      </c>
    </row>
    <row r="19" spans="1:16" ht="18" customHeight="1" x14ac:dyDescent="0.25">
      <c r="A19" s="8">
        <v>800094067</v>
      </c>
      <c r="B19" s="8">
        <v>119999000</v>
      </c>
      <c r="C19" s="9" t="s">
        <v>135</v>
      </c>
      <c r="D19" s="10" t="s">
        <v>371</v>
      </c>
      <c r="E19" s="23"/>
      <c r="F19" s="23">
        <f t="shared" si="0"/>
        <v>0</v>
      </c>
      <c r="G19" s="23"/>
      <c r="H19" s="23">
        <f t="shared" si="1"/>
        <v>0</v>
      </c>
      <c r="I19" s="23"/>
      <c r="J19" s="23">
        <v>0</v>
      </c>
      <c r="K19" s="23"/>
      <c r="L19" s="23">
        <v>0</v>
      </c>
      <c r="M19" s="23"/>
      <c r="N19" s="23">
        <v>0</v>
      </c>
      <c r="O19" s="23"/>
      <c r="P19" s="23">
        <f t="shared" si="2"/>
        <v>0</v>
      </c>
    </row>
    <row r="20" spans="1:16" ht="18" customHeight="1" x14ac:dyDescent="0.25">
      <c r="A20" s="8">
        <v>800094164</v>
      </c>
      <c r="B20" s="8">
        <v>118686000</v>
      </c>
      <c r="C20" s="9" t="s">
        <v>155</v>
      </c>
      <c r="D20" s="10" t="s">
        <v>390</v>
      </c>
      <c r="E20" s="23"/>
      <c r="F20" s="23">
        <f t="shared" si="0"/>
        <v>0</v>
      </c>
      <c r="G20" s="23"/>
      <c r="H20" s="23">
        <f t="shared" si="1"/>
        <v>0</v>
      </c>
      <c r="I20" s="23"/>
      <c r="J20" s="23">
        <v>0</v>
      </c>
      <c r="K20" s="23"/>
      <c r="L20" s="23">
        <v>0</v>
      </c>
      <c r="M20" s="23"/>
      <c r="N20" s="23">
        <v>0</v>
      </c>
      <c r="O20" s="23"/>
      <c r="P20" s="23">
        <f t="shared" si="2"/>
        <v>0</v>
      </c>
    </row>
    <row r="21" spans="1:16" ht="18" customHeight="1" x14ac:dyDescent="0.25">
      <c r="A21" s="8">
        <v>800094755</v>
      </c>
      <c r="B21" s="8">
        <v>215425754</v>
      </c>
      <c r="C21" s="9" t="s">
        <v>167</v>
      </c>
      <c r="D21" s="10" t="s">
        <v>402</v>
      </c>
      <c r="E21" s="23"/>
      <c r="F21" s="23">
        <f t="shared" si="0"/>
        <v>0</v>
      </c>
      <c r="G21" s="23"/>
      <c r="H21" s="23">
        <f t="shared" si="1"/>
        <v>0</v>
      </c>
      <c r="I21" s="23"/>
      <c r="J21" s="23">
        <v>0</v>
      </c>
      <c r="K21" s="23"/>
      <c r="L21" s="23">
        <v>0</v>
      </c>
      <c r="M21" s="23"/>
      <c r="N21" s="23">
        <v>0</v>
      </c>
      <c r="O21" s="23"/>
      <c r="P21" s="23">
        <f t="shared" si="2"/>
        <v>0</v>
      </c>
    </row>
    <row r="22" spans="1:16" ht="18" customHeight="1" x14ac:dyDescent="0.25">
      <c r="A22" s="8">
        <v>800095530</v>
      </c>
      <c r="B22" s="8">
        <v>218013780</v>
      </c>
      <c r="C22" s="9" t="s">
        <v>174</v>
      </c>
      <c r="D22" s="10" t="s">
        <v>409</v>
      </c>
      <c r="E22" s="23"/>
      <c r="F22" s="23">
        <f t="shared" si="0"/>
        <v>0</v>
      </c>
      <c r="G22" s="23"/>
      <c r="H22" s="23">
        <f t="shared" si="1"/>
        <v>0</v>
      </c>
      <c r="I22" s="23"/>
      <c r="J22" s="23">
        <v>0</v>
      </c>
      <c r="K22" s="23"/>
      <c r="L22" s="23">
        <v>0</v>
      </c>
      <c r="M22" s="23"/>
      <c r="N22" s="23">
        <v>0</v>
      </c>
      <c r="O22" s="23"/>
      <c r="P22" s="23">
        <f t="shared" si="2"/>
        <v>0</v>
      </c>
    </row>
    <row r="23" spans="1:16" ht="18" customHeight="1" x14ac:dyDescent="0.25">
      <c r="A23" s="8">
        <v>800095728</v>
      </c>
      <c r="B23" s="8">
        <v>210118001</v>
      </c>
      <c r="C23" s="9" t="s">
        <v>168</v>
      </c>
      <c r="D23" s="10" t="s">
        <v>403</v>
      </c>
      <c r="E23" s="23"/>
      <c r="F23" s="23">
        <f t="shared" si="0"/>
        <v>0</v>
      </c>
      <c r="G23" s="23"/>
      <c r="H23" s="23">
        <f t="shared" si="1"/>
        <v>0</v>
      </c>
      <c r="I23" s="23"/>
      <c r="J23" s="23">
        <v>0</v>
      </c>
      <c r="K23" s="23"/>
      <c r="L23" s="23">
        <v>0</v>
      </c>
      <c r="M23" s="23"/>
      <c r="N23" s="23">
        <v>0</v>
      </c>
      <c r="O23" s="23"/>
      <c r="P23" s="23">
        <f t="shared" si="2"/>
        <v>0</v>
      </c>
    </row>
    <row r="24" spans="1:16" ht="18" customHeight="1" x14ac:dyDescent="0.25">
      <c r="A24" s="8">
        <v>800096585</v>
      </c>
      <c r="B24" s="8">
        <v>217820178</v>
      </c>
      <c r="C24" s="9" t="s">
        <v>175</v>
      </c>
      <c r="D24" s="10" t="s">
        <v>410</v>
      </c>
      <c r="E24" s="23"/>
      <c r="F24" s="23">
        <f t="shared" si="0"/>
        <v>0</v>
      </c>
      <c r="G24" s="23"/>
      <c r="H24" s="23">
        <f t="shared" si="1"/>
        <v>0</v>
      </c>
      <c r="I24" s="23"/>
      <c r="J24" s="23">
        <v>0</v>
      </c>
      <c r="K24" s="23"/>
      <c r="L24" s="23">
        <v>0</v>
      </c>
      <c r="M24" s="23"/>
      <c r="N24" s="23">
        <v>0</v>
      </c>
      <c r="O24" s="23"/>
      <c r="P24" s="23">
        <f t="shared" si="2"/>
        <v>0</v>
      </c>
    </row>
    <row r="25" spans="1:16" ht="18" customHeight="1" x14ac:dyDescent="0.25">
      <c r="A25" s="8">
        <v>800096592</v>
      </c>
      <c r="B25" s="8">
        <v>215020250</v>
      </c>
      <c r="C25" s="9" t="s">
        <v>176</v>
      </c>
      <c r="D25" s="10" t="s">
        <v>411</v>
      </c>
      <c r="E25" s="23"/>
      <c r="F25" s="23">
        <f t="shared" si="0"/>
        <v>0</v>
      </c>
      <c r="G25" s="23"/>
      <c r="H25" s="23">
        <f t="shared" si="1"/>
        <v>0</v>
      </c>
      <c r="I25" s="23"/>
      <c r="J25" s="23">
        <v>0</v>
      </c>
      <c r="K25" s="23"/>
      <c r="L25" s="23">
        <v>0</v>
      </c>
      <c r="M25" s="23"/>
      <c r="N25" s="23">
        <v>0</v>
      </c>
      <c r="O25" s="23"/>
      <c r="P25" s="23">
        <f t="shared" si="2"/>
        <v>0</v>
      </c>
    </row>
    <row r="26" spans="1:16" ht="18" customHeight="1" x14ac:dyDescent="0.25">
      <c r="A26" s="8">
        <v>800096734</v>
      </c>
      <c r="B26" s="8">
        <v>210123001</v>
      </c>
      <c r="C26" s="18" t="s">
        <v>575</v>
      </c>
      <c r="D26" s="10" t="s">
        <v>576</v>
      </c>
      <c r="E26" s="23"/>
      <c r="F26" s="23">
        <f t="shared" si="0"/>
        <v>0</v>
      </c>
      <c r="G26" s="23"/>
      <c r="H26" s="23">
        <f t="shared" si="1"/>
        <v>0</v>
      </c>
      <c r="I26" s="23"/>
      <c r="J26" s="23">
        <v>0</v>
      </c>
      <c r="K26" s="23"/>
      <c r="L26" s="23">
        <v>0</v>
      </c>
      <c r="M26" s="23"/>
      <c r="N26" s="23">
        <v>0</v>
      </c>
      <c r="O26" s="23"/>
      <c r="P26" s="23">
        <f t="shared" si="2"/>
        <v>0</v>
      </c>
    </row>
    <row r="27" spans="1:16" ht="18" customHeight="1" x14ac:dyDescent="0.25">
      <c r="A27" s="8">
        <v>800096737</v>
      </c>
      <c r="B27" s="8">
        <v>216823068</v>
      </c>
      <c r="C27" s="9" t="s">
        <v>182</v>
      </c>
      <c r="D27" s="10" t="s">
        <v>416</v>
      </c>
      <c r="E27" s="23"/>
      <c r="F27" s="23">
        <f t="shared" si="0"/>
        <v>0</v>
      </c>
      <c r="G27" s="23"/>
      <c r="H27" s="23">
        <f t="shared" si="1"/>
        <v>0</v>
      </c>
      <c r="I27" s="23"/>
      <c r="J27" s="23">
        <v>0</v>
      </c>
      <c r="K27" s="23"/>
      <c r="L27" s="23">
        <v>0</v>
      </c>
      <c r="M27" s="23"/>
      <c r="N27" s="23">
        <v>0</v>
      </c>
      <c r="O27" s="23"/>
      <c r="P27" s="23">
        <f t="shared" si="2"/>
        <v>0</v>
      </c>
    </row>
    <row r="28" spans="1:16" ht="18" customHeight="1" x14ac:dyDescent="0.25">
      <c r="A28" s="8">
        <v>800096739</v>
      </c>
      <c r="B28" s="8">
        <v>217923079</v>
      </c>
      <c r="C28" s="9" t="s">
        <v>169</v>
      </c>
      <c r="D28" s="10" t="s">
        <v>404</v>
      </c>
      <c r="E28" s="23"/>
      <c r="F28" s="23">
        <f t="shared" si="0"/>
        <v>0</v>
      </c>
      <c r="G28" s="23"/>
      <c r="H28" s="23">
        <f t="shared" si="1"/>
        <v>0</v>
      </c>
      <c r="I28" s="23"/>
      <c r="J28" s="23">
        <v>0</v>
      </c>
      <c r="K28" s="23"/>
      <c r="L28" s="23">
        <v>0</v>
      </c>
      <c r="M28" s="23"/>
      <c r="N28" s="23">
        <v>0</v>
      </c>
      <c r="O28" s="23"/>
      <c r="P28" s="23">
        <f t="shared" si="2"/>
        <v>0</v>
      </c>
    </row>
    <row r="29" spans="1:16" ht="18" customHeight="1" x14ac:dyDescent="0.25">
      <c r="A29" s="8">
        <v>800096753</v>
      </c>
      <c r="B29" s="8">
        <v>218223182</v>
      </c>
      <c r="C29" s="9" t="s">
        <v>138</v>
      </c>
      <c r="D29" s="10" t="s">
        <v>374</v>
      </c>
      <c r="E29" s="23"/>
      <c r="F29" s="23">
        <f t="shared" si="0"/>
        <v>0</v>
      </c>
      <c r="G29" s="23"/>
      <c r="H29" s="23">
        <f t="shared" si="1"/>
        <v>0</v>
      </c>
      <c r="I29" s="23"/>
      <c r="J29" s="23">
        <v>0</v>
      </c>
      <c r="K29" s="23"/>
      <c r="L29" s="23">
        <v>0</v>
      </c>
      <c r="M29" s="23"/>
      <c r="N29" s="23">
        <v>0</v>
      </c>
      <c r="O29" s="23"/>
      <c r="P29" s="23">
        <f t="shared" si="2"/>
        <v>0</v>
      </c>
    </row>
    <row r="30" spans="1:16" ht="18" customHeight="1" x14ac:dyDescent="0.25">
      <c r="A30" s="8">
        <v>800096758</v>
      </c>
      <c r="B30" s="8">
        <v>211723417</v>
      </c>
      <c r="C30" s="9" t="s">
        <v>157</v>
      </c>
      <c r="D30" s="10" t="s">
        <v>392</v>
      </c>
      <c r="E30" s="23"/>
      <c r="F30" s="23">
        <f t="shared" si="0"/>
        <v>0</v>
      </c>
      <c r="G30" s="23"/>
      <c r="H30" s="23">
        <f t="shared" si="1"/>
        <v>0</v>
      </c>
      <c r="I30" s="23"/>
      <c r="J30" s="23">
        <v>0</v>
      </c>
      <c r="K30" s="23"/>
      <c r="L30" s="23">
        <v>0</v>
      </c>
      <c r="M30" s="23"/>
      <c r="N30" s="23">
        <v>0</v>
      </c>
      <c r="O30" s="23"/>
      <c r="P30" s="23">
        <f t="shared" si="2"/>
        <v>0</v>
      </c>
    </row>
    <row r="31" spans="1:16" ht="18" customHeight="1" x14ac:dyDescent="0.25">
      <c r="A31" s="8">
        <v>800096761</v>
      </c>
      <c r="B31" s="8">
        <v>211923419</v>
      </c>
      <c r="C31" s="9" t="s">
        <v>158</v>
      </c>
      <c r="D31" s="10" t="s">
        <v>393</v>
      </c>
      <c r="E31" s="23"/>
      <c r="F31" s="23">
        <f t="shared" si="0"/>
        <v>0</v>
      </c>
      <c r="G31" s="23"/>
      <c r="H31" s="23">
        <f t="shared" si="1"/>
        <v>0</v>
      </c>
      <c r="I31" s="23"/>
      <c r="J31" s="23">
        <v>0</v>
      </c>
      <c r="K31" s="23"/>
      <c r="L31" s="23">
        <v>0</v>
      </c>
      <c r="M31" s="23"/>
      <c r="N31" s="23">
        <v>0</v>
      </c>
      <c r="O31" s="23"/>
      <c r="P31" s="23">
        <f t="shared" si="2"/>
        <v>0</v>
      </c>
    </row>
    <row r="32" spans="1:16" ht="18" customHeight="1" x14ac:dyDescent="0.25">
      <c r="A32" s="8">
        <v>800096765</v>
      </c>
      <c r="B32" s="8">
        <v>215523555</v>
      </c>
      <c r="C32" s="9" t="s">
        <v>159</v>
      </c>
      <c r="D32" s="10" t="s">
        <v>394</v>
      </c>
      <c r="E32" s="23"/>
      <c r="F32" s="23">
        <f t="shared" si="0"/>
        <v>0</v>
      </c>
      <c r="G32" s="23"/>
      <c r="H32" s="23">
        <f t="shared" si="1"/>
        <v>0</v>
      </c>
      <c r="I32" s="23"/>
      <c r="J32" s="23">
        <v>0</v>
      </c>
      <c r="K32" s="23"/>
      <c r="L32" s="23">
        <v>0</v>
      </c>
      <c r="M32" s="23"/>
      <c r="N32" s="23">
        <v>0</v>
      </c>
      <c r="O32" s="23"/>
      <c r="P32" s="23">
        <f t="shared" si="2"/>
        <v>0</v>
      </c>
    </row>
    <row r="33" spans="1:16" ht="18" customHeight="1" x14ac:dyDescent="0.25">
      <c r="A33" s="8">
        <v>800096766</v>
      </c>
      <c r="B33" s="8">
        <v>217023570</v>
      </c>
      <c r="C33" s="9" t="s">
        <v>160</v>
      </c>
      <c r="D33" s="10" t="s">
        <v>395</v>
      </c>
      <c r="E33" s="23"/>
      <c r="F33" s="23">
        <f t="shared" si="0"/>
        <v>0</v>
      </c>
      <c r="G33" s="23"/>
      <c r="H33" s="23">
        <f t="shared" si="1"/>
        <v>0</v>
      </c>
      <c r="I33" s="23"/>
      <c r="J33" s="23">
        <v>0</v>
      </c>
      <c r="K33" s="23"/>
      <c r="L33" s="23">
        <v>0</v>
      </c>
      <c r="M33" s="23"/>
      <c r="N33" s="23">
        <v>0</v>
      </c>
      <c r="O33" s="23"/>
      <c r="P33" s="23">
        <f t="shared" si="2"/>
        <v>0</v>
      </c>
    </row>
    <row r="34" spans="1:16" ht="18" customHeight="1" x14ac:dyDescent="0.25">
      <c r="A34" s="8">
        <v>800096770</v>
      </c>
      <c r="B34" s="8">
        <v>217423574</v>
      </c>
      <c r="C34" s="9" t="s">
        <v>183</v>
      </c>
      <c r="D34" s="10" t="s">
        <v>417</v>
      </c>
      <c r="E34" s="23"/>
      <c r="F34" s="23">
        <f t="shared" si="0"/>
        <v>0</v>
      </c>
      <c r="G34" s="23"/>
      <c r="H34" s="23">
        <f t="shared" si="1"/>
        <v>0</v>
      </c>
      <c r="I34" s="23"/>
      <c r="J34" s="23">
        <v>0</v>
      </c>
      <c r="K34" s="23"/>
      <c r="L34" s="23">
        <v>0</v>
      </c>
      <c r="M34" s="23"/>
      <c r="N34" s="23">
        <v>0</v>
      </c>
      <c r="O34" s="23"/>
      <c r="P34" s="23">
        <f t="shared" si="2"/>
        <v>0</v>
      </c>
    </row>
    <row r="35" spans="1:16" ht="18" customHeight="1" x14ac:dyDescent="0.25">
      <c r="A35" s="8">
        <v>800096772</v>
      </c>
      <c r="B35" s="8">
        <v>218023580</v>
      </c>
      <c r="C35" s="9" t="s">
        <v>139</v>
      </c>
      <c r="D35" s="10" t="s">
        <v>375</v>
      </c>
      <c r="E35" s="23"/>
      <c r="F35" s="23">
        <f t="shared" si="0"/>
        <v>0</v>
      </c>
      <c r="G35" s="23"/>
      <c r="H35" s="23">
        <f t="shared" si="1"/>
        <v>0</v>
      </c>
      <c r="I35" s="23"/>
      <c r="J35" s="23">
        <v>0</v>
      </c>
      <c r="K35" s="23"/>
      <c r="L35" s="23">
        <v>0</v>
      </c>
      <c r="M35" s="23"/>
      <c r="N35" s="23">
        <v>0</v>
      </c>
      <c r="O35" s="23"/>
      <c r="P35" s="23">
        <f t="shared" si="2"/>
        <v>0</v>
      </c>
    </row>
    <row r="36" spans="1:16" ht="18" customHeight="1" x14ac:dyDescent="0.25">
      <c r="A36" s="8">
        <v>800096777</v>
      </c>
      <c r="B36" s="8">
        <v>216023660</v>
      </c>
      <c r="C36" s="9" t="s">
        <v>161</v>
      </c>
      <c r="D36" s="10" t="s">
        <v>396</v>
      </c>
      <c r="E36" s="23"/>
      <c r="F36" s="23">
        <f t="shared" si="0"/>
        <v>0</v>
      </c>
      <c r="G36" s="23"/>
      <c r="H36" s="23">
        <f t="shared" si="1"/>
        <v>0</v>
      </c>
      <c r="I36" s="23"/>
      <c r="J36" s="23">
        <v>0</v>
      </c>
      <c r="K36" s="23"/>
      <c r="L36" s="23">
        <v>0</v>
      </c>
      <c r="M36" s="23"/>
      <c r="N36" s="23">
        <v>0</v>
      </c>
      <c r="O36" s="23"/>
      <c r="P36" s="23">
        <f t="shared" si="2"/>
        <v>0</v>
      </c>
    </row>
    <row r="37" spans="1:16" ht="18" customHeight="1" x14ac:dyDescent="0.25">
      <c r="A37" s="8">
        <v>800096781</v>
      </c>
      <c r="B37" s="8">
        <v>217223672</v>
      </c>
      <c r="C37" s="9" t="s">
        <v>140</v>
      </c>
      <c r="D37" s="10" t="s">
        <v>376</v>
      </c>
      <c r="E37" s="23"/>
      <c r="F37" s="23">
        <f t="shared" si="0"/>
        <v>0</v>
      </c>
      <c r="G37" s="23"/>
      <c r="H37" s="23">
        <f t="shared" si="1"/>
        <v>0</v>
      </c>
      <c r="I37" s="23"/>
      <c r="J37" s="23">
        <v>0</v>
      </c>
      <c r="K37" s="23"/>
      <c r="L37" s="23">
        <v>0</v>
      </c>
      <c r="M37" s="23"/>
      <c r="N37" s="23">
        <v>0</v>
      </c>
      <c r="O37" s="23"/>
      <c r="P37" s="23">
        <f t="shared" si="2"/>
        <v>0</v>
      </c>
    </row>
    <row r="38" spans="1:16" ht="18" customHeight="1" x14ac:dyDescent="0.25">
      <c r="A38" s="8">
        <v>800096804</v>
      </c>
      <c r="B38" s="8">
        <v>217523675</v>
      </c>
      <c r="C38" s="9" t="s">
        <v>170</v>
      </c>
      <c r="D38" s="10" t="s">
        <v>405</v>
      </c>
      <c r="E38" s="23"/>
      <c r="F38" s="23">
        <f t="shared" si="0"/>
        <v>0</v>
      </c>
      <c r="G38" s="23"/>
      <c r="H38" s="23">
        <f t="shared" si="1"/>
        <v>0</v>
      </c>
      <c r="I38" s="23"/>
      <c r="J38" s="23">
        <v>0</v>
      </c>
      <c r="K38" s="23"/>
      <c r="L38" s="23">
        <v>0</v>
      </c>
      <c r="M38" s="23"/>
      <c r="N38" s="23">
        <v>0</v>
      </c>
      <c r="O38" s="23"/>
      <c r="P38" s="23">
        <f t="shared" si="2"/>
        <v>0</v>
      </c>
    </row>
    <row r="39" spans="1:16" ht="18" customHeight="1" x14ac:dyDescent="0.25">
      <c r="A39" s="8">
        <v>800096807</v>
      </c>
      <c r="B39" s="8">
        <v>210723807</v>
      </c>
      <c r="C39" s="9" t="s">
        <v>313</v>
      </c>
      <c r="D39" s="10" t="s">
        <v>540</v>
      </c>
      <c r="E39" s="23"/>
      <c r="F39" s="23">
        <f t="shared" si="0"/>
        <v>0</v>
      </c>
      <c r="G39" s="23"/>
      <c r="H39" s="23">
        <f t="shared" si="1"/>
        <v>0</v>
      </c>
      <c r="I39" s="23"/>
      <c r="J39" s="23">
        <v>0</v>
      </c>
      <c r="K39" s="23"/>
      <c r="L39" s="23">
        <v>0</v>
      </c>
      <c r="M39" s="23"/>
      <c r="N39" s="23">
        <v>0</v>
      </c>
      <c r="O39" s="23"/>
      <c r="P39" s="23">
        <f t="shared" si="2"/>
        <v>0</v>
      </c>
    </row>
    <row r="40" spans="1:16" ht="18" customHeight="1" x14ac:dyDescent="0.25">
      <c r="A40" s="8">
        <v>800097176</v>
      </c>
      <c r="B40" s="8">
        <v>219741797</v>
      </c>
      <c r="C40" s="9" t="s">
        <v>193</v>
      </c>
      <c r="D40" s="10" t="s">
        <v>427</v>
      </c>
      <c r="E40" s="23"/>
      <c r="F40" s="23">
        <f t="shared" si="0"/>
        <v>0</v>
      </c>
      <c r="G40" s="23"/>
      <c r="H40" s="23">
        <f t="shared" si="1"/>
        <v>0</v>
      </c>
      <c r="I40" s="23"/>
      <c r="J40" s="23">
        <v>0</v>
      </c>
      <c r="K40" s="23"/>
      <c r="L40" s="23">
        <v>0</v>
      </c>
      <c r="M40" s="23"/>
      <c r="N40" s="23">
        <v>0</v>
      </c>
      <c r="O40" s="23"/>
      <c r="P40" s="23">
        <f t="shared" si="2"/>
        <v>0</v>
      </c>
    </row>
    <row r="41" spans="1:16" ht="18" customHeight="1" x14ac:dyDescent="0.25">
      <c r="A41" s="8">
        <v>800097180</v>
      </c>
      <c r="B41" s="8">
        <v>218541885</v>
      </c>
      <c r="C41" s="9" t="s">
        <v>162</v>
      </c>
      <c r="D41" s="10" t="s">
        <v>397</v>
      </c>
      <c r="E41" s="23"/>
      <c r="F41" s="23">
        <f t="shared" si="0"/>
        <v>0</v>
      </c>
      <c r="G41" s="23"/>
      <c r="H41" s="23">
        <f t="shared" si="1"/>
        <v>0</v>
      </c>
      <c r="I41" s="23"/>
      <c r="J41" s="23">
        <v>0</v>
      </c>
      <c r="K41" s="23"/>
      <c r="L41" s="23">
        <v>0</v>
      </c>
      <c r="M41" s="23"/>
      <c r="N41" s="23">
        <v>0</v>
      </c>
      <c r="O41" s="23"/>
      <c r="P41" s="23">
        <f t="shared" si="2"/>
        <v>0</v>
      </c>
    </row>
    <row r="42" spans="1:16" ht="18" customHeight="1" x14ac:dyDescent="0.25">
      <c r="A42" s="8">
        <v>800098190</v>
      </c>
      <c r="B42" s="8">
        <v>215050150</v>
      </c>
      <c r="C42" s="9" t="s">
        <v>141</v>
      </c>
      <c r="D42" s="10" t="s">
        <v>377</v>
      </c>
      <c r="E42" s="23"/>
      <c r="F42" s="23">
        <f t="shared" si="0"/>
        <v>0</v>
      </c>
      <c r="G42" s="23"/>
      <c r="H42" s="23">
        <f t="shared" si="1"/>
        <v>0</v>
      </c>
      <c r="I42" s="23"/>
      <c r="J42" s="23">
        <v>0</v>
      </c>
      <c r="K42" s="23"/>
      <c r="L42" s="23">
        <v>0</v>
      </c>
      <c r="M42" s="23"/>
      <c r="N42" s="23">
        <v>0</v>
      </c>
      <c r="O42" s="23"/>
      <c r="P42" s="23">
        <f t="shared" si="2"/>
        <v>0</v>
      </c>
    </row>
    <row r="43" spans="1:16" ht="18" customHeight="1" x14ac:dyDescent="0.25">
      <c r="A43" s="8">
        <v>800098193</v>
      </c>
      <c r="B43" s="8">
        <v>211850318</v>
      </c>
      <c r="C43" s="9" t="s">
        <v>314</v>
      </c>
      <c r="D43" s="10" t="s">
        <v>541</v>
      </c>
      <c r="E43" s="23"/>
      <c r="F43" s="23">
        <f t="shared" si="0"/>
        <v>0</v>
      </c>
      <c r="G43" s="23"/>
      <c r="H43" s="23">
        <f t="shared" si="1"/>
        <v>0</v>
      </c>
      <c r="I43" s="23"/>
      <c r="J43" s="23">
        <v>0</v>
      </c>
      <c r="K43" s="23"/>
      <c r="L43" s="23">
        <v>0</v>
      </c>
      <c r="M43" s="23"/>
      <c r="N43" s="23">
        <v>0</v>
      </c>
      <c r="O43" s="23"/>
      <c r="P43" s="23">
        <f t="shared" si="2"/>
        <v>0</v>
      </c>
    </row>
    <row r="44" spans="1:16" ht="18" customHeight="1" x14ac:dyDescent="0.25">
      <c r="A44" s="8">
        <v>800098911</v>
      </c>
      <c r="B44" s="8">
        <v>210120001</v>
      </c>
      <c r="C44" s="9" t="s">
        <v>142</v>
      </c>
      <c r="D44" s="10" t="s">
        <v>378</v>
      </c>
      <c r="E44" s="23"/>
      <c r="F44" s="23">
        <f t="shared" si="0"/>
        <v>0</v>
      </c>
      <c r="G44" s="23"/>
      <c r="H44" s="23">
        <f t="shared" si="1"/>
        <v>0</v>
      </c>
      <c r="I44" s="23"/>
      <c r="J44" s="23">
        <v>0</v>
      </c>
      <c r="K44" s="23"/>
      <c r="L44" s="23">
        <v>0</v>
      </c>
      <c r="M44" s="23"/>
      <c r="N44" s="23">
        <v>0</v>
      </c>
      <c r="O44" s="23"/>
      <c r="P44" s="23">
        <f t="shared" si="2"/>
        <v>0</v>
      </c>
    </row>
    <row r="45" spans="1:16" ht="18" customHeight="1" x14ac:dyDescent="0.25">
      <c r="A45" s="8">
        <v>800099095</v>
      </c>
      <c r="B45" s="8">
        <v>215652356</v>
      </c>
      <c r="C45" s="9" t="s">
        <v>171</v>
      </c>
      <c r="D45" s="10" t="s">
        <v>406</v>
      </c>
      <c r="E45" s="23"/>
      <c r="F45" s="23">
        <f t="shared" si="0"/>
        <v>0</v>
      </c>
      <c r="G45" s="23"/>
      <c r="H45" s="23">
        <f t="shared" si="1"/>
        <v>0</v>
      </c>
      <c r="I45" s="23"/>
      <c r="J45" s="23">
        <v>0</v>
      </c>
      <c r="K45" s="23"/>
      <c r="L45" s="23">
        <v>0</v>
      </c>
      <c r="M45" s="23"/>
      <c r="N45" s="23">
        <v>0</v>
      </c>
      <c r="O45" s="23"/>
      <c r="P45" s="23">
        <f t="shared" si="2"/>
        <v>0</v>
      </c>
    </row>
    <row r="46" spans="1:16" ht="18" customHeight="1" x14ac:dyDescent="0.25">
      <c r="A46" s="8">
        <v>800099210</v>
      </c>
      <c r="B46" s="8">
        <v>215715757</v>
      </c>
      <c r="C46" s="9" t="s">
        <v>143</v>
      </c>
      <c r="D46" s="10" t="s">
        <v>379</v>
      </c>
      <c r="E46" s="23"/>
      <c r="F46" s="23">
        <f t="shared" si="0"/>
        <v>0</v>
      </c>
      <c r="G46" s="23"/>
      <c r="H46" s="23">
        <f t="shared" si="1"/>
        <v>0</v>
      </c>
      <c r="I46" s="23"/>
      <c r="J46" s="23">
        <v>0</v>
      </c>
      <c r="K46" s="23"/>
      <c r="L46" s="23">
        <v>0</v>
      </c>
      <c r="M46" s="23"/>
      <c r="N46" s="23">
        <v>0</v>
      </c>
      <c r="O46" s="23"/>
      <c r="P46" s="23">
        <f t="shared" si="2"/>
        <v>0</v>
      </c>
    </row>
    <row r="47" spans="1:16" ht="18" customHeight="1" x14ac:dyDescent="0.25">
      <c r="A47" s="8">
        <v>800099223</v>
      </c>
      <c r="B47" s="8">
        <v>217844078</v>
      </c>
      <c r="C47" s="9" t="s">
        <v>144</v>
      </c>
      <c r="D47" s="10" t="s">
        <v>380</v>
      </c>
      <c r="E47" s="23"/>
      <c r="F47" s="23">
        <f t="shared" si="0"/>
        <v>0</v>
      </c>
      <c r="G47" s="23"/>
      <c r="H47" s="23">
        <f t="shared" si="1"/>
        <v>0</v>
      </c>
      <c r="I47" s="23"/>
      <c r="J47" s="23">
        <v>0</v>
      </c>
      <c r="K47" s="23"/>
      <c r="L47" s="23">
        <v>0</v>
      </c>
      <c r="M47" s="23"/>
      <c r="N47" s="23">
        <v>0</v>
      </c>
      <c r="O47" s="23"/>
      <c r="P47" s="23">
        <f t="shared" si="2"/>
        <v>0</v>
      </c>
    </row>
    <row r="48" spans="1:16" ht="18" customHeight="1" x14ac:dyDescent="0.25">
      <c r="A48" s="8">
        <v>800099262</v>
      </c>
      <c r="B48" s="8">
        <v>218054680</v>
      </c>
      <c r="C48" s="9" t="s">
        <v>191</v>
      </c>
      <c r="D48" s="10" t="s">
        <v>425</v>
      </c>
      <c r="E48" s="23"/>
      <c r="F48" s="23">
        <f t="shared" si="0"/>
        <v>0</v>
      </c>
      <c r="G48" s="23"/>
      <c r="H48" s="23">
        <f t="shared" si="1"/>
        <v>0</v>
      </c>
      <c r="I48" s="23"/>
      <c r="J48" s="23">
        <v>0</v>
      </c>
      <c r="K48" s="23"/>
      <c r="L48" s="23">
        <v>0</v>
      </c>
      <c r="M48" s="23"/>
      <c r="N48" s="23">
        <v>0</v>
      </c>
      <c r="O48" s="23"/>
      <c r="P48" s="23">
        <f t="shared" si="2"/>
        <v>0</v>
      </c>
    </row>
    <row r="49" spans="1:16" ht="18" customHeight="1" x14ac:dyDescent="0.25">
      <c r="A49" s="8">
        <v>800099263</v>
      </c>
      <c r="B49" s="8">
        <v>212054720</v>
      </c>
      <c r="C49" s="9" t="s">
        <v>163</v>
      </c>
      <c r="D49" s="10" t="s">
        <v>398</v>
      </c>
      <c r="E49" s="23"/>
      <c r="F49" s="23">
        <f t="shared" si="0"/>
        <v>0</v>
      </c>
      <c r="G49" s="23"/>
      <c r="H49" s="23">
        <f t="shared" si="1"/>
        <v>0</v>
      </c>
      <c r="I49" s="23"/>
      <c r="J49" s="23">
        <v>0</v>
      </c>
      <c r="K49" s="23"/>
      <c r="L49" s="23">
        <v>0</v>
      </c>
      <c r="M49" s="23"/>
      <c r="N49" s="23">
        <v>0</v>
      </c>
      <c r="O49" s="23"/>
      <c r="P49" s="23">
        <f t="shared" si="2"/>
        <v>0</v>
      </c>
    </row>
    <row r="50" spans="1:16" ht="18" customHeight="1" x14ac:dyDescent="0.25">
      <c r="A50" s="8">
        <v>800099310</v>
      </c>
      <c r="B50" s="8">
        <v>217066170</v>
      </c>
      <c r="C50" s="9" t="s">
        <v>164</v>
      </c>
      <c r="D50" s="10" t="s">
        <v>399</v>
      </c>
      <c r="E50" s="23"/>
      <c r="F50" s="23">
        <f t="shared" si="0"/>
        <v>0</v>
      </c>
      <c r="G50" s="23"/>
      <c r="H50" s="23">
        <f t="shared" si="1"/>
        <v>0</v>
      </c>
      <c r="I50" s="23"/>
      <c r="J50" s="23">
        <v>0</v>
      </c>
      <c r="K50" s="23"/>
      <c r="L50" s="23">
        <v>0</v>
      </c>
      <c r="M50" s="23"/>
      <c r="N50" s="23">
        <v>0</v>
      </c>
      <c r="O50" s="23"/>
      <c r="P50" s="23">
        <f t="shared" si="2"/>
        <v>0</v>
      </c>
    </row>
    <row r="51" spans="1:16" ht="18" customHeight="1" x14ac:dyDescent="0.25">
      <c r="A51" s="8">
        <v>800099425</v>
      </c>
      <c r="B51" s="8">
        <v>212585225</v>
      </c>
      <c r="C51" s="9" t="s">
        <v>192</v>
      </c>
      <c r="D51" s="10" t="s">
        <v>426</v>
      </c>
      <c r="E51" s="23"/>
      <c r="F51" s="23">
        <f t="shared" si="0"/>
        <v>0</v>
      </c>
      <c r="G51" s="23"/>
      <c r="H51" s="23">
        <f t="shared" si="1"/>
        <v>0</v>
      </c>
      <c r="I51" s="23"/>
      <c r="J51" s="23">
        <v>0</v>
      </c>
      <c r="K51" s="23"/>
      <c r="L51" s="23">
        <v>0</v>
      </c>
      <c r="M51" s="23"/>
      <c r="N51" s="23">
        <v>0</v>
      </c>
      <c r="O51" s="23"/>
      <c r="P51" s="23">
        <f t="shared" si="2"/>
        <v>0</v>
      </c>
    </row>
    <row r="52" spans="1:16" ht="18" customHeight="1" x14ac:dyDescent="0.25">
      <c r="A52" s="8">
        <v>800099721</v>
      </c>
      <c r="B52" s="8">
        <v>210615106</v>
      </c>
      <c r="C52" s="9" t="s">
        <v>145</v>
      </c>
      <c r="D52" s="10" t="s">
        <v>381</v>
      </c>
      <c r="E52" s="23"/>
      <c r="F52" s="23">
        <f t="shared" si="0"/>
        <v>0</v>
      </c>
      <c r="G52" s="23"/>
      <c r="H52" s="23">
        <f t="shared" si="1"/>
        <v>0</v>
      </c>
      <c r="I52" s="23"/>
      <c r="J52" s="23">
        <v>0</v>
      </c>
      <c r="K52" s="23"/>
      <c r="L52" s="23">
        <v>0</v>
      </c>
      <c r="M52" s="23"/>
      <c r="N52" s="23">
        <v>0</v>
      </c>
      <c r="O52" s="23"/>
      <c r="P52" s="23">
        <f t="shared" si="2"/>
        <v>0</v>
      </c>
    </row>
    <row r="53" spans="1:16" ht="18" customHeight="1" x14ac:dyDescent="0.25">
      <c r="A53" s="8">
        <v>800099829</v>
      </c>
      <c r="B53" s="8">
        <v>218968689</v>
      </c>
      <c r="C53" s="9" t="s">
        <v>165</v>
      </c>
      <c r="D53" s="10" t="s">
        <v>400</v>
      </c>
      <c r="E53" s="23"/>
      <c r="F53" s="23">
        <f t="shared" si="0"/>
        <v>0</v>
      </c>
      <c r="G53" s="23"/>
      <c r="H53" s="23">
        <f t="shared" si="1"/>
        <v>0</v>
      </c>
      <c r="I53" s="23"/>
      <c r="J53" s="23">
        <v>0</v>
      </c>
      <c r="K53" s="23"/>
      <c r="L53" s="23">
        <v>0</v>
      </c>
      <c r="M53" s="23"/>
      <c r="N53" s="23">
        <v>0</v>
      </c>
      <c r="O53" s="23"/>
      <c r="P53" s="23">
        <f t="shared" si="2"/>
        <v>0</v>
      </c>
    </row>
    <row r="54" spans="1:16" ht="18" customHeight="1" x14ac:dyDescent="0.25">
      <c r="A54" s="8">
        <v>800100059</v>
      </c>
      <c r="B54" s="8">
        <v>215273352</v>
      </c>
      <c r="C54" s="9" t="s">
        <v>172</v>
      </c>
      <c r="D54" s="10" t="s">
        <v>407</v>
      </c>
      <c r="E54" s="23"/>
      <c r="F54" s="23">
        <f t="shared" si="0"/>
        <v>0</v>
      </c>
      <c r="G54" s="23"/>
      <c r="H54" s="23">
        <f t="shared" si="1"/>
        <v>0</v>
      </c>
      <c r="I54" s="23"/>
      <c r="J54" s="23">
        <v>0</v>
      </c>
      <c r="K54" s="23"/>
      <c r="L54" s="23">
        <v>0</v>
      </c>
      <c r="M54" s="23"/>
      <c r="N54" s="23">
        <v>0</v>
      </c>
      <c r="O54" s="23"/>
      <c r="P54" s="23">
        <f t="shared" si="2"/>
        <v>0</v>
      </c>
    </row>
    <row r="55" spans="1:16" ht="18" customHeight="1" x14ac:dyDescent="0.25">
      <c r="A55" s="8">
        <v>800100136</v>
      </c>
      <c r="B55" s="8">
        <v>214773547</v>
      </c>
      <c r="C55" s="9" t="s">
        <v>173</v>
      </c>
      <c r="D55" s="10" t="s">
        <v>408</v>
      </c>
      <c r="E55" s="23"/>
      <c r="F55" s="23">
        <f t="shared" si="0"/>
        <v>0</v>
      </c>
      <c r="G55" s="23"/>
      <c r="H55" s="23">
        <f t="shared" si="1"/>
        <v>0</v>
      </c>
      <c r="I55" s="23"/>
      <c r="J55" s="23">
        <v>0</v>
      </c>
      <c r="K55" s="23"/>
      <c r="L55" s="23">
        <v>0</v>
      </c>
      <c r="M55" s="23"/>
      <c r="N55" s="23">
        <v>0</v>
      </c>
      <c r="O55" s="23"/>
      <c r="P55" s="23">
        <f t="shared" si="2"/>
        <v>0</v>
      </c>
    </row>
    <row r="56" spans="1:16" ht="18" customHeight="1" x14ac:dyDescent="0.25">
      <c r="A56" s="8">
        <v>800100729</v>
      </c>
      <c r="B56" s="8">
        <v>210870508</v>
      </c>
      <c r="C56" s="9" t="s">
        <v>316</v>
      </c>
      <c r="D56" s="10" t="s">
        <v>542</v>
      </c>
      <c r="E56" s="23"/>
      <c r="F56" s="23">
        <f t="shared" si="0"/>
        <v>0</v>
      </c>
      <c r="G56" s="23"/>
      <c r="H56" s="23">
        <f t="shared" si="1"/>
        <v>0</v>
      </c>
      <c r="I56" s="23"/>
      <c r="J56" s="23">
        <v>0</v>
      </c>
      <c r="K56" s="23"/>
      <c r="L56" s="23">
        <v>0</v>
      </c>
      <c r="M56" s="23"/>
      <c r="N56" s="23">
        <v>0</v>
      </c>
      <c r="O56" s="23"/>
      <c r="P56" s="23">
        <f t="shared" si="2"/>
        <v>0</v>
      </c>
    </row>
    <row r="57" spans="1:16" ht="18" customHeight="1" x14ac:dyDescent="0.25">
      <c r="A57" s="8">
        <v>800100747</v>
      </c>
      <c r="B57" s="8">
        <v>214270742</v>
      </c>
      <c r="C57" s="9" t="s">
        <v>146</v>
      </c>
      <c r="D57" s="10" t="s">
        <v>382</v>
      </c>
      <c r="E57" s="23"/>
      <c r="F57" s="23">
        <f t="shared" si="0"/>
        <v>0</v>
      </c>
      <c r="G57" s="23"/>
      <c r="H57" s="23">
        <f t="shared" si="1"/>
        <v>0</v>
      </c>
      <c r="I57" s="23"/>
      <c r="J57" s="23">
        <v>0</v>
      </c>
      <c r="K57" s="23"/>
      <c r="L57" s="23">
        <v>0</v>
      </c>
      <c r="M57" s="23"/>
      <c r="N57" s="23">
        <v>0</v>
      </c>
      <c r="O57" s="23"/>
      <c r="P57" s="23">
        <f t="shared" si="2"/>
        <v>0</v>
      </c>
    </row>
    <row r="58" spans="1:16" ht="18" customHeight="1" x14ac:dyDescent="0.25">
      <c r="A58" s="8">
        <v>800100751</v>
      </c>
      <c r="B58" s="8">
        <v>212370823</v>
      </c>
      <c r="C58" s="9" t="s">
        <v>147</v>
      </c>
      <c r="D58" s="10" t="s">
        <v>383</v>
      </c>
      <c r="E58" s="23"/>
      <c r="F58" s="23">
        <f t="shared" si="0"/>
        <v>0</v>
      </c>
      <c r="G58" s="23"/>
      <c r="H58" s="23">
        <f t="shared" si="1"/>
        <v>0</v>
      </c>
      <c r="I58" s="23"/>
      <c r="J58" s="23">
        <v>0</v>
      </c>
      <c r="K58" s="23"/>
      <c r="L58" s="23">
        <v>0</v>
      </c>
      <c r="M58" s="23"/>
      <c r="N58" s="23">
        <v>0</v>
      </c>
      <c r="O58" s="23"/>
      <c r="P58" s="23">
        <f t="shared" si="2"/>
        <v>0</v>
      </c>
    </row>
    <row r="59" spans="1:16" ht="18" customHeight="1" x14ac:dyDescent="0.25">
      <c r="A59" s="8">
        <v>800102504</v>
      </c>
      <c r="B59" s="8">
        <v>210181001</v>
      </c>
      <c r="C59" s="9" t="s">
        <v>185</v>
      </c>
      <c r="D59" s="10" t="s">
        <v>419</v>
      </c>
      <c r="E59" s="23"/>
      <c r="F59" s="23">
        <f t="shared" si="0"/>
        <v>0</v>
      </c>
      <c r="G59" s="23"/>
      <c r="H59" s="23">
        <f t="shared" si="1"/>
        <v>0</v>
      </c>
      <c r="I59" s="23"/>
      <c r="J59" s="23">
        <v>0</v>
      </c>
      <c r="K59" s="23"/>
      <c r="L59" s="23">
        <v>0</v>
      </c>
      <c r="M59" s="23"/>
      <c r="N59" s="23">
        <v>0</v>
      </c>
      <c r="O59" s="23"/>
      <c r="P59" s="23">
        <f t="shared" si="2"/>
        <v>0</v>
      </c>
    </row>
    <row r="60" spans="1:16" ht="18" customHeight="1" x14ac:dyDescent="0.25">
      <c r="A60" s="8">
        <v>800102838</v>
      </c>
      <c r="B60" s="8">
        <v>118181000</v>
      </c>
      <c r="C60" s="9" t="s">
        <v>148</v>
      </c>
      <c r="D60" s="10" t="s">
        <v>384</v>
      </c>
      <c r="E60" s="23"/>
      <c r="F60" s="23">
        <f t="shared" si="0"/>
        <v>0</v>
      </c>
      <c r="G60" s="23"/>
      <c r="H60" s="23">
        <f t="shared" si="1"/>
        <v>0</v>
      </c>
      <c r="I60" s="23"/>
      <c r="J60" s="23">
        <v>0</v>
      </c>
      <c r="K60" s="23"/>
      <c r="L60" s="23">
        <v>0</v>
      </c>
      <c r="M60" s="23"/>
      <c r="N60" s="23">
        <v>0</v>
      </c>
      <c r="O60" s="23"/>
      <c r="P60" s="23">
        <f t="shared" si="2"/>
        <v>0</v>
      </c>
    </row>
    <row r="61" spans="1:16" ht="18" customHeight="1" x14ac:dyDescent="0.25">
      <c r="A61" s="8">
        <v>800102891</v>
      </c>
      <c r="B61" s="8">
        <v>210186001</v>
      </c>
      <c r="C61" s="9" t="s">
        <v>178</v>
      </c>
      <c r="D61" s="10" t="s">
        <v>413</v>
      </c>
      <c r="E61" s="23"/>
      <c r="F61" s="23">
        <f t="shared" si="0"/>
        <v>0</v>
      </c>
      <c r="G61" s="23"/>
      <c r="H61" s="23">
        <f t="shared" si="1"/>
        <v>0</v>
      </c>
      <c r="I61" s="23"/>
      <c r="J61" s="23">
        <v>0</v>
      </c>
      <c r="K61" s="23"/>
      <c r="L61" s="23">
        <v>0</v>
      </c>
      <c r="M61" s="23"/>
      <c r="N61" s="23">
        <v>0</v>
      </c>
      <c r="O61" s="23"/>
      <c r="P61" s="23">
        <f t="shared" si="2"/>
        <v>0</v>
      </c>
    </row>
    <row r="62" spans="1:16" ht="18" customHeight="1" x14ac:dyDescent="0.25">
      <c r="A62" s="8">
        <v>800102896</v>
      </c>
      <c r="B62" s="8">
        <v>212086320</v>
      </c>
      <c r="C62" s="9" t="s">
        <v>179</v>
      </c>
      <c r="D62" s="10" t="s">
        <v>414</v>
      </c>
      <c r="E62" s="23"/>
      <c r="F62" s="23">
        <f t="shared" si="0"/>
        <v>0</v>
      </c>
      <c r="G62" s="23"/>
      <c r="H62" s="23">
        <f t="shared" si="1"/>
        <v>0</v>
      </c>
      <c r="I62" s="23"/>
      <c r="J62" s="23">
        <v>0</v>
      </c>
      <c r="K62" s="23"/>
      <c r="L62" s="23">
        <v>0</v>
      </c>
      <c r="M62" s="23"/>
      <c r="N62" s="23">
        <v>0</v>
      </c>
      <c r="O62" s="23"/>
      <c r="P62" s="23">
        <f t="shared" si="2"/>
        <v>0</v>
      </c>
    </row>
    <row r="63" spans="1:16" ht="18" customHeight="1" x14ac:dyDescent="0.25">
      <c r="A63" s="8">
        <v>800102912</v>
      </c>
      <c r="B63" s="8">
        <v>216586865</v>
      </c>
      <c r="C63" s="9" t="s">
        <v>184</v>
      </c>
      <c r="D63" s="10" t="s">
        <v>418</v>
      </c>
      <c r="E63" s="23"/>
      <c r="F63" s="23">
        <f t="shared" si="0"/>
        <v>0</v>
      </c>
      <c r="G63" s="23"/>
      <c r="H63" s="23">
        <f t="shared" si="1"/>
        <v>0</v>
      </c>
      <c r="I63" s="23"/>
      <c r="J63" s="23">
        <v>0</v>
      </c>
      <c r="K63" s="23"/>
      <c r="L63" s="23">
        <v>0</v>
      </c>
      <c r="M63" s="23"/>
      <c r="N63" s="23">
        <v>0</v>
      </c>
      <c r="O63" s="23"/>
      <c r="P63" s="23">
        <f t="shared" si="2"/>
        <v>0</v>
      </c>
    </row>
    <row r="64" spans="1:16" ht="18" customHeight="1" x14ac:dyDescent="0.25">
      <c r="A64" s="8">
        <v>800103196</v>
      </c>
      <c r="B64" s="8">
        <v>119595000</v>
      </c>
      <c r="C64" s="9" t="s">
        <v>149</v>
      </c>
      <c r="D64" s="10" t="s">
        <v>385</v>
      </c>
      <c r="E64" s="23"/>
      <c r="F64" s="23">
        <f t="shared" si="0"/>
        <v>0</v>
      </c>
      <c r="G64" s="23"/>
      <c r="H64" s="23">
        <f t="shared" si="1"/>
        <v>0</v>
      </c>
      <c r="I64" s="23"/>
      <c r="J64" s="23">
        <v>0</v>
      </c>
      <c r="K64" s="23"/>
      <c r="L64" s="23">
        <v>0</v>
      </c>
      <c r="M64" s="23"/>
      <c r="N64" s="23">
        <v>0</v>
      </c>
      <c r="O64" s="23"/>
      <c r="P64" s="23">
        <f t="shared" si="2"/>
        <v>0</v>
      </c>
    </row>
    <row r="65" spans="1:16" ht="18" customHeight="1" x14ac:dyDescent="0.25">
      <c r="A65" s="8">
        <v>800103318</v>
      </c>
      <c r="B65" s="8">
        <v>212499624</v>
      </c>
      <c r="C65" s="9" t="s">
        <v>150</v>
      </c>
      <c r="D65" s="10" t="s">
        <v>386</v>
      </c>
      <c r="E65" s="23"/>
      <c r="F65" s="23">
        <f t="shared" si="0"/>
        <v>0</v>
      </c>
      <c r="G65" s="23"/>
      <c r="H65" s="23">
        <f t="shared" si="1"/>
        <v>0</v>
      </c>
      <c r="I65" s="23"/>
      <c r="J65" s="23">
        <v>0</v>
      </c>
      <c r="K65" s="23"/>
      <c r="L65" s="23">
        <v>0</v>
      </c>
      <c r="M65" s="23"/>
      <c r="N65" s="23">
        <v>0</v>
      </c>
      <c r="O65" s="23"/>
      <c r="P65" s="23">
        <f t="shared" si="2"/>
        <v>0</v>
      </c>
    </row>
    <row r="66" spans="1:16" ht="18" customHeight="1" x14ac:dyDescent="0.25">
      <c r="A66" s="8">
        <v>800103659</v>
      </c>
      <c r="B66" s="8">
        <v>215085250</v>
      </c>
      <c r="C66" s="9" t="s">
        <v>177</v>
      </c>
      <c r="D66" s="10" t="s">
        <v>412</v>
      </c>
      <c r="E66" s="23"/>
      <c r="F66" s="23">
        <f t="shared" si="0"/>
        <v>0</v>
      </c>
      <c r="G66" s="23"/>
      <c r="H66" s="23">
        <f t="shared" si="1"/>
        <v>0</v>
      </c>
      <c r="I66" s="23"/>
      <c r="J66" s="23">
        <v>0</v>
      </c>
      <c r="K66" s="23"/>
      <c r="L66" s="23">
        <v>0</v>
      </c>
      <c r="M66" s="23"/>
      <c r="N66" s="23">
        <v>0</v>
      </c>
      <c r="O66" s="23"/>
      <c r="P66" s="23">
        <f t="shared" si="2"/>
        <v>0</v>
      </c>
    </row>
    <row r="67" spans="1:16" ht="18" customHeight="1" x14ac:dyDescent="0.25">
      <c r="A67" s="8">
        <v>800103720</v>
      </c>
      <c r="B67" s="8">
        <v>212585325</v>
      </c>
      <c r="C67" s="9" t="s">
        <v>344</v>
      </c>
      <c r="D67" s="10" t="s">
        <v>567</v>
      </c>
      <c r="E67" s="23"/>
      <c r="F67" s="23">
        <f t="shared" si="0"/>
        <v>0</v>
      </c>
      <c r="G67" s="23"/>
      <c r="H67" s="23">
        <f t="shared" si="1"/>
        <v>0</v>
      </c>
      <c r="I67" s="23"/>
      <c r="J67" s="23">
        <v>0</v>
      </c>
      <c r="K67" s="23"/>
      <c r="L67" s="23">
        <v>0</v>
      </c>
      <c r="M67" s="23"/>
      <c r="N67" s="23">
        <v>0</v>
      </c>
      <c r="O67" s="23"/>
      <c r="P67" s="23">
        <f t="shared" si="2"/>
        <v>0</v>
      </c>
    </row>
    <row r="68" spans="1:16" ht="18" customHeight="1" x14ac:dyDescent="0.25">
      <c r="A68" s="8">
        <v>800103913</v>
      </c>
      <c r="B68" s="8">
        <v>114141000</v>
      </c>
      <c r="C68" s="39" t="s">
        <v>151</v>
      </c>
      <c r="D68" s="10" t="s">
        <v>387</v>
      </c>
      <c r="E68" s="23"/>
      <c r="F68" s="23">
        <f t="shared" si="0"/>
        <v>0</v>
      </c>
      <c r="G68" s="23"/>
      <c r="H68" s="23">
        <f t="shared" si="1"/>
        <v>0</v>
      </c>
      <c r="I68" s="23"/>
      <c r="J68" s="23">
        <v>0</v>
      </c>
      <c r="K68" s="23"/>
      <c r="L68" s="23">
        <v>0</v>
      </c>
      <c r="M68" s="23"/>
      <c r="N68" s="23">
        <v>0</v>
      </c>
      <c r="O68" s="23"/>
      <c r="P68" s="23">
        <f t="shared" si="2"/>
        <v>0</v>
      </c>
    </row>
    <row r="69" spans="1:16" ht="18" customHeight="1" x14ac:dyDescent="0.25">
      <c r="A69" s="8">
        <v>800103920</v>
      </c>
      <c r="B69" s="8">
        <v>114747000</v>
      </c>
      <c r="C69" s="9" t="s">
        <v>342</v>
      </c>
      <c r="D69" s="10" t="s">
        <v>566</v>
      </c>
      <c r="E69" s="23"/>
      <c r="F69" s="23">
        <f t="shared" ref="F69:F132" si="3">+E69</f>
        <v>0</v>
      </c>
      <c r="G69" s="23"/>
      <c r="H69" s="23">
        <f t="shared" ref="H69:H132" si="4">+F69+G69</f>
        <v>0</v>
      </c>
      <c r="I69" s="23"/>
      <c r="J69" s="23">
        <v>0</v>
      </c>
      <c r="K69" s="23"/>
      <c r="L69" s="23">
        <v>0</v>
      </c>
      <c r="M69" s="23"/>
      <c r="N69" s="23">
        <v>0</v>
      </c>
      <c r="O69" s="23"/>
      <c r="P69" s="23">
        <f t="shared" ref="P69:P132" si="5">+N69+O69</f>
        <v>0</v>
      </c>
    </row>
    <row r="70" spans="1:16" ht="18" customHeight="1" x14ac:dyDescent="0.25">
      <c r="A70" s="8">
        <v>800103923</v>
      </c>
      <c r="B70" s="8">
        <v>115252000</v>
      </c>
      <c r="C70" s="39" t="s">
        <v>152</v>
      </c>
      <c r="D70" s="10" t="s">
        <v>388</v>
      </c>
      <c r="E70" s="23"/>
      <c r="F70" s="23">
        <f t="shared" si="3"/>
        <v>0</v>
      </c>
      <c r="G70" s="23"/>
      <c r="H70" s="23">
        <f t="shared" si="4"/>
        <v>0</v>
      </c>
      <c r="I70" s="23"/>
      <c r="J70" s="23">
        <v>0</v>
      </c>
      <c r="K70" s="23"/>
      <c r="L70" s="23">
        <v>0</v>
      </c>
      <c r="M70" s="23"/>
      <c r="N70" s="23">
        <v>0</v>
      </c>
      <c r="O70" s="23"/>
      <c r="P70" s="23">
        <f t="shared" si="5"/>
        <v>0</v>
      </c>
    </row>
    <row r="71" spans="1:16" ht="18" customHeight="1" x14ac:dyDescent="0.25">
      <c r="A71" s="8">
        <v>800103927</v>
      </c>
      <c r="B71" s="8">
        <v>115454000</v>
      </c>
      <c r="C71" s="9" t="s">
        <v>153</v>
      </c>
      <c r="D71" s="20" t="s">
        <v>615</v>
      </c>
      <c r="E71" s="23"/>
      <c r="F71" s="23">
        <f t="shared" si="3"/>
        <v>0</v>
      </c>
      <c r="G71" s="23"/>
      <c r="H71" s="23">
        <f t="shared" si="4"/>
        <v>0</v>
      </c>
      <c r="I71" s="23"/>
      <c r="J71" s="23">
        <v>0</v>
      </c>
      <c r="K71" s="23"/>
      <c r="L71" s="23">
        <v>0</v>
      </c>
      <c r="M71" s="23"/>
      <c r="N71" s="23">
        <v>0</v>
      </c>
      <c r="O71" s="23"/>
      <c r="P71" s="23">
        <f t="shared" si="5"/>
        <v>0</v>
      </c>
    </row>
    <row r="72" spans="1:16" ht="18" customHeight="1" thickBot="1" x14ac:dyDescent="0.3">
      <c r="A72" s="8">
        <v>800103935</v>
      </c>
      <c r="B72" s="8">
        <v>112323000</v>
      </c>
      <c r="C72" s="9" t="s">
        <v>154</v>
      </c>
      <c r="D72" s="10" t="s">
        <v>389</v>
      </c>
      <c r="E72" s="23"/>
      <c r="F72" s="23">
        <f t="shared" si="3"/>
        <v>0</v>
      </c>
      <c r="G72" s="23"/>
      <c r="H72" s="23">
        <f t="shared" si="4"/>
        <v>0</v>
      </c>
      <c r="I72" s="23"/>
      <c r="J72" s="23">
        <v>0</v>
      </c>
      <c r="K72" s="23"/>
      <c r="L72" s="23">
        <v>0</v>
      </c>
      <c r="M72" s="23"/>
      <c r="N72" s="23">
        <v>0</v>
      </c>
      <c r="O72" s="23"/>
      <c r="P72" s="23">
        <f t="shared" si="5"/>
        <v>0</v>
      </c>
    </row>
    <row r="73" spans="1:16" ht="16.95" customHeight="1" thickBot="1" x14ac:dyDescent="0.3">
      <c r="A73" s="32">
        <v>800104062</v>
      </c>
      <c r="B73" s="8">
        <v>210170001</v>
      </c>
      <c r="C73" s="9" t="s">
        <v>315</v>
      </c>
      <c r="D73" s="33" t="s">
        <v>583</v>
      </c>
      <c r="E73" s="23"/>
      <c r="F73" s="23">
        <f t="shared" si="3"/>
        <v>0</v>
      </c>
      <c r="G73" s="23"/>
      <c r="H73" s="23">
        <f t="shared" si="4"/>
        <v>0</v>
      </c>
      <c r="I73" s="23"/>
      <c r="J73" s="23">
        <v>0</v>
      </c>
      <c r="K73" s="23"/>
      <c r="L73" s="23">
        <v>0</v>
      </c>
      <c r="M73" s="23"/>
      <c r="N73" s="23">
        <v>0</v>
      </c>
      <c r="O73" s="23"/>
      <c r="P73" s="23">
        <f t="shared" si="5"/>
        <v>0</v>
      </c>
    </row>
    <row r="74" spans="1:16" ht="18" customHeight="1" x14ac:dyDescent="0.25">
      <c r="A74" s="8">
        <v>800108683</v>
      </c>
      <c r="B74" s="8">
        <v>210020400</v>
      </c>
      <c r="C74" s="9" t="s">
        <v>181</v>
      </c>
      <c r="D74" s="10" t="s">
        <v>415</v>
      </c>
      <c r="E74" s="23"/>
      <c r="F74" s="23">
        <f t="shared" si="3"/>
        <v>0</v>
      </c>
      <c r="G74" s="23"/>
      <c r="H74" s="23">
        <f t="shared" si="4"/>
        <v>0</v>
      </c>
      <c r="I74" s="23"/>
      <c r="J74" s="23">
        <v>0</v>
      </c>
      <c r="K74" s="23"/>
      <c r="L74" s="23">
        <v>0</v>
      </c>
      <c r="M74" s="23"/>
      <c r="N74" s="23">
        <v>0</v>
      </c>
      <c r="O74" s="23"/>
      <c r="P74" s="23">
        <f t="shared" si="5"/>
        <v>0</v>
      </c>
    </row>
    <row r="75" spans="1:16" ht="18" customHeight="1" x14ac:dyDescent="0.25">
      <c r="A75" s="8">
        <v>800113389</v>
      </c>
      <c r="B75" s="8">
        <v>210173001</v>
      </c>
      <c r="C75" s="9" t="s">
        <v>345</v>
      </c>
      <c r="D75" s="10" t="s">
        <v>568</v>
      </c>
      <c r="E75" s="23"/>
      <c r="F75" s="23">
        <f t="shared" si="3"/>
        <v>0</v>
      </c>
      <c r="G75" s="23"/>
      <c r="H75" s="23">
        <f t="shared" si="4"/>
        <v>0</v>
      </c>
      <c r="I75" s="23"/>
      <c r="J75" s="23">
        <v>0</v>
      </c>
      <c r="K75" s="23"/>
      <c r="L75" s="23">
        <v>0</v>
      </c>
      <c r="M75" s="23"/>
      <c r="N75" s="23">
        <v>0</v>
      </c>
      <c r="O75" s="23"/>
      <c r="P75" s="23">
        <f t="shared" si="5"/>
        <v>0</v>
      </c>
    </row>
    <row r="76" spans="1:16" ht="18" customHeight="1" x14ac:dyDescent="0.25">
      <c r="A76" s="8">
        <v>800113672</v>
      </c>
      <c r="B76" s="8">
        <v>117373000</v>
      </c>
      <c r="C76" s="9" t="s">
        <v>180</v>
      </c>
      <c r="D76" s="20" t="s">
        <v>577</v>
      </c>
      <c r="E76" s="23"/>
      <c r="F76" s="23">
        <f t="shared" si="3"/>
        <v>0</v>
      </c>
      <c r="G76" s="23"/>
      <c r="H76" s="23">
        <f t="shared" si="4"/>
        <v>0</v>
      </c>
      <c r="I76" s="23"/>
      <c r="J76" s="23">
        <v>0</v>
      </c>
      <c r="K76" s="23"/>
      <c r="L76" s="23">
        <v>0</v>
      </c>
      <c r="M76" s="23"/>
      <c r="N76" s="23">
        <v>0</v>
      </c>
      <c r="O76" s="23"/>
      <c r="P76" s="23">
        <f t="shared" si="5"/>
        <v>0</v>
      </c>
    </row>
    <row r="77" spans="1:16" ht="18" customHeight="1" x14ac:dyDescent="0.25">
      <c r="A77" s="8">
        <v>800118954</v>
      </c>
      <c r="B77" s="8">
        <v>124552000</v>
      </c>
      <c r="C77" s="9" t="s">
        <v>4</v>
      </c>
      <c r="D77" s="10" t="s">
        <v>5</v>
      </c>
      <c r="E77" s="23"/>
      <c r="F77" s="23">
        <f t="shared" si="3"/>
        <v>0</v>
      </c>
      <c r="G77" s="23"/>
      <c r="H77" s="23">
        <f t="shared" si="4"/>
        <v>0</v>
      </c>
      <c r="I77" s="23">
        <v>577279118</v>
      </c>
      <c r="J77" s="23">
        <v>577279118</v>
      </c>
      <c r="K77" s="23"/>
      <c r="L77" s="23">
        <v>577279118</v>
      </c>
      <c r="M77" s="23"/>
      <c r="N77" s="23">
        <v>577279118</v>
      </c>
      <c r="O77" s="23">
        <f>VLOOKUP(A77,'[4]542305'!A$21:D$79,4,0)</f>
        <v>169579125</v>
      </c>
      <c r="P77" s="23">
        <f t="shared" si="5"/>
        <v>746858243</v>
      </c>
    </row>
    <row r="78" spans="1:16" s="61" customFormat="1" ht="18" customHeight="1" x14ac:dyDescent="0.25">
      <c r="A78" s="57">
        <v>800144829</v>
      </c>
      <c r="B78" s="57">
        <v>821400000</v>
      </c>
      <c r="C78" s="58" t="s">
        <v>58</v>
      </c>
      <c r="D78" s="59" t="s">
        <v>54</v>
      </c>
      <c r="E78" s="60"/>
      <c r="F78" s="60">
        <f t="shared" si="3"/>
        <v>0</v>
      </c>
      <c r="G78" s="60">
        <v>1198930806</v>
      </c>
      <c r="H78" s="60">
        <f t="shared" si="4"/>
        <v>1198930806</v>
      </c>
      <c r="I78" s="23">
        <v>519070862</v>
      </c>
      <c r="J78" s="60">
        <v>519070862</v>
      </c>
      <c r="K78" s="23"/>
      <c r="L78" s="60">
        <v>519070862</v>
      </c>
      <c r="M78" s="23"/>
      <c r="N78" s="60">
        <v>519070862</v>
      </c>
      <c r="O78" s="23">
        <f>VLOOKUP(A78,'[4]542305'!A$21:D$79,4,0)</f>
        <v>1070601869</v>
      </c>
      <c r="P78" s="23">
        <f t="shared" si="5"/>
        <v>1589672731</v>
      </c>
    </row>
    <row r="79" spans="1:16" ht="18" customHeight="1" x14ac:dyDescent="0.25">
      <c r="A79" s="8">
        <v>800163130</v>
      </c>
      <c r="B79" s="8">
        <v>129254000</v>
      </c>
      <c r="C79" s="9" t="s">
        <v>360</v>
      </c>
      <c r="D79" s="10" t="s">
        <v>74</v>
      </c>
      <c r="E79" s="23"/>
      <c r="F79" s="23">
        <f t="shared" si="3"/>
        <v>0</v>
      </c>
      <c r="G79" s="23"/>
      <c r="H79" s="23">
        <f t="shared" si="4"/>
        <v>0</v>
      </c>
      <c r="I79" s="23">
        <v>492965834</v>
      </c>
      <c r="J79" s="23">
        <v>492965834</v>
      </c>
      <c r="K79" s="23"/>
      <c r="L79" s="23">
        <v>492965834</v>
      </c>
      <c r="M79" s="23"/>
      <c r="N79" s="23">
        <v>492965834</v>
      </c>
      <c r="O79" s="23">
        <f>VLOOKUP(A79,'[4]542305'!A$21:D$79,4,0)</f>
        <v>159001423</v>
      </c>
      <c r="P79" s="23">
        <f t="shared" si="5"/>
        <v>651967257</v>
      </c>
    </row>
    <row r="80" spans="1:16" ht="18" customHeight="1" x14ac:dyDescent="0.25">
      <c r="A80" s="8">
        <v>800225340</v>
      </c>
      <c r="B80" s="8">
        <v>821700000</v>
      </c>
      <c r="C80" s="9" t="s">
        <v>346</v>
      </c>
      <c r="D80" s="10" t="s">
        <v>76</v>
      </c>
      <c r="E80" s="23"/>
      <c r="F80" s="23">
        <f t="shared" si="3"/>
        <v>0</v>
      </c>
      <c r="G80" s="23"/>
      <c r="H80" s="23">
        <f t="shared" si="4"/>
        <v>0</v>
      </c>
      <c r="I80" s="23">
        <v>582558077</v>
      </c>
      <c r="J80" s="23">
        <v>582558077</v>
      </c>
      <c r="K80" s="23"/>
      <c r="L80" s="23">
        <v>582558077</v>
      </c>
      <c r="M80" s="23"/>
      <c r="N80" s="23">
        <v>582558077</v>
      </c>
      <c r="O80" s="23">
        <f>VLOOKUP(A80,'[4]542305'!A$21:D$79,4,0)</f>
        <v>11052305659</v>
      </c>
      <c r="P80" s="23">
        <f t="shared" si="5"/>
        <v>11634863736</v>
      </c>
    </row>
    <row r="81" spans="1:16" ht="18" customHeight="1" x14ac:dyDescent="0.25">
      <c r="A81" s="8">
        <v>800229887</v>
      </c>
      <c r="B81" s="8">
        <v>216986569</v>
      </c>
      <c r="C81" s="9" t="s">
        <v>186</v>
      </c>
      <c r="D81" s="10" t="s">
        <v>420</v>
      </c>
      <c r="E81" s="23"/>
      <c r="F81" s="23">
        <f t="shared" si="3"/>
        <v>0</v>
      </c>
      <c r="G81" s="23"/>
      <c r="H81" s="23">
        <f t="shared" si="4"/>
        <v>0</v>
      </c>
      <c r="I81" s="23"/>
      <c r="J81" s="23">
        <v>0</v>
      </c>
      <c r="K81" s="23"/>
      <c r="L81" s="23">
        <v>0</v>
      </c>
      <c r="M81" s="23"/>
      <c r="N81" s="23">
        <v>0</v>
      </c>
      <c r="O81" s="23"/>
      <c r="P81" s="23">
        <f t="shared" si="5"/>
        <v>0</v>
      </c>
    </row>
    <row r="82" spans="1:16" ht="18" customHeight="1" x14ac:dyDescent="0.25">
      <c r="A82" s="8">
        <v>800245021</v>
      </c>
      <c r="B82" s="8">
        <v>218554385</v>
      </c>
      <c r="C82" s="9" t="s">
        <v>187</v>
      </c>
      <c r="D82" s="10" t="s">
        <v>421</v>
      </c>
      <c r="E82" s="23"/>
      <c r="F82" s="23">
        <f t="shared" si="3"/>
        <v>0</v>
      </c>
      <c r="G82" s="23"/>
      <c r="H82" s="23">
        <f t="shared" si="4"/>
        <v>0</v>
      </c>
      <c r="I82" s="23"/>
      <c r="J82" s="23">
        <v>0</v>
      </c>
      <c r="K82" s="23"/>
      <c r="L82" s="23">
        <v>0</v>
      </c>
      <c r="M82" s="23"/>
      <c r="N82" s="23">
        <v>0</v>
      </c>
      <c r="O82" s="23"/>
      <c r="P82" s="23">
        <f t="shared" si="5"/>
        <v>0</v>
      </c>
    </row>
    <row r="83" spans="1:16" ht="18" customHeight="1" x14ac:dyDescent="0.25">
      <c r="A83" s="8">
        <v>800252922</v>
      </c>
      <c r="B83" s="8">
        <v>215786757</v>
      </c>
      <c r="C83" s="9" t="s">
        <v>189</v>
      </c>
      <c r="D83" s="10" t="s">
        <v>423</v>
      </c>
      <c r="E83" s="23"/>
      <c r="F83" s="23">
        <f t="shared" si="3"/>
        <v>0</v>
      </c>
      <c r="G83" s="23"/>
      <c r="H83" s="23">
        <f t="shared" si="4"/>
        <v>0</v>
      </c>
      <c r="I83" s="23"/>
      <c r="J83" s="23">
        <v>0</v>
      </c>
      <c r="K83" s="23"/>
      <c r="L83" s="23">
        <v>0</v>
      </c>
      <c r="M83" s="23"/>
      <c r="N83" s="23">
        <v>0</v>
      </c>
      <c r="O83" s="23"/>
      <c r="P83" s="23">
        <f t="shared" si="5"/>
        <v>0</v>
      </c>
    </row>
    <row r="84" spans="1:16" ht="18" customHeight="1" x14ac:dyDescent="0.25">
      <c r="A84" s="8">
        <v>800253526</v>
      </c>
      <c r="B84" s="8">
        <v>216013160</v>
      </c>
      <c r="C84" s="9" t="s">
        <v>190</v>
      </c>
      <c r="D84" s="10" t="s">
        <v>424</v>
      </c>
      <c r="E84" s="23"/>
      <c r="F84" s="23">
        <f t="shared" si="3"/>
        <v>0</v>
      </c>
      <c r="G84" s="23"/>
      <c r="H84" s="23">
        <f t="shared" si="4"/>
        <v>0</v>
      </c>
      <c r="I84" s="23"/>
      <c r="J84" s="23">
        <v>0</v>
      </c>
      <c r="K84" s="23"/>
      <c r="L84" s="23">
        <v>0</v>
      </c>
      <c r="M84" s="23"/>
      <c r="N84" s="23">
        <v>0</v>
      </c>
      <c r="O84" s="23"/>
      <c r="P84" s="23">
        <f t="shared" si="5"/>
        <v>0</v>
      </c>
    </row>
    <row r="85" spans="1:16" ht="18" customHeight="1" x14ac:dyDescent="0.25">
      <c r="A85" s="8">
        <v>800255101</v>
      </c>
      <c r="B85" s="8">
        <v>217844378</v>
      </c>
      <c r="C85" s="9" t="s">
        <v>188</v>
      </c>
      <c r="D85" s="10" t="s">
        <v>422</v>
      </c>
      <c r="E85" s="23"/>
      <c r="F85" s="23">
        <f t="shared" si="3"/>
        <v>0</v>
      </c>
      <c r="G85" s="23"/>
      <c r="H85" s="23">
        <f t="shared" si="4"/>
        <v>0</v>
      </c>
      <c r="I85" s="23"/>
      <c r="J85" s="23">
        <v>0</v>
      </c>
      <c r="K85" s="23"/>
      <c r="L85" s="23">
        <v>0</v>
      </c>
      <c r="M85" s="23"/>
      <c r="N85" s="23">
        <v>0</v>
      </c>
      <c r="O85" s="23"/>
      <c r="P85" s="23">
        <f t="shared" si="5"/>
        <v>0</v>
      </c>
    </row>
    <row r="86" spans="1:16" ht="18" customHeight="1" x14ac:dyDescent="0.25">
      <c r="A86" s="8">
        <v>812001681</v>
      </c>
      <c r="B86" s="8">
        <v>215023350</v>
      </c>
      <c r="C86" s="9" t="s">
        <v>317</v>
      </c>
      <c r="D86" s="10" t="s">
        <v>543</v>
      </c>
      <c r="E86" s="23"/>
      <c r="F86" s="23">
        <f t="shared" si="3"/>
        <v>0</v>
      </c>
      <c r="G86" s="23"/>
      <c r="H86" s="23">
        <f t="shared" si="4"/>
        <v>0</v>
      </c>
      <c r="I86" s="23"/>
      <c r="J86" s="23">
        <v>0</v>
      </c>
      <c r="K86" s="23"/>
      <c r="L86" s="23">
        <v>0</v>
      </c>
      <c r="M86" s="23"/>
      <c r="N86" s="23">
        <v>0</v>
      </c>
      <c r="O86" s="23"/>
      <c r="P86" s="23">
        <f t="shared" si="5"/>
        <v>0</v>
      </c>
    </row>
    <row r="87" spans="1:16" ht="18" customHeight="1" x14ac:dyDescent="0.25">
      <c r="A87" s="8">
        <v>817000992</v>
      </c>
      <c r="B87" s="8">
        <v>213319533</v>
      </c>
      <c r="C87" s="9" t="s">
        <v>287</v>
      </c>
      <c r="D87" s="10" t="s">
        <v>515</v>
      </c>
      <c r="E87" s="23"/>
      <c r="F87" s="23">
        <f t="shared" si="3"/>
        <v>0</v>
      </c>
      <c r="G87" s="23"/>
      <c r="H87" s="23">
        <f t="shared" si="4"/>
        <v>0</v>
      </c>
      <c r="I87" s="23"/>
      <c r="J87" s="23">
        <v>0</v>
      </c>
      <c r="K87" s="23"/>
      <c r="L87" s="23">
        <v>0</v>
      </c>
      <c r="M87" s="23"/>
      <c r="N87" s="23">
        <v>0</v>
      </c>
      <c r="O87" s="23"/>
      <c r="P87" s="23">
        <f t="shared" si="5"/>
        <v>0</v>
      </c>
    </row>
    <row r="88" spans="1:16" ht="18" customHeight="1" x14ac:dyDescent="0.25">
      <c r="A88" s="8">
        <v>818000907</v>
      </c>
      <c r="B88" s="8">
        <v>213027430</v>
      </c>
      <c r="C88" s="9" t="s">
        <v>195</v>
      </c>
      <c r="D88" s="10" t="s">
        <v>429</v>
      </c>
      <c r="E88" s="23"/>
      <c r="F88" s="23">
        <f t="shared" si="3"/>
        <v>0</v>
      </c>
      <c r="G88" s="23"/>
      <c r="H88" s="23">
        <f t="shared" si="4"/>
        <v>0</v>
      </c>
      <c r="I88" s="23"/>
      <c r="J88" s="23">
        <v>0</v>
      </c>
      <c r="K88" s="23"/>
      <c r="L88" s="23">
        <v>0</v>
      </c>
      <c r="M88" s="23"/>
      <c r="N88" s="23">
        <v>0</v>
      </c>
      <c r="O88" s="23"/>
      <c r="P88" s="23">
        <f t="shared" si="5"/>
        <v>0</v>
      </c>
    </row>
    <row r="89" spans="1:16" s="61" customFormat="1" ht="18" customHeight="1" x14ac:dyDescent="0.25">
      <c r="A89" s="57">
        <v>835000300</v>
      </c>
      <c r="B89" s="57">
        <v>826076000</v>
      </c>
      <c r="C89" s="58" t="s">
        <v>7</v>
      </c>
      <c r="D89" s="59" t="s">
        <v>8</v>
      </c>
      <c r="E89" s="60"/>
      <c r="F89" s="60">
        <f t="shared" si="3"/>
        <v>0</v>
      </c>
      <c r="G89" s="60">
        <v>516186434</v>
      </c>
      <c r="H89" s="60">
        <f t="shared" si="4"/>
        <v>516186434</v>
      </c>
      <c r="I89" s="23">
        <v>419444531</v>
      </c>
      <c r="J89" s="60">
        <v>419444531</v>
      </c>
      <c r="K89" s="23"/>
      <c r="L89" s="60">
        <v>419444531</v>
      </c>
      <c r="M89" s="23"/>
      <c r="N89" s="60">
        <v>419444531</v>
      </c>
      <c r="O89" s="23">
        <f>VLOOKUP(A89,'[4]542305'!A$21:D$79,4,0)</f>
        <v>24501416</v>
      </c>
      <c r="P89" s="23">
        <f t="shared" si="5"/>
        <v>443945947</v>
      </c>
    </row>
    <row r="90" spans="1:16" ht="18" customHeight="1" x14ac:dyDescent="0.25">
      <c r="A90" s="8">
        <v>839000360</v>
      </c>
      <c r="B90" s="8">
        <v>213544035</v>
      </c>
      <c r="C90" s="9" t="s">
        <v>288</v>
      </c>
      <c r="D90" s="10" t="s">
        <v>516</v>
      </c>
      <c r="E90" s="23"/>
      <c r="F90" s="23">
        <f t="shared" si="3"/>
        <v>0</v>
      </c>
      <c r="G90" s="23"/>
      <c r="H90" s="23">
        <f t="shared" si="4"/>
        <v>0</v>
      </c>
      <c r="I90" s="23"/>
      <c r="J90" s="23">
        <v>0</v>
      </c>
      <c r="K90" s="23"/>
      <c r="L90" s="23">
        <v>0</v>
      </c>
      <c r="M90" s="23"/>
      <c r="N90" s="23">
        <v>0</v>
      </c>
      <c r="O90" s="23"/>
      <c r="P90" s="23">
        <f t="shared" si="5"/>
        <v>0</v>
      </c>
    </row>
    <row r="91" spans="1:16" ht="18" customHeight="1" x14ac:dyDescent="0.25">
      <c r="A91" s="8">
        <v>845000021</v>
      </c>
      <c r="B91" s="8">
        <v>119797000</v>
      </c>
      <c r="C91" s="9" t="s">
        <v>194</v>
      </c>
      <c r="D91" s="10" t="s">
        <v>428</v>
      </c>
      <c r="E91" s="23"/>
      <c r="F91" s="23">
        <f t="shared" si="3"/>
        <v>0</v>
      </c>
      <c r="G91" s="23"/>
      <c r="H91" s="23">
        <f t="shared" si="4"/>
        <v>0</v>
      </c>
      <c r="I91" s="23"/>
      <c r="J91" s="23">
        <v>0</v>
      </c>
      <c r="K91" s="23"/>
      <c r="L91" s="23">
        <v>0</v>
      </c>
      <c r="M91" s="23"/>
      <c r="N91" s="23">
        <v>0</v>
      </c>
      <c r="O91" s="23"/>
      <c r="P91" s="23">
        <f t="shared" si="5"/>
        <v>0</v>
      </c>
    </row>
    <row r="92" spans="1:16" s="61" customFormat="1" ht="18" customHeight="1" x14ac:dyDescent="0.25">
      <c r="A92" s="57">
        <v>860512780</v>
      </c>
      <c r="B92" s="57">
        <v>822000000</v>
      </c>
      <c r="C92" s="58" t="s">
        <v>62</v>
      </c>
      <c r="D92" s="59" t="s">
        <v>126</v>
      </c>
      <c r="E92" s="60"/>
      <c r="F92" s="60">
        <f t="shared" si="3"/>
        <v>0</v>
      </c>
      <c r="G92" s="60">
        <v>2542313470</v>
      </c>
      <c r="H92" s="60">
        <f t="shared" si="4"/>
        <v>2542313470</v>
      </c>
      <c r="I92" s="23">
        <v>657624960</v>
      </c>
      <c r="J92" s="60">
        <v>657624960</v>
      </c>
      <c r="K92" s="23"/>
      <c r="L92" s="60">
        <v>657624960</v>
      </c>
      <c r="M92" s="23"/>
      <c r="N92" s="60">
        <v>657624960</v>
      </c>
      <c r="O92" s="23">
        <f>VLOOKUP(A92,'[4]542305'!A$21:D$79,4,0)</f>
        <v>14934473255</v>
      </c>
      <c r="P92" s="23">
        <f t="shared" si="5"/>
        <v>15592098215</v>
      </c>
    </row>
    <row r="93" spans="1:16" ht="18" customHeight="1" x14ac:dyDescent="0.25">
      <c r="A93" s="8">
        <v>890000432</v>
      </c>
      <c r="B93" s="8">
        <v>126663000</v>
      </c>
      <c r="C93" s="9" t="s">
        <v>9</v>
      </c>
      <c r="D93" s="10" t="s">
        <v>125</v>
      </c>
      <c r="E93" s="23"/>
      <c r="F93" s="23">
        <f t="shared" si="3"/>
        <v>0</v>
      </c>
      <c r="G93" s="23"/>
      <c r="H93" s="23">
        <f t="shared" si="4"/>
        <v>0</v>
      </c>
      <c r="I93" s="23">
        <v>517419461</v>
      </c>
      <c r="J93" s="23">
        <v>517419461</v>
      </c>
      <c r="K93" s="23"/>
      <c r="L93" s="23">
        <v>517419461</v>
      </c>
      <c r="M93" s="23"/>
      <c r="N93" s="23">
        <v>517419461</v>
      </c>
      <c r="O93" s="23">
        <f>VLOOKUP(A93,'[4]542305'!A$21:D$79,4,0)</f>
        <v>1332639108</v>
      </c>
      <c r="P93" s="23">
        <f t="shared" si="5"/>
        <v>1850058569</v>
      </c>
    </row>
    <row r="94" spans="1:16" ht="18" customHeight="1" x14ac:dyDescent="0.25">
      <c r="A94" s="8">
        <v>890000464</v>
      </c>
      <c r="B94" s="8">
        <v>210163001</v>
      </c>
      <c r="C94" s="39" t="s">
        <v>196</v>
      </c>
      <c r="D94" s="10" t="s">
        <v>430</v>
      </c>
      <c r="E94" s="23"/>
      <c r="F94" s="23">
        <f t="shared" si="3"/>
        <v>0</v>
      </c>
      <c r="G94" s="23"/>
      <c r="H94" s="23">
        <f t="shared" si="4"/>
        <v>0</v>
      </c>
      <c r="I94" s="23"/>
      <c r="J94" s="23">
        <v>0</v>
      </c>
      <c r="K94" s="23"/>
      <c r="L94" s="23">
        <v>0</v>
      </c>
      <c r="M94" s="23"/>
      <c r="N94" s="23">
        <v>0</v>
      </c>
      <c r="O94" s="23"/>
      <c r="P94" s="23">
        <f t="shared" si="5"/>
        <v>0</v>
      </c>
    </row>
    <row r="95" spans="1:16" ht="18" customHeight="1" x14ac:dyDescent="0.25">
      <c r="A95" s="8">
        <v>890001639</v>
      </c>
      <c r="B95" s="8">
        <v>116363000</v>
      </c>
      <c r="C95" s="9" t="s">
        <v>318</v>
      </c>
      <c r="D95" s="10" t="s">
        <v>544</v>
      </c>
      <c r="E95" s="23"/>
      <c r="F95" s="23">
        <f t="shared" si="3"/>
        <v>0</v>
      </c>
      <c r="G95" s="23"/>
      <c r="H95" s="23">
        <f t="shared" si="4"/>
        <v>0</v>
      </c>
      <c r="I95" s="23"/>
      <c r="J95" s="23">
        <v>0</v>
      </c>
      <c r="K95" s="23"/>
      <c r="L95" s="23">
        <v>0</v>
      </c>
      <c r="M95" s="23"/>
      <c r="N95" s="23">
        <v>0</v>
      </c>
      <c r="O95" s="23"/>
      <c r="P95" s="23">
        <f t="shared" si="5"/>
        <v>0</v>
      </c>
    </row>
    <row r="96" spans="1:16" ht="18" customHeight="1" x14ac:dyDescent="0.25">
      <c r="A96" s="8">
        <v>890072044</v>
      </c>
      <c r="B96" s="8">
        <v>218673686</v>
      </c>
      <c r="C96" s="9" t="s">
        <v>280</v>
      </c>
      <c r="D96" s="10" t="s">
        <v>508</v>
      </c>
      <c r="E96" s="23"/>
      <c r="F96" s="23">
        <f t="shared" si="3"/>
        <v>0</v>
      </c>
      <c r="G96" s="23"/>
      <c r="H96" s="23">
        <f t="shared" si="4"/>
        <v>0</v>
      </c>
      <c r="I96" s="23"/>
      <c r="J96" s="23">
        <v>0</v>
      </c>
      <c r="K96" s="23"/>
      <c r="L96" s="23">
        <v>0</v>
      </c>
      <c r="M96" s="23"/>
      <c r="N96" s="23">
        <v>0</v>
      </c>
      <c r="O96" s="23"/>
      <c r="P96" s="23">
        <f t="shared" si="5"/>
        <v>0</v>
      </c>
    </row>
    <row r="97" spans="1:16" ht="18" customHeight="1" x14ac:dyDescent="0.25">
      <c r="A97" s="8">
        <v>890102006</v>
      </c>
      <c r="B97" s="8">
        <v>110808000</v>
      </c>
      <c r="C97" s="9" t="s">
        <v>197</v>
      </c>
      <c r="D97" s="10" t="s">
        <v>431</v>
      </c>
      <c r="E97" s="23"/>
      <c r="F97" s="23">
        <f t="shared" si="3"/>
        <v>0</v>
      </c>
      <c r="G97" s="23"/>
      <c r="H97" s="23">
        <f t="shared" si="4"/>
        <v>0</v>
      </c>
      <c r="I97" s="23"/>
      <c r="J97" s="23">
        <v>0</v>
      </c>
      <c r="K97" s="23"/>
      <c r="L97" s="23">
        <v>0</v>
      </c>
      <c r="M97" s="23"/>
      <c r="N97" s="23">
        <v>0</v>
      </c>
      <c r="O97" s="23"/>
      <c r="P97" s="23">
        <f t="shared" si="5"/>
        <v>0</v>
      </c>
    </row>
    <row r="98" spans="1:16" ht="18" customHeight="1" x14ac:dyDescent="0.25">
      <c r="A98" s="8">
        <v>890102018</v>
      </c>
      <c r="B98" s="8">
        <v>210108001</v>
      </c>
      <c r="C98" s="9" t="s">
        <v>339</v>
      </c>
      <c r="D98" s="10" t="s">
        <v>564</v>
      </c>
      <c r="E98" s="23"/>
      <c r="F98" s="23">
        <f t="shared" si="3"/>
        <v>0</v>
      </c>
      <c r="G98" s="23"/>
      <c r="H98" s="23">
        <f t="shared" si="4"/>
        <v>0</v>
      </c>
      <c r="I98" s="23"/>
      <c r="J98" s="23">
        <v>0</v>
      </c>
      <c r="K98" s="23"/>
      <c r="L98" s="23">
        <v>0</v>
      </c>
      <c r="M98" s="23"/>
      <c r="N98" s="23">
        <v>0</v>
      </c>
      <c r="O98" s="23"/>
      <c r="P98" s="23">
        <f t="shared" si="5"/>
        <v>0</v>
      </c>
    </row>
    <row r="99" spans="1:16" ht="18" customHeight="1" x14ac:dyDescent="0.25">
      <c r="A99" s="8">
        <v>890102257</v>
      </c>
      <c r="B99" s="8">
        <v>121708000</v>
      </c>
      <c r="C99" s="9" t="s">
        <v>10</v>
      </c>
      <c r="D99" s="10" t="s">
        <v>11</v>
      </c>
      <c r="E99" s="23"/>
      <c r="F99" s="23">
        <f t="shared" si="3"/>
        <v>0</v>
      </c>
      <c r="G99" s="23"/>
      <c r="H99" s="23">
        <f t="shared" si="4"/>
        <v>0</v>
      </c>
      <c r="I99" s="23">
        <v>617312275</v>
      </c>
      <c r="J99" s="23">
        <v>617312275</v>
      </c>
      <c r="K99" s="23"/>
      <c r="L99" s="23">
        <v>617312275</v>
      </c>
      <c r="M99" s="23"/>
      <c r="N99" s="23">
        <v>617312275</v>
      </c>
      <c r="O99" s="23">
        <f>VLOOKUP(A99,'[4]542305'!A$21:D$79,4,0)</f>
        <v>153862758</v>
      </c>
      <c r="P99" s="23">
        <f t="shared" si="5"/>
        <v>771175033</v>
      </c>
    </row>
    <row r="100" spans="1:16" ht="18" customHeight="1" x14ac:dyDescent="0.25">
      <c r="A100" s="8">
        <v>890106291</v>
      </c>
      <c r="B100" s="8">
        <v>215808758</v>
      </c>
      <c r="C100" s="9" t="s">
        <v>225</v>
      </c>
      <c r="D100" s="10" t="s">
        <v>456</v>
      </c>
      <c r="E100" s="23"/>
      <c r="F100" s="23">
        <f t="shared" si="3"/>
        <v>0</v>
      </c>
      <c r="G100" s="23"/>
      <c r="H100" s="23">
        <f t="shared" si="4"/>
        <v>0</v>
      </c>
      <c r="I100" s="23"/>
      <c r="J100" s="23">
        <v>0</v>
      </c>
      <c r="K100" s="23"/>
      <c r="L100" s="23">
        <v>0</v>
      </c>
      <c r="M100" s="23"/>
      <c r="N100" s="23">
        <v>0</v>
      </c>
      <c r="O100" s="23"/>
      <c r="P100" s="23">
        <f t="shared" si="5"/>
        <v>0</v>
      </c>
    </row>
    <row r="101" spans="1:16" ht="18" customHeight="1" x14ac:dyDescent="0.25">
      <c r="A101" s="8">
        <v>890114335</v>
      </c>
      <c r="B101" s="8">
        <v>213308433</v>
      </c>
      <c r="C101" s="9" t="s">
        <v>281</v>
      </c>
      <c r="D101" s="10" t="s">
        <v>509</v>
      </c>
      <c r="E101" s="23"/>
      <c r="F101" s="23">
        <f t="shared" si="3"/>
        <v>0</v>
      </c>
      <c r="G101" s="23"/>
      <c r="H101" s="23">
        <f t="shared" si="4"/>
        <v>0</v>
      </c>
      <c r="I101" s="23"/>
      <c r="J101" s="23">
        <v>0</v>
      </c>
      <c r="K101" s="23"/>
      <c r="L101" s="23">
        <v>0</v>
      </c>
      <c r="M101" s="23"/>
      <c r="N101" s="23">
        <v>0</v>
      </c>
      <c r="O101" s="23"/>
      <c r="P101" s="23">
        <f t="shared" si="5"/>
        <v>0</v>
      </c>
    </row>
    <row r="102" spans="1:16" ht="18" customHeight="1" x14ac:dyDescent="0.25">
      <c r="A102" s="8">
        <v>890201190</v>
      </c>
      <c r="B102" s="8">
        <v>217568575</v>
      </c>
      <c r="C102" s="9" t="s">
        <v>198</v>
      </c>
      <c r="D102" s="10" t="s">
        <v>432</v>
      </c>
      <c r="E102" s="23"/>
      <c r="F102" s="23">
        <f t="shared" si="3"/>
        <v>0</v>
      </c>
      <c r="G102" s="23"/>
      <c r="H102" s="23">
        <f t="shared" si="4"/>
        <v>0</v>
      </c>
      <c r="I102" s="23"/>
      <c r="J102" s="23">
        <v>0</v>
      </c>
      <c r="K102" s="23"/>
      <c r="L102" s="23">
        <v>0</v>
      </c>
      <c r="M102" s="23"/>
      <c r="N102" s="23">
        <v>0</v>
      </c>
      <c r="O102" s="23"/>
      <c r="P102" s="23">
        <f t="shared" si="5"/>
        <v>0</v>
      </c>
    </row>
    <row r="103" spans="1:16" ht="18" customHeight="1" x14ac:dyDescent="0.25">
      <c r="A103" s="8">
        <v>890201213</v>
      </c>
      <c r="B103" s="8">
        <v>128868000</v>
      </c>
      <c r="C103" s="9" t="s">
        <v>63</v>
      </c>
      <c r="D103" s="10" t="s">
        <v>12</v>
      </c>
      <c r="E103" s="23"/>
      <c r="F103" s="23">
        <f t="shared" si="3"/>
        <v>0</v>
      </c>
      <c r="G103" s="23"/>
      <c r="H103" s="23">
        <f t="shared" si="4"/>
        <v>0</v>
      </c>
      <c r="I103" s="23">
        <v>668919935</v>
      </c>
      <c r="J103" s="23">
        <v>668919935</v>
      </c>
      <c r="K103" s="23"/>
      <c r="L103" s="23">
        <v>668919935</v>
      </c>
      <c r="M103" s="23"/>
      <c r="N103" s="23">
        <v>668919935</v>
      </c>
      <c r="O103" s="23">
        <f>VLOOKUP(A103,'[4]542305'!A$21:D$79,4,0)</f>
        <v>1140813566</v>
      </c>
      <c r="P103" s="23">
        <f t="shared" si="5"/>
        <v>1809733501</v>
      </c>
    </row>
    <row r="104" spans="1:16" ht="18" customHeight="1" x14ac:dyDescent="0.25">
      <c r="A104" s="8">
        <v>890201222</v>
      </c>
      <c r="B104" s="8">
        <v>210168001</v>
      </c>
      <c r="C104" s="9" t="s">
        <v>282</v>
      </c>
      <c r="D104" s="10" t="s">
        <v>510</v>
      </c>
      <c r="E104" s="23"/>
      <c r="F104" s="23">
        <f t="shared" si="3"/>
        <v>0</v>
      </c>
      <c r="G104" s="23"/>
      <c r="H104" s="23">
        <f t="shared" si="4"/>
        <v>0</v>
      </c>
      <c r="I104" s="23"/>
      <c r="J104" s="23">
        <v>0</v>
      </c>
      <c r="K104" s="23"/>
      <c r="L104" s="23">
        <v>0</v>
      </c>
      <c r="M104" s="23"/>
      <c r="N104" s="23">
        <v>0</v>
      </c>
      <c r="O104" s="23"/>
      <c r="P104" s="23">
        <f t="shared" si="5"/>
        <v>0</v>
      </c>
    </row>
    <row r="105" spans="1:16" ht="18" customHeight="1" x14ac:dyDescent="0.25">
      <c r="A105" s="32">
        <v>890201235</v>
      </c>
      <c r="B105" s="8">
        <v>116868000</v>
      </c>
      <c r="C105" s="9" t="s">
        <v>199</v>
      </c>
      <c r="D105" s="34" t="s">
        <v>584</v>
      </c>
      <c r="E105" s="23"/>
      <c r="F105" s="23">
        <f t="shared" si="3"/>
        <v>0</v>
      </c>
      <c r="G105" s="23"/>
      <c r="H105" s="23">
        <f t="shared" si="4"/>
        <v>0</v>
      </c>
      <c r="I105" s="23"/>
      <c r="J105" s="23">
        <v>0</v>
      </c>
      <c r="K105" s="23"/>
      <c r="L105" s="23">
        <v>0</v>
      </c>
      <c r="M105" s="23"/>
      <c r="N105" s="23">
        <v>0</v>
      </c>
      <c r="O105" s="23"/>
      <c r="P105" s="23">
        <f t="shared" si="5"/>
        <v>0</v>
      </c>
    </row>
    <row r="106" spans="1:16" ht="18" customHeight="1" x14ac:dyDescent="0.25">
      <c r="A106" s="8">
        <v>890201900</v>
      </c>
      <c r="B106" s="8">
        <v>218168081</v>
      </c>
      <c r="C106" s="39" t="s">
        <v>200</v>
      </c>
      <c r="D106" s="10" t="s">
        <v>433</v>
      </c>
      <c r="E106" s="23"/>
      <c r="F106" s="23">
        <f t="shared" si="3"/>
        <v>0</v>
      </c>
      <c r="G106" s="23"/>
      <c r="H106" s="23">
        <f t="shared" si="4"/>
        <v>0</v>
      </c>
      <c r="I106" s="23"/>
      <c r="J106" s="23">
        <v>0</v>
      </c>
      <c r="K106" s="23"/>
      <c r="L106" s="23">
        <v>0</v>
      </c>
      <c r="M106" s="23"/>
      <c r="N106" s="23">
        <v>0</v>
      </c>
      <c r="O106" s="23"/>
      <c r="P106" s="23">
        <f t="shared" si="5"/>
        <v>0</v>
      </c>
    </row>
    <row r="107" spans="1:16" ht="18" customHeight="1" x14ac:dyDescent="0.25">
      <c r="A107" s="8">
        <v>890204537</v>
      </c>
      <c r="B107" s="8">
        <v>211868418</v>
      </c>
      <c r="C107" s="9" t="s">
        <v>201</v>
      </c>
      <c r="D107" s="10" t="s">
        <v>434</v>
      </c>
      <c r="E107" s="23"/>
      <c r="F107" s="23">
        <f t="shared" si="3"/>
        <v>0</v>
      </c>
      <c r="G107" s="23"/>
      <c r="H107" s="23">
        <f t="shared" si="4"/>
        <v>0</v>
      </c>
      <c r="I107" s="23"/>
      <c r="J107" s="23">
        <v>0</v>
      </c>
      <c r="K107" s="23"/>
      <c r="L107" s="23">
        <v>0</v>
      </c>
      <c r="M107" s="23"/>
      <c r="N107" s="23">
        <v>0</v>
      </c>
      <c r="O107" s="23"/>
      <c r="P107" s="23">
        <f t="shared" si="5"/>
        <v>0</v>
      </c>
    </row>
    <row r="108" spans="1:16" ht="18" customHeight="1" x14ac:dyDescent="0.25">
      <c r="A108" s="8">
        <v>890204643</v>
      </c>
      <c r="B108" s="8">
        <v>215568655</v>
      </c>
      <c r="C108" s="9" t="s">
        <v>202</v>
      </c>
      <c r="D108" s="10" t="s">
        <v>435</v>
      </c>
      <c r="E108" s="23"/>
      <c r="F108" s="23">
        <f t="shared" si="3"/>
        <v>0</v>
      </c>
      <c r="G108" s="23"/>
      <c r="H108" s="23">
        <f t="shared" si="4"/>
        <v>0</v>
      </c>
      <c r="I108" s="23"/>
      <c r="J108" s="23">
        <v>0</v>
      </c>
      <c r="K108" s="23"/>
      <c r="L108" s="23">
        <v>0</v>
      </c>
      <c r="M108" s="23"/>
      <c r="N108" s="23">
        <v>0</v>
      </c>
      <c r="O108" s="23"/>
      <c r="P108" s="23">
        <f t="shared" si="5"/>
        <v>0</v>
      </c>
    </row>
    <row r="109" spans="1:16" ht="18" customHeight="1" x14ac:dyDescent="0.25">
      <c r="A109" s="8">
        <v>890204646</v>
      </c>
      <c r="B109" s="8">
        <v>211568615</v>
      </c>
      <c r="C109" s="9" t="s">
        <v>226</v>
      </c>
      <c r="D109" s="10" t="s">
        <v>457</v>
      </c>
      <c r="E109" s="23"/>
      <c r="F109" s="23">
        <f t="shared" si="3"/>
        <v>0</v>
      </c>
      <c r="G109" s="23"/>
      <c r="H109" s="23">
        <f t="shared" si="4"/>
        <v>0</v>
      </c>
      <c r="I109" s="23"/>
      <c r="J109" s="23">
        <v>0</v>
      </c>
      <c r="K109" s="23"/>
      <c r="L109" s="23">
        <v>0</v>
      </c>
      <c r="M109" s="23"/>
      <c r="N109" s="23">
        <v>0</v>
      </c>
      <c r="O109" s="23"/>
      <c r="P109" s="23">
        <f t="shared" si="5"/>
        <v>0</v>
      </c>
    </row>
    <row r="110" spans="1:16" ht="18" customHeight="1" x14ac:dyDescent="0.25">
      <c r="A110" s="8">
        <v>890204802</v>
      </c>
      <c r="B110" s="8">
        <v>210768307</v>
      </c>
      <c r="C110" s="9" t="s">
        <v>203</v>
      </c>
      <c r="D110" s="10" t="s">
        <v>436</v>
      </c>
      <c r="E110" s="23"/>
      <c r="F110" s="23">
        <f t="shared" si="3"/>
        <v>0</v>
      </c>
      <c r="G110" s="23"/>
      <c r="H110" s="23">
        <f t="shared" si="4"/>
        <v>0</v>
      </c>
      <c r="I110" s="23"/>
      <c r="J110" s="23">
        <v>0</v>
      </c>
      <c r="K110" s="23"/>
      <c r="L110" s="23">
        <v>0</v>
      </c>
      <c r="M110" s="23"/>
      <c r="N110" s="23">
        <v>0</v>
      </c>
      <c r="O110" s="23"/>
      <c r="P110" s="23">
        <f t="shared" si="5"/>
        <v>0</v>
      </c>
    </row>
    <row r="111" spans="1:16" ht="18" customHeight="1" x14ac:dyDescent="0.25">
      <c r="A111" s="8">
        <v>890205176</v>
      </c>
      <c r="B111" s="8">
        <v>217668276</v>
      </c>
      <c r="C111" s="9" t="s">
        <v>204</v>
      </c>
      <c r="D111" s="10" t="s">
        <v>437</v>
      </c>
      <c r="E111" s="23"/>
      <c r="F111" s="23">
        <f t="shared" si="3"/>
        <v>0</v>
      </c>
      <c r="G111" s="23"/>
      <c r="H111" s="23">
        <f t="shared" si="4"/>
        <v>0</v>
      </c>
      <c r="I111" s="23"/>
      <c r="J111" s="23">
        <v>0</v>
      </c>
      <c r="K111" s="23"/>
      <c r="L111" s="23">
        <v>0</v>
      </c>
      <c r="M111" s="23"/>
      <c r="N111" s="23">
        <v>0</v>
      </c>
      <c r="O111" s="23"/>
      <c r="P111" s="23">
        <f t="shared" si="5"/>
        <v>0</v>
      </c>
    </row>
    <row r="112" spans="1:16" ht="18" customHeight="1" x14ac:dyDescent="0.25">
      <c r="A112" s="8">
        <v>890205383</v>
      </c>
      <c r="B112" s="8">
        <v>214768547</v>
      </c>
      <c r="C112" s="9" t="s">
        <v>283</v>
      </c>
      <c r="D112" s="10" t="s">
        <v>511</v>
      </c>
      <c r="E112" s="23"/>
      <c r="F112" s="23">
        <f t="shared" si="3"/>
        <v>0</v>
      </c>
      <c r="G112" s="23"/>
      <c r="H112" s="23">
        <f t="shared" si="4"/>
        <v>0</v>
      </c>
      <c r="I112" s="23"/>
      <c r="J112" s="23">
        <v>0</v>
      </c>
      <c r="K112" s="23"/>
      <c r="L112" s="23">
        <v>0</v>
      </c>
      <c r="M112" s="23"/>
      <c r="N112" s="23">
        <v>0</v>
      </c>
      <c r="O112" s="23"/>
      <c r="P112" s="23">
        <f t="shared" si="5"/>
        <v>0</v>
      </c>
    </row>
    <row r="113" spans="1:16" ht="18" customHeight="1" x14ac:dyDescent="0.25">
      <c r="A113" s="8">
        <v>890210951</v>
      </c>
      <c r="B113" s="8">
        <v>216768867</v>
      </c>
      <c r="C113" s="9" t="s">
        <v>205</v>
      </c>
      <c r="D113" s="10" t="s">
        <v>438</v>
      </c>
      <c r="E113" s="23"/>
      <c r="F113" s="23">
        <f t="shared" si="3"/>
        <v>0</v>
      </c>
      <c r="G113" s="23"/>
      <c r="H113" s="23">
        <f t="shared" si="4"/>
        <v>0</v>
      </c>
      <c r="I113" s="23"/>
      <c r="J113" s="23">
        <v>0</v>
      </c>
      <c r="K113" s="23"/>
      <c r="L113" s="23">
        <v>0</v>
      </c>
      <c r="M113" s="23"/>
      <c r="N113" s="23">
        <v>0</v>
      </c>
      <c r="O113" s="23"/>
      <c r="P113" s="23">
        <f t="shared" si="5"/>
        <v>0</v>
      </c>
    </row>
    <row r="114" spans="1:16" ht="18" customHeight="1" x14ac:dyDescent="0.25">
      <c r="A114" s="8">
        <v>890399010</v>
      </c>
      <c r="B114" s="8">
        <v>120676000</v>
      </c>
      <c r="C114" s="9" t="s">
        <v>13</v>
      </c>
      <c r="D114" s="10" t="s">
        <v>91</v>
      </c>
      <c r="E114" s="23"/>
      <c r="F114" s="23">
        <f t="shared" si="3"/>
        <v>0</v>
      </c>
      <c r="G114" s="23"/>
      <c r="H114" s="23">
        <f t="shared" si="4"/>
        <v>0</v>
      </c>
      <c r="I114" s="23">
        <v>748296410</v>
      </c>
      <c r="J114" s="23">
        <v>748296410</v>
      </c>
      <c r="K114" s="23"/>
      <c r="L114" s="23">
        <v>748296410</v>
      </c>
      <c r="M114" s="23"/>
      <c r="N114" s="23">
        <v>748296410</v>
      </c>
      <c r="O114" s="23">
        <f>VLOOKUP(A114,'[4]542305'!A$21:D$79,4,0)</f>
        <v>1407535291</v>
      </c>
      <c r="P114" s="23">
        <f t="shared" si="5"/>
        <v>2155831701</v>
      </c>
    </row>
    <row r="115" spans="1:16" ht="18" customHeight="1" x14ac:dyDescent="0.25">
      <c r="A115" s="8">
        <v>890399011</v>
      </c>
      <c r="B115" s="8">
        <v>210176001</v>
      </c>
      <c r="C115" s="9" t="s">
        <v>206</v>
      </c>
      <c r="D115" s="10" t="s">
        <v>439</v>
      </c>
      <c r="E115" s="23"/>
      <c r="F115" s="23">
        <f t="shared" si="3"/>
        <v>0</v>
      </c>
      <c r="G115" s="23"/>
      <c r="H115" s="23">
        <f t="shared" si="4"/>
        <v>0</v>
      </c>
      <c r="I115" s="23"/>
      <c r="J115" s="23">
        <v>0</v>
      </c>
      <c r="K115" s="23"/>
      <c r="L115" s="23">
        <v>0</v>
      </c>
      <c r="M115" s="23"/>
      <c r="N115" s="23">
        <v>0</v>
      </c>
      <c r="O115" s="23"/>
      <c r="P115" s="23">
        <f t="shared" si="5"/>
        <v>0</v>
      </c>
    </row>
    <row r="116" spans="1:16" ht="18" customHeight="1" x14ac:dyDescent="0.25">
      <c r="A116" s="8">
        <v>890399025</v>
      </c>
      <c r="B116" s="8">
        <v>219276892</v>
      </c>
      <c r="C116" s="9" t="s">
        <v>237</v>
      </c>
      <c r="D116" s="10" t="s">
        <v>466</v>
      </c>
      <c r="E116" s="23"/>
      <c r="F116" s="23">
        <f t="shared" si="3"/>
        <v>0</v>
      </c>
      <c r="G116" s="23"/>
      <c r="H116" s="23">
        <f t="shared" si="4"/>
        <v>0</v>
      </c>
      <c r="I116" s="23"/>
      <c r="J116" s="23">
        <v>0</v>
      </c>
      <c r="K116" s="23"/>
      <c r="L116" s="23">
        <v>0</v>
      </c>
      <c r="M116" s="23"/>
      <c r="N116" s="23">
        <v>0</v>
      </c>
      <c r="O116" s="23"/>
      <c r="P116" s="23">
        <f t="shared" si="5"/>
        <v>0</v>
      </c>
    </row>
    <row r="117" spans="1:16" ht="18" customHeight="1" x14ac:dyDescent="0.25">
      <c r="A117" s="8">
        <v>890399029</v>
      </c>
      <c r="B117" s="8">
        <v>117676000</v>
      </c>
      <c r="C117" s="9" t="s">
        <v>207</v>
      </c>
      <c r="D117" s="10" t="s">
        <v>440</v>
      </c>
      <c r="E117" s="23"/>
      <c r="F117" s="23">
        <f t="shared" si="3"/>
        <v>0</v>
      </c>
      <c r="G117" s="23"/>
      <c r="H117" s="23">
        <f t="shared" si="4"/>
        <v>0</v>
      </c>
      <c r="I117" s="23"/>
      <c r="J117" s="23">
        <v>0</v>
      </c>
      <c r="K117" s="23"/>
      <c r="L117" s="23">
        <v>0</v>
      </c>
      <c r="M117" s="23"/>
      <c r="N117" s="23">
        <v>0</v>
      </c>
      <c r="O117" s="23"/>
      <c r="P117" s="23">
        <f t="shared" si="5"/>
        <v>0</v>
      </c>
    </row>
    <row r="118" spans="1:16" ht="18" customHeight="1" x14ac:dyDescent="0.25">
      <c r="A118" s="8">
        <v>890399045</v>
      </c>
      <c r="B118" s="8">
        <v>210976109</v>
      </c>
      <c r="C118" s="9" t="s">
        <v>321</v>
      </c>
      <c r="D118" s="10" t="s">
        <v>547</v>
      </c>
      <c r="E118" s="23"/>
      <c r="F118" s="23">
        <f t="shared" si="3"/>
        <v>0</v>
      </c>
      <c r="G118" s="23"/>
      <c r="H118" s="23">
        <f t="shared" si="4"/>
        <v>0</v>
      </c>
      <c r="I118" s="23"/>
      <c r="J118" s="23">
        <v>0</v>
      </c>
      <c r="K118" s="23"/>
      <c r="L118" s="23">
        <v>0</v>
      </c>
      <c r="M118" s="23"/>
      <c r="N118" s="23">
        <v>0</v>
      </c>
      <c r="O118" s="23"/>
      <c r="P118" s="23">
        <f t="shared" si="5"/>
        <v>0</v>
      </c>
    </row>
    <row r="119" spans="1:16" ht="18" customHeight="1" x14ac:dyDescent="0.25">
      <c r="A119" s="8">
        <v>890399046</v>
      </c>
      <c r="B119" s="8">
        <v>216476364</v>
      </c>
      <c r="C119" s="9" t="s">
        <v>208</v>
      </c>
      <c r="D119" s="10" t="s">
        <v>441</v>
      </c>
      <c r="E119" s="23"/>
      <c r="F119" s="23">
        <f t="shared" si="3"/>
        <v>0</v>
      </c>
      <c r="G119" s="23"/>
      <c r="H119" s="23">
        <f t="shared" si="4"/>
        <v>0</v>
      </c>
      <c r="I119" s="23"/>
      <c r="J119" s="23">
        <v>0</v>
      </c>
      <c r="K119" s="23"/>
      <c r="L119" s="23">
        <v>0</v>
      </c>
      <c r="M119" s="23"/>
      <c r="N119" s="23">
        <v>0</v>
      </c>
      <c r="O119" s="23"/>
      <c r="P119" s="23">
        <f t="shared" si="5"/>
        <v>0</v>
      </c>
    </row>
    <row r="120" spans="1:16" ht="18" customHeight="1" x14ac:dyDescent="0.25">
      <c r="A120" s="8">
        <v>890480059</v>
      </c>
      <c r="B120" s="8">
        <v>111313000</v>
      </c>
      <c r="C120" s="9" t="s">
        <v>209</v>
      </c>
      <c r="D120" s="10" t="s">
        <v>442</v>
      </c>
      <c r="E120" s="23"/>
      <c r="F120" s="23">
        <f t="shared" si="3"/>
        <v>0</v>
      </c>
      <c r="G120" s="23"/>
      <c r="H120" s="23">
        <f t="shared" si="4"/>
        <v>0</v>
      </c>
      <c r="I120" s="23"/>
      <c r="J120" s="23">
        <v>0</v>
      </c>
      <c r="K120" s="23"/>
      <c r="L120" s="23">
        <v>0</v>
      </c>
      <c r="M120" s="23"/>
      <c r="N120" s="23">
        <v>0</v>
      </c>
      <c r="O120" s="23"/>
      <c r="P120" s="23">
        <f t="shared" si="5"/>
        <v>0</v>
      </c>
    </row>
    <row r="121" spans="1:16" ht="18" customHeight="1" x14ac:dyDescent="0.25">
      <c r="A121" s="8">
        <v>890480123</v>
      </c>
      <c r="B121" s="8">
        <v>122613000</v>
      </c>
      <c r="C121" s="9" t="s">
        <v>14</v>
      </c>
      <c r="D121" s="10" t="s">
        <v>88</v>
      </c>
      <c r="E121" s="23"/>
      <c r="F121" s="23">
        <f t="shared" si="3"/>
        <v>0</v>
      </c>
      <c r="G121" s="23"/>
      <c r="H121" s="23">
        <f t="shared" si="4"/>
        <v>0</v>
      </c>
      <c r="I121" s="23">
        <v>566888567</v>
      </c>
      <c r="J121" s="23">
        <v>566888567</v>
      </c>
      <c r="K121" s="23"/>
      <c r="L121" s="23">
        <v>566888567</v>
      </c>
      <c r="M121" s="23"/>
      <c r="N121" s="23">
        <v>566888567</v>
      </c>
      <c r="O121" s="23">
        <f>VLOOKUP(A121,'[4]542305'!A$21:D$79,4,0)</f>
        <v>1969170036</v>
      </c>
      <c r="P121" s="23">
        <f t="shared" si="5"/>
        <v>2536058603</v>
      </c>
    </row>
    <row r="122" spans="1:16" ht="18" customHeight="1" x14ac:dyDescent="0.25">
      <c r="A122" s="32">
        <v>890480184</v>
      </c>
      <c r="B122" s="8">
        <v>210113001</v>
      </c>
      <c r="C122" s="9" t="s">
        <v>340</v>
      </c>
      <c r="D122" s="35" t="s">
        <v>585</v>
      </c>
      <c r="E122" s="23"/>
      <c r="F122" s="23">
        <f t="shared" si="3"/>
        <v>0</v>
      </c>
      <c r="G122" s="23"/>
      <c r="H122" s="23">
        <f t="shared" si="4"/>
        <v>0</v>
      </c>
      <c r="I122" s="23"/>
      <c r="J122" s="23">
        <v>0</v>
      </c>
      <c r="K122" s="23"/>
      <c r="L122" s="23">
        <v>0</v>
      </c>
      <c r="M122" s="23"/>
      <c r="N122" s="23">
        <v>0</v>
      </c>
      <c r="O122" s="23"/>
      <c r="P122" s="23">
        <f t="shared" si="5"/>
        <v>0</v>
      </c>
    </row>
    <row r="123" spans="1:16" ht="18" customHeight="1" x14ac:dyDescent="0.25">
      <c r="A123" s="8">
        <v>890480203</v>
      </c>
      <c r="B123" s="8">
        <v>217013670</v>
      </c>
      <c r="C123" s="18" t="s">
        <v>353</v>
      </c>
      <c r="D123" s="10" t="s">
        <v>572</v>
      </c>
      <c r="E123" s="23"/>
      <c r="F123" s="23">
        <f t="shared" si="3"/>
        <v>0</v>
      </c>
      <c r="G123" s="23"/>
      <c r="H123" s="23">
        <f t="shared" si="4"/>
        <v>0</v>
      </c>
      <c r="I123" s="23"/>
      <c r="J123" s="23">
        <v>0</v>
      </c>
      <c r="K123" s="23"/>
      <c r="L123" s="23">
        <v>0</v>
      </c>
      <c r="M123" s="23"/>
      <c r="N123" s="23">
        <v>0</v>
      </c>
      <c r="O123" s="23"/>
      <c r="P123" s="23">
        <f t="shared" si="5"/>
        <v>0</v>
      </c>
    </row>
    <row r="124" spans="1:16" ht="18" customHeight="1" x14ac:dyDescent="0.25">
      <c r="A124" s="8">
        <v>890500622</v>
      </c>
      <c r="B124" s="8">
        <v>125354000</v>
      </c>
      <c r="C124" s="9" t="s">
        <v>359</v>
      </c>
      <c r="D124" s="10" t="s">
        <v>15</v>
      </c>
      <c r="E124" s="23"/>
      <c r="F124" s="23">
        <f t="shared" si="3"/>
        <v>0</v>
      </c>
      <c r="G124" s="23"/>
      <c r="H124" s="23">
        <f t="shared" si="4"/>
        <v>0</v>
      </c>
      <c r="I124" s="23">
        <v>563245569</v>
      </c>
      <c r="J124" s="23">
        <v>563245569</v>
      </c>
      <c r="K124" s="23"/>
      <c r="L124" s="23">
        <v>563245569</v>
      </c>
      <c r="M124" s="23"/>
      <c r="N124" s="23">
        <v>563245569</v>
      </c>
      <c r="O124" s="23">
        <f>VLOOKUP(A124,'[4]542305'!A$21:D$79,4,0)</f>
        <v>712799894</v>
      </c>
      <c r="P124" s="23">
        <f t="shared" si="5"/>
        <v>1276045463</v>
      </c>
    </row>
    <row r="125" spans="1:16" ht="18" customHeight="1" x14ac:dyDescent="0.25">
      <c r="A125" s="8">
        <v>890501362</v>
      </c>
      <c r="B125" s="8">
        <v>212054820</v>
      </c>
      <c r="C125" s="9" t="s">
        <v>210</v>
      </c>
      <c r="D125" s="10" t="s">
        <v>443</v>
      </c>
      <c r="E125" s="23"/>
      <c r="F125" s="23">
        <f t="shared" si="3"/>
        <v>0</v>
      </c>
      <c r="G125" s="23"/>
      <c r="H125" s="23">
        <f t="shared" si="4"/>
        <v>0</v>
      </c>
      <c r="I125" s="23"/>
      <c r="J125" s="23">
        <v>0</v>
      </c>
      <c r="K125" s="23"/>
      <c r="L125" s="23">
        <v>0</v>
      </c>
      <c r="M125" s="23"/>
      <c r="N125" s="23">
        <v>0</v>
      </c>
      <c r="O125" s="23"/>
      <c r="P125" s="23">
        <f t="shared" si="5"/>
        <v>0</v>
      </c>
    </row>
    <row r="126" spans="1:16" ht="18" customHeight="1" x14ac:dyDescent="0.25">
      <c r="A126" s="8">
        <v>890501434</v>
      </c>
      <c r="B126" s="8">
        <v>210154001</v>
      </c>
      <c r="C126" s="9" t="s">
        <v>211</v>
      </c>
      <c r="D126" s="10" t="s">
        <v>444</v>
      </c>
      <c r="E126" s="23"/>
      <c r="F126" s="23">
        <f t="shared" si="3"/>
        <v>0</v>
      </c>
      <c r="G126" s="23"/>
      <c r="H126" s="23">
        <f t="shared" si="4"/>
        <v>0</v>
      </c>
      <c r="I126" s="23"/>
      <c r="J126" s="23">
        <v>0</v>
      </c>
      <c r="K126" s="23"/>
      <c r="L126" s="23">
        <v>0</v>
      </c>
      <c r="M126" s="23"/>
      <c r="N126" s="23">
        <v>0</v>
      </c>
      <c r="O126" s="23"/>
      <c r="P126" s="23">
        <f t="shared" si="5"/>
        <v>0</v>
      </c>
    </row>
    <row r="127" spans="1:16" ht="18" customHeight="1" x14ac:dyDescent="0.25">
      <c r="A127" s="8">
        <v>890501510</v>
      </c>
      <c r="B127" s="8">
        <v>125454000</v>
      </c>
      <c r="C127" s="9" t="s">
        <v>16</v>
      </c>
      <c r="D127" s="10" t="s">
        <v>82</v>
      </c>
      <c r="E127" s="23"/>
      <c r="F127" s="23">
        <f t="shared" si="3"/>
        <v>0</v>
      </c>
      <c r="G127" s="23"/>
      <c r="H127" s="23">
        <f t="shared" si="4"/>
        <v>0</v>
      </c>
      <c r="I127" s="23">
        <v>575245202</v>
      </c>
      <c r="J127" s="23">
        <v>575245202</v>
      </c>
      <c r="K127" s="23"/>
      <c r="L127" s="23">
        <v>575245202</v>
      </c>
      <c r="M127" s="23"/>
      <c r="N127" s="23">
        <v>575245202</v>
      </c>
      <c r="O127" s="23">
        <f>VLOOKUP(A127,'[4]542305'!A$21:D$79,4,0)</f>
        <v>1573106604</v>
      </c>
      <c r="P127" s="23">
        <f t="shared" si="5"/>
        <v>2148351806</v>
      </c>
    </row>
    <row r="128" spans="1:16" ht="18" customHeight="1" x14ac:dyDescent="0.25">
      <c r="A128" s="8">
        <v>890501876</v>
      </c>
      <c r="B128" s="8">
        <v>217354673</v>
      </c>
      <c r="C128" s="9" t="s">
        <v>298</v>
      </c>
      <c r="D128" s="10" t="s">
        <v>526</v>
      </c>
      <c r="E128" s="23"/>
      <c r="F128" s="23">
        <f t="shared" si="3"/>
        <v>0</v>
      </c>
      <c r="G128" s="23"/>
      <c r="H128" s="23">
        <f t="shared" si="4"/>
        <v>0</v>
      </c>
      <c r="I128" s="23"/>
      <c r="J128" s="23">
        <v>0</v>
      </c>
      <c r="K128" s="23"/>
      <c r="L128" s="23">
        <v>0</v>
      </c>
      <c r="M128" s="23"/>
      <c r="N128" s="23">
        <v>0</v>
      </c>
      <c r="O128" s="23"/>
      <c r="P128" s="23">
        <f t="shared" si="5"/>
        <v>0</v>
      </c>
    </row>
    <row r="129" spans="1:16" ht="18" customHeight="1" x14ac:dyDescent="0.25">
      <c r="A129" s="8">
        <v>890505662</v>
      </c>
      <c r="B129" s="8">
        <v>219954099</v>
      </c>
      <c r="C129" s="9" t="s">
        <v>212</v>
      </c>
      <c r="D129" s="10" t="s">
        <v>445</v>
      </c>
      <c r="E129" s="23"/>
      <c r="F129" s="23">
        <f t="shared" si="3"/>
        <v>0</v>
      </c>
      <c r="G129" s="23"/>
      <c r="H129" s="23">
        <f t="shared" si="4"/>
        <v>0</v>
      </c>
      <c r="I129" s="23"/>
      <c r="J129" s="23">
        <v>0</v>
      </c>
      <c r="K129" s="23"/>
      <c r="L129" s="23">
        <v>0</v>
      </c>
      <c r="M129" s="23"/>
      <c r="N129" s="23">
        <v>0</v>
      </c>
      <c r="O129" s="23"/>
      <c r="P129" s="23">
        <f t="shared" si="5"/>
        <v>0</v>
      </c>
    </row>
    <row r="130" spans="1:16" ht="18" customHeight="1" x14ac:dyDescent="0.25">
      <c r="A130" s="8">
        <v>890680008</v>
      </c>
      <c r="B130" s="8">
        <v>219025290</v>
      </c>
      <c r="C130" s="9" t="s">
        <v>284</v>
      </c>
      <c r="D130" s="10" t="s">
        <v>512</v>
      </c>
      <c r="E130" s="23"/>
      <c r="F130" s="23">
        <f t="shared" si="3"/>
        <v>0</v>
      </c>
      <c r="G130" s="23"/>
      <c r="H130" s="23">
        <f t="shared" si="4"/>
        <v>0</v>
      </c>
      <c r="I130" s="23"/>
      <c r="J130" s="23">
        <v>0</v>
      </c>
      <c r="K130" s="23"/>
      <c r="L130" s="23">
        <v>0</v>
      </c>
      <c r="M130" s="23"/>
      <c r="N130" s="23">
        <v>0</v>
      </c>
      <c r="O130" s="23"/>
      <c r="P130" s="23">
        <f t="shared" si="5"/>
        <v>0</v>
      </c>
    </row>
    <row r="131" spans="1:16" ht="18" customHeight="1" x14ac:dyDescent="0.25">
      <c r="A131" s="8">
        <v>890680062</v>
      </c>
      <c r="B131" s="8">
        <v>127625000</v>
      </c>
      <c r="C131" s="9" t="s">
        <v>17</v>
      </c>
      <c r="D131" s="10" t="s">
        <v>18</v>
      </c>
      <c r="E131" s="23"/>
      <c r="F131" s="23">
        <f t="shared" si="3"/>
        <v>0</v>
      </c>
      <c r="G131" s="23"/>
      <c r="H131" s="23">
        <f t="shared" si="4"/>
        <v>0</v>
      </c>
      <c r="I131" s="23">
        <v>523434214</v>
      </c>
      <c r="J131" s="23">
        <v>523434214</v>
      </c>
      <c r="K131" s="23"/>
      <c r="L131" s="23">
        <v>523434214</v>
      </c>
      <c r="M131" s="23"/>
      <c r="N131" s="23">
        <v>523434214</v>
      </c>
      <c r="O131" s="23">
        <f>VLOOKUP(A131,'[4]542305'!A$21:D$79,4,0)</f>
        <v>1526913533</v>
      </c>
      <c r="P131" s="23">
        <f t="shared" si="5"/>
        <v>2050347747</v>
      </c>
    </row>
    <row r="132" spans="1:16" ht="18" customHeight="1" x14ac:dyDescent="0.25">
      <c r="A132" s="8">
        <v>890680378</v>
      </c>
      <c r="B132" s="8">
        <v>210725307</v>
      </c>
      <c r="C132" s="9" t="s">
        <v>285</v>
      </c>
      <c r="D132" s="10" t="s">
        <v>513</v>
      </c>
      <c r="E132" s="23"/>
      <c r="F132" s="23">
        <f t="shared" si="3"/>
        <v>0</v>
      </c>
      <c r="G132" s="23"/>
      <c r="H132" s="23">
        <f t="shared" si="4"/>
        <v>0</v>
      </c>
      <c r="I132" s="23"/>
      <c r="J132" s="23">
        <v>0</v>
      </c>
      <c r="K132" s="23"/>
      <c r="L132" s="23">
        <v>0</v>
      </c>
      <c r="M132" s="23"/>
      <c r="N132" s="23">
        <v>0</v>
      </c>
      <c r="O132" s="23"/>
      <c r="P132" s="23">
        <f t="shared" si="5"/>
        <v>0</v>
      </c>
    </row>
    <row r="133" spans="1:16" ht="18" customHeight="1" x14ac:dyDescent="0.25">
      <c r="A133" s="8">
        <v>890700640</v>
      </c>
      <c r="B133" s="8">
        <v>129373000</v>
      </c>
      <c r="C133" s="9" t="s">
        <v>19</v>
      </c>
      <c r="D133" s="10" t="s">
        <v>80</v>
      </c>
      <c r="E133" s="23"/>
      <c r="F133" s="23">
        <f t="shared" ref="F133:F196" si="6">+E133</f>
        <v>0</v>
      </c>
      <c r="G133" s="23"/>
      <c r="H133" s="23">
        <f t="shared" ref="H133:H196" si="7">+F133+G133</f>
        <v>0</v>
      </c>
      <c r="I133" s="23">
        <v>534908783</v>
      </c>
      <c r="J133" s="23">
        <v>534908783</v>
      </c>
      <c r="K133" s="23"/>
      <c r="L133" s="23">
        <v>534908783</v>
      </c>
      <c r="M133" s="23"/>
      <c r="N133" s="23">
        <v>534908783</v>
      </c>
      <c r="O133" s="23">
        <f>VLOOKUP(A133,'[4]542305'!A$21:D$79,4,0)</f>
        <v>2683262549</v>
      </c>
      <c r="P133" s="23">
        <f t="shared" ref="P133:P196" si="8">+N133+O133</f>
        <v>3218171332</v>
      </c>
    </row>
    <row r="134" spans="1:16" ht="18" customHeight="1" x14ac:dyDescent="0.25">
      <c r="A134" s="8">
        <v>890700942</v>
      </c>
      <c r="B134" s="8">
        <v>210473504</v>
      </c>
      <c r="C134" s="9" t="s">
        <v>249</v>
      </c>
      <c r="D134" s="10" t="s">
        <v>478</v>
      </c>
      <c r="E134" s="23"/>
      <c r="F134" s="23">
        <f t="shared" si="6"/>
        <v>0</v>
      </c>
      <c r="G134" s="23"/>
      <c r="H134" s="23">
        <f t="shared" si="7"/>
        <v>0</v>
      </c>
      <c r="I134" s="23"/>
      <c r="J134" s="23">
        <v>0</v>
      </c>
      <c r="K134" s="23"/>
      <c r="L134" s="23">
        <v>0</v>
      </c>
      <c r="M134" s="23"/>
      <c r="N134" s="23">
        <v>0</v>
      </c>
      <c r="O134" s="23"/>
      <c r="P134" s="23">
        <f t="shared" si="8"/>
        <v>0</v>
      </c>
    </row>
    <row r="135" spans="1:16" ht="18" customHeight="1" x14ac:dyDescent="0.25">
      <c r="A135" s="8">
        <v>890700961</v>
      </c>
      <c r="B135" s="8">
        <v>212673026</v>
      </c>
      <c r="C135" s="9" t="s">
        <v>250</v>
      </c>
      <c r="D135" s="10" t="s">
        <v>479</v>
      </c>
      <c r="E135" s="23"/>
      <c r="F135" s="23">
        <f t="shared" si="6"/>
        <v>0</v>
      </c>
      <c r="G135" s="23"/>
      <c r="H135" s="23">
        <f t="shared" si="7"/>
        <v>0</v>
      </c>
      <c r="I135" s="23"/>
      <c r="J135" s="23">
        <v>0</v>
      </c>
      <c r="K135" s="23"/>
      <c r="L135" s="23">
        <v>0</v>
      </c>
      <c r="M135" s="23"/>
      <c r="N135" s="23">
        <v>0</v>
      </c>
      <c r="O135" s="23"/>
      <c r="P135" s="23">
        <f t="shared" si="8"/>
        <v>0</v>
      </c>
    </row>
    <row r="136" spans="1:16" ht="18" customHeight="1" x14ac:dyDescent="0.25">
      <c r="A136" s="8">
        <v>890701077</v>
      </c>
      <c r="B136" s="8">
        <v>218573585</v>
      </c>
      <c r="C136" s="9" t="s">
        <v>213</v>
      </c>
      <c r="D136" s="20" t="s">
        <v>582</v>
      </c>
      <c r="E136" s="23"/>
      <c r="F136" s="23">
        <f t="shared" si="6"/>
        <v>0</v>
      </c>
      <c r="G136" s="23"/>
      <c r="H136" s="23">
        <f t="shared" si="7"/>
        <v>0</v>
      </c>
      <c r="I136" s="23"/>
      <c r="J136" s="23">
        <v>0</v>
      </c>
      <c r="K136" s="23"/>
      <c r="L136" s="23">
        <v>0</v>
      </c>
      <c r="M136" s="23"/>
      <c r="N136" s="23">
        <v>0</v>
      </c>
      <c r="O136" s="23"/>
      <c r="P136" s="23">
        <f t="shared" si="8"/>
        <v>0</v>
      </c>
    </row>
    <row r="137" spans="1:16" ht="18" customHeight="1" x14ac:dyDescent="0.25">
      <c r="A137" s="8">
        <v>890701933</v>
      </c>
      <c r="B137" s="8">
        <v>214973449</v>
      </c>
      <c r="C137" s="9" t="s">
        <v>214</v>
      </c>
      <c r="D137" s="10" t="s">
        <v>446</v>
      </c>
      <c r="E137" s="23"/>
      <c r="F137" s="23">
        <f t="shared" si="6"/>
        <v>0</v>
      </c>
      <c r="G137" s="23"/>
      <c r="H137" s="23">
        <f t="shared" si="7"/>
        <v>0</v>
      </c>
      <c r="I137" s="23"/>
      <c r="J137" s="23">
        <v>0</v>
      </c>
      <c r="K137" s="23"/>
      <c r="L137" s="23">
        <v>0</v>
      </c>
      <c r="M137" s="23"/>
      <c r="N137" s="23">
        <v>0</v>
      </c>
      <c r="O137" s="23"/>
      <c r="P137" s="23">
        <f t="shared" si="8"/>
        <v>0</v>
      </c>
    </row>
    <row r="138" spans="1:16" ht="18" customHeight="1" x14ac:dyDescent="0.25">
      <c r="A138" s="8">
        <v>890702015</v>
      </c>
      <c r="B138" s="8">
        <v>211973319</v>
      </c>
      <c r="C138" s="9" t="s">
        <v>215</v>
      </c>
      <c r="D138" s="10" t="s">
        <v>447</v>
      </c>
      <c r="E138" s="23"/>
      <c r="F138" s="23">
        <f t="shared" si="6"/>
        <v>0</v>
      </c>
      <c r="G138" s="23"/>
      <c r="H138" s="23">
        <f t="shared" si="7"/>
        <v>0</v>
      </c>
      <c r="I138" s="23"/>
      <c r="J138" s="23">
        <v>0</v>
      </c>
      <c r="K138" s="23"/>
      <c r="L138" s="23">
        <v>0</v>
      </c>
      <c r="M138" s="23"/>
      <c r="N138" s="23">
        <v>0</v>
      </c>
      <c r="O138" s="23"/>
      <c r="P138" s="23">
        <f t="shared" si="8"/>
        <v>0</v>
      </c>
    </row>
    <row r="139" spans="1:16" ht="18" customHeight="1" x14ac:dyDescent="0.25">
      <c r="A139" s="8">
        <v>890702027</v>
      </c>
      <c r="B139" s="8">
        <v>216873268</v>
      </c>
      <c r="C139" s="9" t="s">
        <v>216</v>
      </c>
      <c r="D139" s="10" t="s">
        <v>448</v>
      </c>
      <c r="E139" s="23"/>
      <c r="F139" s="23">
        <f t="shared" si="6"/>
        <v>0</v>
      </c>
      <c r="G139" s="23"/>
      <c r="H139" s="23">
        <f t="shared" si="7"/>
        <v>0</v>
      </c>
      <c r="I139" s="23"/>
      <c r="J139" s="23">
        <v>0</v>
      </c>
      <c r="K139" s="23"/>
      <c r="L139" s="23">
        <v>0</v>
      </c>
      <c r="M139" s="23"/>
      <c r="N139" s="23">
        <v>0</v>
      </c>
      <c r="O139" s="23"/>
      <c r="P139" s="23">
        <f t="shared" si="8"/>
        <v>0</v>
      </c>
    </row>
    <row r="140" spans="1:16" ht="18" customHeight="1" x14ac:dyDescent="0.25">
      <c r="A140" s="8">
        <v>890702038</v>
      </c>
      <c r="B140" s="8">
        <v>216373563</v>
      </c>
      <c r="C140" s="9" t="s">
        <v>217</v>
      </c>
      <c r="D140" s="10" t="s">
        <v>449</v>
      </c>
      <c r="E140" s="23"/>
      <c r="F140" s="23">
        <f t="shared" si="6"/>
        <v>0</v>
      </c>
      <c r="G140" s="23"/>
      <c r="H140" s="23">
        <f t="shared" si="7"/>
        <v>0</v>
      </c>
      <c r="I140" s="23"/>
      <c r="J140" s="23">
        <v>0</v>
      </c>
      <c r="K140" s="23"/>
      <c r="L140" s="23">
        <v>0</v>
      </c>
      <c r="M140" s="23"/>
      <c r="N140" s="23">
        <v>0</v>
      </c>
      <c r="O140" s="23"/>
      <c r="P140" s="23">
        <f t="shared" si="8"/>
        <v>0</v>
      </c>
    </row>
    <row r="141" spans="1:16" ht="18" customHeight="1" x14ac:dyDescent="0.25">
      <c r="A141" s="8">
        <v>890801052</v>
      </c>
      <c r="B141" s="8">
        <v>111717000</v>
      </c>
      <c r="C141" s="9" t="s">
        <v>251</v>
      </c>
      <c r="D141" s="10" t="s">
        <v>480</v>
      </c>
      <c r="E141" s="23"/>
      <c r="F141" s="23">
        <f t="shared" si="6"/>
        <v>0</v>
      </c>
      <c r="G141" s="23"/>
      <c r="H141" s="23">
        <f t="shared" si="7"/>
        <v>0</v>
      </c>
      <c r="I141" s="23"/>
      <c r="J141" s="23">
        <v>0</v>
      </c>
      <c r="K141" s="23"/>
      <c r="L141" s="23">
        <v>0</v>
      </c>
      <c r="M141" s="23"/>
      <c r="N141" s="23">
        <v>0</v>
      </c>
      <c r="O141" s="23"/>
      <c r="P141" s="23">
        <f t="shared" si="8"/>
        <v>0</v>
      </c>
    </row>
    <row r="142" spans="1:16" ht="18" customHeight="1" x14ac:dyDescent="0.25">
      <c r="A142" s="8">
        <v>890801053</v>
      </c>
      <c r="B142" s="8">
        <v>210117001</v>
      </c>
      <c r="C142" s="9" t="s">
        <v>252</v>
      </c>
      <c r="D142" s="10" t="s">
        <v>481</v>
      </c>
      <c r="E142" s="23"/>
      <c r="F142" s="23">
        <f t="shared" si="6"/>
        <v>0</v>
      </c>
      <c r="G142" s="23"/>
      <c r="H142" s="23">
        <f t="shared" si="7"/>
        <v>0</v>
      </c>
      <c r="I142" s="23"/>
      <c r="J142" s="23">
        <v>0</v>
      </c>
      <c r="K142" s="23"/>
      <c r="L142" s="23">
        <v>0</v>
      </c>
      <c r="M142" s="23"/>
      <c r="N142" s="23">
        <v>0</v>
      </c>
      <c r="O142" s="23"/>
      <c r="P142" s="23">
        <f t="shared" si="8"/>
        <v>0</v>
      </c>
    </row>
    <row r="143" spans="1:16" s="61" customFormat="1" ht="18" customHeight="1" x14ac:dyDescent="0.25">
      <c r="A143" s="57">
        <v>890801063</v>
      </c>
      <c r="B143" s="57">
        <v>27017000</v>
      </c>
      <c r="C143" s="58" t="s">
        <v>21</v>
      </c>
      <c r="D143" s="62" t="s">
        <v>618</v>
      </c>
      <c r="E143" s="60"/>
      <c r="F143" s="60">
        <f t="shared" si="6"/>
        <v>0</v>
      </c>
      <c r="G143" s="60">
        <v>4218239490</v>
      </c>
      <c r="H143" s="60">
        <f t="shared" si="7"/>
        <v>4218239490</v>
      </c>
      <c r="I143" s="23">
        <v>580636629</v>
      </c>
      <c r="J143" s="60">
        <v>580636629</v>
      </c>
      <c r="K143" s="23"/>
      <c r="L143" s="60">
        <v>580636629</v>
      </c>
      <c r="M143" s="23"/>
      <c r="N143" s="60">
        <v>580636629</v>
      </c>
      <c r="O143" s="23">
        <f>VLOOKUP(A143,'[4]542305'!A$21:D$79,4,0)</f>
        <v>1310289570</v>
      </c>
      <c r="P143" s="23">
        <f t="shared" si="8"/>
        <v>1890926199</v>
      </c>
    </row>
    <row r="144" spans="1:16" ht="18" customHeight="1" x14ac:dyDescent="0.25">
      <c r="A144" s="8">
        <v>890801130</v>
      </c>
      <c r="B144" s="8">
        <v>218017380</v>
      </c>
      <c r="C144" s="9" t="s">
        <v>286</v>
      </c>
      <c r="D144" s="10" t="s">
        <v>514</v>
      </c>
      <c r="E144" s="23"/>
      <c r="F144" s="23">
        <f t="shared" si="6"/>
        <v>0</v>
      </c>
      <c r="G144" s="23"/>
      <c r="H144" s="23">
        <f t="shared" si="7"/>
        <v>0</v>
      </c>
      <c r="I144" s="23"/>
      <c r="J144" s="23">
        <v>0</v>
      </c>
      <c r="K144" s="23"/>
      <c r="L144" s="23">
        <v>0</v>
      </c>
      <c r="M144" s="23"/>
      <c r="N144" s="23">
        <v>0</v>
      </c>
      <c r="O144" s="23"/>
      <c r="P144" s="23">
        <f t="shared" si="8"/>
        <v>0</v>
      </c>
    </row>
    <row r="145" spans="1:16" ht="18" customHeight="1" x14ac:dyDescent="0.25">
      <c r="A145" s="8">
        <v>890801145</v>
      </c>
      <c r="B145" s="8">
        <v>214217442</v>
      </c>
      <c r="C145" s="9" t="s">
        <v>218</v>
      </c>
      <c r="D145" s="10" t="s">
        <v>450</v>
      </c>
      <c r="E145" s="23"/>
      <c r="F145" s="23">
        <f t="shared" si="6"/>
        <v>0</v>
      </c>
      <c r="G145" s="23"/>
      <c r="H145" s="23">
        <f t="shared" si="7"/>
        <v>0</v>
      </c>
      <c r="I145" s="23"/>
      <c r="J145" s="23">
        <v>0</v>
      </c>
      <c r="K145" s="23"/>
      <c r="L145" s="23">
        <v>0</v>
      </c>
      <c r="M145" s="23"/>
      <c r="N145" s="23">
        <v>0</v>
      </c>
      <c r="O145" s="23"/>
      <c r="P145" s="23">
        <f t="shared" si="8"/>
        <v>0</v>
      </c>
    </row>
    <row r="146" spans="1:16" ht="18" customHeight="1" x14ac:dyDescent="0.25">
      <c r="A146" s="8">
        <v>890801152</v>
      </c>
      <c r="B146" s="8">
        <v>217317873</v>
      </c>
      <c r="C146" s="9" t="s">
        <v>297</v>
      </c>
      <c r="D146" s="10" t="s">
        <v>525</v>
      </c>
      <c r="E146" s="23"/>
      <c r="F146" s="23">
        <f t="shared" si="6"/>
        <v>0</v>
      </c>
      <c r="G146" s="23"/>
      <c r="H146" s="23">
        <f t="shared" si="7"/>
        <v>0</v>
      </c>
      <c r="I146" s="23"/>
      <c r="J146" s="23">
        <v>0</v>
      </c>
      <c r="K146" s="23"/>
      <c r="L146" s="23">
        <v>0</v>
      </c>
      <c r="M146" s="23"/>
      <c r="N146" s="23">
        <v>0</v>
      </c>
      <c r="O146" s="23"/>
      <c r="P146" s="23">
        <f t="shared" si="8"/>
        <v>0</v>
      </c>
    </row>
    <row r="147" spans="1:16" ht="18" customHeight="1" x14ac:dyDescent="0.25">
      <c r="A147" s="8">
        <v>890900286</v>
      </c>
      <c r="B147" s="8">
        <v>110505000</v>
      </c>
      <c r="C147" s="39" t="s">
        <v>219</v>
      </c>
      <c r="D147" s="10" t="s">
        <v>451</v>
      </c>
      <c r="E147" s="23"/>
      <c r="F147" s="23">
        <f t="shared" si="6"/>
        <v>0</v>
      </c>
      <c r="G147" s="23"/>
      <c r="H147" s="23">
        <f t="shared" si="7"/>
        <v>0</v>
      </c>
      <c r="I147" s="23"/>
      <c r="J147" s="23">
        <v>0</v>
      </c>
      <c r="K147" s="23"/>
      <c r="L147" s="23">
        <v>0</v>
      </c>
      <c r="M147" s="23"/>
      <c r="N147" s="23">
        <v>0</v>
      </c>
      <c r="O147" s="23"/>
      <c r="P147" s="23">
        <f t="shared" si="8"/>
        <v>0</v>
      </c>
    </row>
    <row r="148" spans="1:16" ht="18" customHeight="1" x14ac:dyDescent="0.25">
      <c r="A148" s="8">
        <v>890905211</v>
      </c>
      <c r="B148" s="8">
        <v>210105001</v>
      </c>
      <c r="C148" s="9" t="s">
        <v>253</v>
      </c>
      <c r="D148" s="10" t="s">
        <v>482</v>
      </c>
      <c r="E148" s="23"/>
      <c r="F148" s="23">
        <f t="shared" si="6"/>
        <v>0</v>
      </c>
      <c r="G148" s="23"/>
      <c r="H148" s="23">
        <f t="shared" si="7"/>
        <v>0</v>
      </c>
      <c r="I148" s="23"/>
      <c r="J148" s="23">
        <v>0</v>
      </c>
      <c r="K148" s="23"/>
      <c r="L148" s="23">
        <v>0</v>
      </c>
      <c r="M148" s="23"/>
      <c r="N148" s="23">
        <v>0</v>
      </c>
      <c r="O148" s="23"/>
      <c r="P148" s="23">
        <f t="shared" si="8"/>
        <v>0</v>
      </c>
    </row>
    <row r="149" spans="1:16" ht="18" customHeight="1" thickBot="1" x14ac:dyDescent="0.3">
      <c r="A149" s="8">
        <v>890907106</v>
      </c>
      <c r="B149" s="8">
        <v>216605266</v>
      </c>
      <c r="C149" s="9" t="s">
        <v>220</v>
      </c>
      <c r="D149" s="10" t="s">
        <v>452</v>
      </c>
      <c r="E149" s="23"/>
      <c r="F149" s="23">
        <f t="shared" si="6"/>
        <v>0</v>
      </c>
      <c r="G149" s="23"/>
      <c r="H149" s="23">
        <f t="shared" si="7"/>
        <v>0</v>
      </c>
      <c r="I149" s="23"/>
      <c r="J149" s="23">
        <v>0</v>
      </c>
      <c r="K149" s="23"/>
      <c r="L149" s="23">
        <v>0</v>
      </c>
      <c r="M149" s="23"/>
      <c r="N149" s="23">
        <v>0</v>
      </c>
      <c r="O149" s="23"/>
      <c r="P149" s="23">
        <f t="shared" si="8"/>
        <v>0</v>
      </c>
    </row>
    <row r="150" spans="1:16" ht="18" customHeight="1" thickBot="1" x14ac:dyDescent="0.3">
      <c r="A150" s="32">
        <v>890907317</v>
      </c>
      <c r="B150" s="8">
        <v>211505615</v>
      </c>
      <c r="C150" s="9" t="s">
        <v>258</v>
      </c>
      <c r="D150" s="33" t="s">
        <v>587</v>
      </c>
      <c r="E150" s="23"/>
      <c r="F150" s="23">
        <f t="shared" si="6"/>
        <v>0</v>
      </c>
      <c r="G150" s="23"/>
      <c r="H150" s="23">
        <f t="shared" si="7"/>
        <v>0</v>
      </c>
      <c r="I150" s="23"/>
      <c r="J150" s="23">
        <v>0</v>
      </c>
      <c r="K150" s="23"/>
      <c r="L150" s="23">
        <v>0</v>
      </c>
      <c r="M150" s="23"/>
      <c r="N150" s="23">
        <v>0</v>
      </c>
      <c r="O150" s="23"/>
      <c r="P150" s="23">
        <f t="shared" si="8"/>
        <v>0</v>
      </c>
    </row>
    <row r="151" spans="1:16" ht="18" customHeight="1" x14ac:dyDescent="0.25">
      <c r="A151" s="8">
        <v>890980040</v>
      </c>
      <c r="B151" s="8">
        <v>120205000</v>
      </c>
      <c r="C151" s="9" t="s">
        <v>23</v>
      </c>
      <c r="D151" s="10" t="s">
        <v>121</v>
      </c>
      <c r="E151" s="23"/>
      <c r="F151" s="23">
        <f t="shared" si="6"/>
        <v>0</v>
      </c>
      <c r="G151" s="23"/>
      <c r="H151" s="23">
        <f t="shared" si="7"/>
        <v>0</v>
      </c>
      <c r="I151" s="23">
        <v>771179638</v>
      </c>
      <c r="J151" s="23">
        <v>771179638</v>
      </c>
      <c r="K151" s="23"/>
      <c r="L151" s="23">
        <v>771179638</v>
      </c>
      <c r="M151" s="23"/>
      <c r="N151" s="23">
        <v>771179638</v>
      </c>
      <c r="O151" s="23">
        <f>VLOOKUP(A151,'[4]542305'!A$21:D$79,4,0)</f>
        <v>1922579063</v>
      </c>
      <c r="P151" s="23">
        <f t="shared" si="8"/>
        <v>2693758701</v>
      </c>
    </row>
    <row r="152" spans="1:16" ht="18" customHeight="1" x14ac:dyDescent="0.25">
      <c r="A152" s="32">
        <v>890980093</v>
      </c>
      <c r="B152" s="8">
        <v>216005360</v>
      </c>
      <c r="C152" s="9" t="s">
        <v>221</v>
      </c>
      <c r="D152" s="36" t="s">
        <v>586</v>
      </c>
      <c r="E152" s="23"/>
      <c r="F152" s="23">
        <f t="shared" si="6"/>
        <v>0</v>
      </c>
      <c r="G152" s="23"/>
      <c r="H152" s="23">
        <f t="shared" si="7"/>
        <v>0</v>
      </c>
      <c r="I152" s="23"/>
      <c r="J152" s="23">
        <v>0</v>
      </c>
      <c r="K152" s="23"/>
      <c r="L152" s="23">
        <v>0</v>
      </c>
      <c r="M152" s="23"/>
      <c r="N152" s="23">
        <v>0</v>
      </c>
      <c r="O152" s="23"/>
      <c r="P152" s="23">
        <f t="shared" si="8"/>
        <v>0</v>
      </c>
    </row>
    <row r="153" spans="1:16" ht="18" customHeight="1" x14ac:dyDescent="0.25">
      <c r="A153" s="8">
        <v>890980095</v>
      </c>
      <c r="B153" s="8">
        <v>214505045</v>
      </c>
      <c r="C153" s="9" t="s">
        <v>259</v>
      </c>
      <c r="D153" s="10" t="s">
        <v>487</v>
      </c>
      <c r="E153" s="23"/>
      <c r="F153" s="23">
        <f t="shared" si="6"/>
        <v>0</v>
      </c>
      <c r="G153" s="23"/>
      <c r="H153" s="23">
        <f t="shared" si="7"/>
        <v>0</v>
      </c>
      <c r="I153" s="23"/>
      <c r="J153" s="23">
        <v>0</v>
      </c>
      <c r="K153" s="23"/>
      <c r="L153" s="23">
        <v>0</v>
      </c>
      <c r="M153" s="23"/>
      <c r="N153" s="23">
        <v>0</v>
      </c>
      <c r="O153" s="23"/>
      <c r="P153" s="23">
        <f t="shared" si="8"/>
        <v>0</v>
      </c>
    </row>
    <row r="154" spans="1:16" ht="18" customHeight="1" x14ac:dyDescent="0.25">
      <c r="A154" s="8">
        <v>890980112</v>
      </c>
      <c r="B154" s="8">
        <v>218805088</v>
      </c>
      <c r="C154" s="9" t="s">
        <v>222</v>
      </c>
      <c r="D154" s="10" t="s">
        <v>453</v>
      </c>
      <c r="E154" s="23"/>
      <c r="F154" s="23">
        <f t="shared" si="6"/>
        <v>0</v>
      </c>
      <c r="G154" s="23"/>
      <c r="H154" s="23">
        <f t="shared" si="7"/>
        <v>0</v>
      </c>
      <c r="I154" s="23"/>
      <c r="J154" s="23">
        <v>0</v>
      </c>
      <c r="K154" s="23"/>
      <c r="L154" s="23">
        <v>0</v>
      </c>
      <c r="M154" s="23"/>
      <c r="N154" s="23">
        <v>0</v>
      </c>
      <c r="O154" s="23"/>
      <c r="P154" s="23">
        <f t="shared" si="8"/>
        <v>0</v>
      </c>
    </row>
    <row r="155" spans="1:16" ht="18" customHeight="1" x14ac:dyDescent="0.25">
      <c r="A155" s="8">
        <v>890980331</v>
      </c>
      <c r="B155" s="8">
        <v>213105631</v>
      </c>
      <c r="C155" s="9" t="s">
        <v>260</v>
      </c>
      <c r="D155" s="10" t="s">
        <v>488</v>
      </c>
      <c r="E155" s="23"/>
      <c r="F155" s="23">
        <f t="shared" si="6"/>
        <v>0</v>
      </c>
      <c r="G155" s="23"/>
      <c r="H155" s="23">
        <f t="shared" si="7"/>
        <v>0</v>
      </c>
      <c r="I155" s="23"/>
      <c r="J155" s="23">
        <v>0</v>
      </c>
      <c r="K155" s="23"/>
      <c r="L155" s="23">
        <v>0</v>
      </c>
      <c r="M155" s="23"/>
      <c r="N155" s="23">
        <v>0</v>
      </c>
      <c r="O155" s="23"/>
      <c r="P155" s="23">
        <f t="shared" si="8"/>
        <v>0</v>
      </c>
    </row>
    <row r="156" spans="1:16" ht="18" customHeight="1" x14ac:dyDescent="0.25">
      <c r="A156" s="8">
        <v>890980781</v>
      </c>
      <c r="B156" s="8">
        <v>210905809</v>
      </c>
      <c r="C156" s="9" t="s">
        <v>223</v>
      </c>
      <c r="D156" s="10" t="s">
        <v>454</v>
      </c>
      <c r="E156" s="23"/>
      <c r="F156" s="23">
        <f t="shared" si="6"/>
        <v>0</v>
      </c>
      <c r="G156" s="23"/>
      <c r="H156" s="23">
        <f t="shared" si="7"/>
        <v>0</v>
      </c>
      <c r="I156" s="23"/>
      <c r="J156" s="23">
        <v>0</v>
      </c>
      <c r="K156" s="23"/>
      <c r="L156" s="23">
        <v>0</v>
      </c>
      <c r="M156" s="23"/>
      <c r="N156" s="23">
        <v>0</v>
      </c>
      <c r="O156" s="23"/>
      <c r="P156" s="23">
        <f t="shared" si="8"/>
        <v>0</v>
      </c>
    </row>
    <row r="157" spans="1:16" ht="18" customHeight="1" x14ac:dyDescent="0.25">
      <c r="A157" s="8">
        <v>890981000</v>
      </c>
      <c r="B157" s="8">
        <v>218505585</v>
      </c>
      <c r="C157" s="9" t="s">
        <v>319</v>
      </c>
      <c r="D157" s="10" t="s">
        <v>545</v>
      </c>
      <c r="E157" s="23"/>
      <c r="F157" s="23">
        <f t="shared" si="6"/>
        <v>0</v>
      </c>
      <c r="G157" s="23"/>
      <c r="H157" s="23">
        <f t="shared" si="7"/>
        <v>0</v>
      </c>
      <c r="I157" s="23"/>
      <c r="J157" s="23">
        <v>0</v>
      </c>
      <c r="K157" s="23"/>
      <c r="L157" s="23">
        <v>0</v>
      </c>
      <c r="M157" s="23"/>
      <c r="N157" s="23">
        <v>0</v>
      </c>
      <c r="O157" s="23"/>
      <c r="P157" s="23">
        <f t="shared" si="8"/>
        <v>0</v>
      </c>
    </row>
    <row r="158" spans="1:16" ht="18" customHeight="1" x14ac:dyDescent="0.25">
      <c r="A158" s="8">
        <v>890981107</v>
      </c>
      <c r="B158" s="8">
        <v>214205142</v>
      </c>
      <c r="C158" s="9" t="s">
        <v>329</v>
      </c>
      <c r="D158" s="10" t="s">
        <v>554</v>
      </c>
      <c r="E158" s="23"/>
      <c r="F158" s="23">
        <f t="shared" si="6"/>
        <v>0</v>
      </c>
      <c r="G158" s="23"/>
      <c r="H158" s="23">
        <f t="shared" si="7"/>
        <v>0</v>
      </c>
      <c r="I158" s="23"/>
      <c r="J158" s="23">
        <v>0</v>
      </c>
      <c r="K158" s="23"/>
      <c r="L158" s="23">
        <v>0</v>
      </c>
      <c r="M158" s="23"/>
      <c r="N158" s="23">
        <v>0</v>
      </c>
      <c r="O158" s="23"/>
      <c r="P158" s="23">
        <f t="shared" si="8"/>
        <v>0</v>
      </c>
    </row>
    <row r="159" spans="1:16" ht="18" customHeight="1" x14ac:dyDescent="0.25">
      <c r="A159" s="8">
        <v>890981138</v>
      </c>
      <c r="B159" s="8">
        <v>213705837</v>
      </c>
      <c r="C159" s="9" t="s">
        <v>310</v>
      </c>
      <c r="D159" s="10" t="s">
        <v>537</v>
      </c>
      <c r="E159" s="23"/>
      <c r="F159" s="23">
        <f t="shared" si="6"/>
        <v>0</v>
      </c>
      <c r="G159" s="23"/>
      <c r="H159" s="23">
        <f t="shared" si="7"/>
        <v>0</v>
      </c>
      <c r="I159" s="23"/>
      <c r="J159" s="23">
        <v>0</v>
      </c>
      <c r="K159" s="23"/>
      <c r="L159" s="23">
        <v>0</v>
      </c>
      <c r="M159" s="23"/>
      <c r="N159" s="23">
        <v>0</v>
      </c>
      <c r="O159" s="23"/>
      <c r="P159" s="23">
        <f t="shared" si="8"/>
        <v>0</v>
      </c>
    </row>
    <row r="160" spans="1:16" ht="18" customHeight="1" x14ac:dyDescent="0.25">
      <c r="A160" s="8">
        <v>890981518</v>
      </c>
      <c r="B160" s="8">
        <v>213105031</v>
      </c>
      <c r="C160" s="9" t="s">
        <v>289</v>
      </c>
      <c r="D160" s="10" t="s">
        <v>517</v>
      </c>
      <c r="E160" s="23"/>
      <c r="F160" s="23">
        <f t="shared" si="6"/>
        <v>0</v>
      </c>
      <c r="G160" s="23"/>
      <c r="H160" s="23">
        <f t="shared" si="7"/>
        <v>0</v>
      </c>
      <c r="I160" s="23"/>
      <c r="J160" s="23">
        <v>0</v>
      </c>
      <c r="K160" s="23"/>
      <c r="L160" s="23">
        <v>0</v>
      </c>
      <c r="M160" s="23"/>
      <c r="N160" s="23">
        <v>0</v>
      </c>
      <c r="O160" s="23"/>
      <c r="P160" s="23">
        <f t="shared" si="8"/>
        <v>0</v>
      </c>
    </row>
    <row r="161" spans="1:16" ht="18" customHeight="1" x14ac:dyDescent="0.25">
      <c r="A161" s="8">
        <v>890983906</v>
      </c>
      <c r="B161" s="8">
        <v>219105591</v>
      </c>
      <c r="C161" s="9" t="s">
        <v>330</v>
      </c>
      <c r="D161" s="10" t="s">
        <v>555</v>
      </c>
      <c r="E161" s="23"/>
      <c r="F161" s="23">
        <f t="shared" si="6"/>
        <v>0</v>
      </c>
      <c r="G161" s="23"/>
      <c r="H161" s="23">
        <f t="shared" si="7"/>
        <v>0</v>
      </c>
      <c r="I161" s="23"/>
      <c r="J161" s="23">
        <v>0</v>
      </c>
      <c r="K161" s="23"/>
      <c r="L161" s="23">
        <v>0</v>
      </c>
      <c r="M161" s="23"/>
      <c r="N161" s="23">
        <v>0</v>
      </c>
      <c r="O161" s="23"/>
      <c r="P161" s="23">
        <f t="shared" si="8"/>
        <v>0</v>
      </c>
    </row>
    <row r="162" spans="1:16" ht="18" customHeight="1" x14ac:dyDescent="0.25">
      <c r="A162" s="8">
        <v>890984265</v>
      </c>
      <c r="B162" s="8">
        <v>219305893</v>
      </c>
      <c r="C162" s="9" t="s">
        <v>320</v>
      </c>
      <c r="D162" s="10" t="s">
        <v>546</v>
      </c>
      <c r="E162" s="23"/>
      <c r="F162" s="23">
        <f t="shared" si="6"/>
        <v>0</v>
      </c>
      <c r="G162" s="23"/>
      <c r="H162" s="23">
        <f t="shared" si="7"/>
        <v>0</v>
      </c>
      <c r="I162" s="23"/>
      <c r="J162" s="23">
        <v>0</v>
      </c>
      <c r="K162" s="23"/>
      <c r="L162" s="23">
        <v>0</v>
      </c>
      <c r="M162" s="23"/>
      <c r="N162" s="23">
        <v>0</v>
      </c>
      <c r="O162" s="23"/>
      <c r="P162" s="23">
        <f t="shared" si="8"/>
        <v>0</v>
      </c>
    </row>
    <row r="163" spans="1:16" ht="18" customHeight="1" x14ac:dyDescent="0.25">
      <c r="A163" s="8">
        <v>890984312</v>
      </c>
      <c r="B163" s="8">
        <v>210405604</v>
      </c>
      <c r="C163" s="9" t="s">
        <v>302</v>
      </c>
      <c r="D163" s="10" t="s">
        <v>530</v>
      </c>
      <c r="E163" s="23"/>
      <c r="F163" s="23">
        <f t="shared" si="6"/>
        <v>0</v>
      </c>
      <c r="G163" s="23"/>
      <c r="H163" s="23">
        <f t="shared" si="7"/>
        <v>0</v>
      </c>
      <c r="I163" s="23"/>
      <c r="J163" s="23">
        <v>0</v>
      </c>
      <c r="K163" s="23"/>
      <c r="L163" s="23">
        <v>0</v>
      </c>
      <c r="M163" s="23"/>
      <c r="N163" s="23">
        <v>0</v>
      </c>
      <c r="O163" s="23"/>
      <c r="P163" s="23">
        <f t="shared" si="8"/>
        <v>0</v>
      </c>
    </row>
    <row r="164" spans="1:16" ht="18" customHeight="1" x14ac:dyDescent="0.25">
      <c r="A164" s="8">
        <v>890984415</v>
      </c>
      <c r="B164" s="8">
        <v>210705107</v>
      </c>
      <c r="C164" s="9" t="s">
        <v>145</v>
      </c>
      <c r="D164" s="10" t="s">
        <v>489</v>
      </c>
      <c r="E164" s="23"/>
      <c r="F164" s="23">
        <f t="shared" si="6"/>
        <v>0</v>
      </c>
      <c r="G164" s="23"/>
      <c r="H164" s="23">
        <f t="shared" si="7"/>
        <v>0</v>
      </c>
      <c r="I164" s="23"/>
      <c r="J164" s="23">
        <v>0</v>
      </c>
      <c r="K164" s="23"/>
      <c r="L164" s="23">
        <v>0</v>
      </c>
      <c r="M164" s="23"/>
      <c r="N164" s="23">
        <v>0</v>
      </c>
      <c r="O164" s="23"/>
      <c r="P164" s="23">
        <f t="shared" si="8"/>
        <v>0</v>
      </c>
    </row>
    <row r="165" spans="1:16" s="61" customFormat="1" ht="18" customHeight="1" x14ac:dyDescent="0.25">
      <c r="A165" s="57">
        <v>891080031</v>
      </c>
      <c r="B165" s="57">
        <v>27123000</v>
      </c>
      <c r="C165" s="58" t="s">
        <v>358</v>
      </c>
      <c r="D165" s="59" t="s">
        <v>120</v>
      </c>
      <c r="E165" s="60"/>
      <c r="F165" s="60">
        <f t="shared" si="6"/>
        <v>0</v>
      </c>
      <c r="G165" s="60">
        <v>2006092347</v>
      </c>
      <c r="H165" s="60">
        <f t="shared" si="7"/>
        <v>2006092347</v>
      </c>
      <c r="I165" s="23">
        <v>581395926</v>
      </c>
      <c r="J165" s="60">
        <v>581395926</v>
      </c>
      <c r="K165" s="23"/>
      <c r="L165" s="60">
        <v>581395926</v>
      </c>
      <c r="M165" s="23"/>
      <c r="N165" s="60">
        <v>581395926</v>
      </c>
      <c r="O165" s="23">
        <f>VLOOKUP(A165,'[4]542305'!A$21:D$79,4,0)</f>
        <v>797716702</v>
      </c>
      <c r="P165" s="23">
        <f t="shared" si="8"/>
        <v>1379112628</v>
      </c>
    </row>
    <row r="166" spans="1:16" ht="18" customHeight="1" x14ac:dyDescent="0.25">
      <c r="A166" s="8">
        <v>891180009</v>
      </c>
      <c r="B166" s="8">
        <v>210141001</v>
      </c>
      <c r="C166" s="9" t="s">
        <v>261</v>
      </c>
      <c r="D166" s="10" t="s">
        <v>490</v>
      </c>
      <c r="E166" s="23"/>
      <c r="F166" s="23">
        <f t="shared" si="6"/>
        <v>0</v>
      </c>
      <c r="G166" s="23"/>
      <c r="H166" s="23">
        <f t="shared" si="7"/>
        <v>0</v>
      </c>
      <c r="I166" s="23"/>
      <c r="J166" s="23">
        <v>0</v>
      </c>
      <c r="K166" s="23"/>
      <c r="L166" s="23">
        <v>0</v>
      </c>
      <c r="M166" s="23"/>
      <c r="N166" s="23">
        <v>0</v>
      </c>
      <c r="O166" s="23"/>
      <c r="P166" s="23">
        <f t="shared" si="8"/>
        <v>0</v>
      </c>
    </row>
    <row r="167" spans="1:16" ht="18" customHeight="1" x14ac:dyDescent="0.25">
      <c r="A167" s="8">
        <v>891180021</v>
      </c>
      <c r="B167" s="8">
        <v>212441524</v>
      </c>
      <c r="C167" s="9" t="s">
        <v>224</v>
      </c>
      <c r="D167" s="10" t="s">
        <v>455</v>
      </c>
      <c r="E167" s="23"/>
      <c r="F167" s="23">
        <f t="shared" si="6"/>
        <v>0</v>
      </c>
      <c r="G167" s="23"/>
      <c r="H167" s="23">
        <f t="shared" si="7"/>
        <v>0</v>
      </c>
      <c r="I167" s="23"/>
      <c r="J167" s="23">
        <v>0</v>
      </c>
      <c r="K167" s="23"/>
      <c r="L167" s="23">
        <v>0</v>
      </c>
      <c r="M167" s="23"/>
      <c r="N167" s="23">
        <v>0</v>
      </c>
      <c r="O167" s="23"/>
      <c r="P167" s="23">
        <f t="shared" si="8"/>
        <v>0</v>
      </c>
    </row>
    <row r="168" spans="1:16" ht="18" customHeight="1" x14ac:dyDescent="0.25">
      <c r="A168" s="8">
        <v>891180022</v>
      </c>
      <c r="B168" s="8">
        <v>219841298</v>
      </c>
      <c r="C168" s="9" t="s">
        <v>308</v>
      </c>
      <c r="D168" s="10" t="s">
        <v>535</v>
      </c>
      <c r="E168" s="23"/>
      <c r="F168" s="23">
        <f t="shared" si="6"/>
        <v>0</v>
      </c>
      <c r="G168" s="23"/>
      <c r="H168" s="23">
        <f t="shared" si="7"/>
        <v>0</v>
      </c>
      <c r="I168" s="23"/>
      <c r="J168" s="23">
        <v>0</v>
      </c>
      <c r="K168" s="23"/>
      <c r="L168" s="23">
        <v>0</v>
      </c>
      <c r="M168" s="23"/>
      <c r="N168" s="23">
        <v>0</v>
      </c>
      <c r="O168" s="23"/>
      <c r="P168" s="23">
        <f t="shared" si="8"/>
        <v>0</v>
      </c>
    </row>
    <row r="169" spans="1:16" ht="18" customHeight="1" x14ac:dyDescent="0.25">
      <c r="A169" s="8">
        <v>891180070</v>
      </c>
      <c r="B169" s="8">
        <v>211641016</v>
      </c>
      <c r="C169" s="9" t="s">
        <v>262</v>
      </c>
      <c r="D169" s="10" t="s">
        <v>491</v>
      </c>
      <c r="E169" s="23"/>
      <c r="F169" s="23">
        <f t="shared" si="6"/>
        <v>0</v>
      </c>
      <c r="G169" s="23"/>
      <c r="H169" s="23">
        <f t="shared" si="7"/>
        <v>0</v>
      </c>
      <c r="I169" s="23"/>
      <c r="J169" s="23">
        <v>0</v>
      </c>
      <c r="K169" s="23"/>
      <c r="L169" s="23">
        <v>0</v>
      </c>
      <c r="M169" s="23"/>
      <c r="N169" s="23">
        <v>0</v>
      </c>
      <c r="O169" s="23"/>
      <c r="P169" s="23">
        <f t="shared" si="8"/>
        <v>0</v>
      </c>
    </row>
    <row r="170" spans="1:16" ht="18" customHeight="1" x14ac:dyDescent="0.25">
      <c r="A170" s="8">
        <v>891180077</v>
      </c>
      <c r="B170" s="8">
        <v>215141551</v>
      </c>
      <c r="C170" s="9" t="s">
        <v>263</v>
      </c>
      <c r="D170" s="10" t="s">
        <v>492</v>
      </c>
      <c r="E170" s="23"/>
      <c r="F170" s="23">
        <f t="shared" si="6"/>
        <v>0</v>
      </c>
      <c r="G170" s="23"/>
      <c r="H170" s="23">
        <f t="shared" si="7"/>
        <v>0</v>
      </c>
      <c r="I170" s="23"/>
      <c r="J170" s="23">
        <v>0</v>
      </c>
      <c r="K170" s="23"/>
      <c r="L170" s="23">
        <v>0</v>
      </c>
      <c r="M170" s="23"/>
      <c r="N170" s="23">
        <v>0</v>
      </c>
      <c r="O170" s="23"/>
      <c r="P170" s="23">
        <f t="shared" si="8"/>
        <v>0</v>
      </c>
    </row>
    <row r="171" spans="1:16" s="61" customFormat="1" ht="18" customHeight="1" x14ac:dyDescent="0.25">
      <c r="A171" s="57">
        <v>891180084</v>
      </c>
      <c r="B171" s="57">
        <v>26141000</v>
      </c>
      <c r="C171" s="58" t="s">
        <v>361</v>
      </c>
      <c r="D171" s="59" t="s">
        <v>28</v>
      </c>
      <c r="E171" s="60"/>
      <c r="F171" s="60">
        <f t="shared" si="6"/>
        <v>0</v>
      </c>
      <c r="G171" s="60">
        <v>3165552046</v>
      </c>
      <c r="H171" s="60">
        <f t="shared" si="7"/>
        <v>3165552046</v>
      </c>
      <c r="I171" s="23">
        <v>561296440</v>
      </c>
      <c r="J171" s="60">
        <v>561296440</v>
      </c>
      <c r="K171" s="23"/>
      <c r="L171" s="60">
        <v>561296440</v>
      </c>
      <c r="M171" s="23"/>
      <c r="N171" s="60">
        <v>561296440</v>
      </c>
      <c r="O171" s="23">
        <f>VLOOKUP(A171,'[4]542305'!A$21:D$79,4,0)</f>
        <v>1346366754</v>
      </c>
      <c r="P171" s="23">
        <f t="shared" si="8"/>
        <v>1907663194</v>
      </c>
    </row>
    <row r="172" spans="1:16" s="61" customFormat="1" ht="18" customHeight="1" x14ac:dyDescent="0.25">
      <c r="A172" s="57">
        <v>891190346</v>
      </c>
      <c r="B172" s="57">
        <v>26318000</v>
      </c>
      <c r="C172" s="58" t="s">
        <v>29</v>
      </c>
      <c r="D172" s="59" t="s">
        <v>30</v>
      </c>
      <c r="E172" s="60"/>
      <c r="F172" s="60">
        <f t="shared" si="6"/>
        <v>0</v>
      </c>
      <c r="G172" s="60">
        <v>1156774645</v>
      </c>
      <c r="H172" s="60">
        <f t="shared" si="7"/>
        <v>1156774645</v>
      </c>
      <c r="I172" s="23">
        <v>547679471</v>
      </c>
      <c r="J172" s="60">
        <v>547679471</v>
      </c>
      <c r="K172" s="23"/>
      <c r="L172" s="60">
        <v>547679471</v>
      </c>
      <c r="M172" s="23"/>
      <c r="N172" s="60">
        <v>547679471</v>
      </c>
      <c r="O172" s="23">
        <f>VLOOKUP(A172,'[4]542305'!A$21:D$79,4,0)</f>
        <v>873275341</v>
      </c>
      <c r="P172" s="23">
        <f t="shared" si="8"/>
        <v>1420954812</v>
      </c>
    </row>
    <row r="173" spans="1:16" ht="18" customHeight="1" x14ac:dyDescent="0.25">
      <c r="A173" s="8">
        <v>891200916</v>
      </c>
      <c r="B173" s="8">
        <v>213552835</v>
      </c>
      <c r="C173" s="9" t="s">
        <v>264</v>
      </c>
      <c r="D173" s="10" t="s">
        <v>493</v>
      </c>
      <c r="E173" s="23"/>
      <c r="F173" s="23">
        <f t="shared" si="6"/>
        <v>0</v>
      </c>
      <c r="G173" s="23"/>
      <c r="H173" s="23">
        <f t="shared" si="7"/>
        <v>0</v>
      </c>
      <c r="I173" s="23"/>
      <c r="J173" s="23">
        <v>0</v>
      </c>
      <c r="K173" s="23"/>
      <c r="L173" s="23">
        <v>0</v>
      </c>
      <c r="M173" s="23"/>
      <c r="N173" s="23">
        <v>0</v>
      </c>
      <c r="O173" s="23"/>
      <c r="P173" s="23">
        <f t="shared" si="8"/>
        <v>0</v>
      </c>
    </row>
    <row r="174" spans="1:16" ht="18" customHeight="1" x14ac:dyDescent="0.25">
      <c r="A174" s="8">
        <v>891280000</v>
      </c>
      <c r="B174" s="8">
        <v>210152001</v>
      </c>
      <c r="C174" s="9" t="s">
        <v>227</v>
      </c>
      <c r="D174" s="10" t="s">
        <v>458</v>
      </c>
      <c r="E174" s="23"/>
      <c r="F174" s="23">
        <f t="shared" si="6"/>
        <v>0</v>
      </c>
      <c r="G174" s="23"/>
      <c r="H174" s="23">
        <f t="shared" si="7"/>
        <v>0</v>
      </c>
      <c r="I174" s="23"/>
      <c r="J174" s="23">
        <v>0</v>
      </c>
      <c r="K174" s="23"/>
      <c r="L174" s="23">
        <v>0</v>
      </c>
      <c r="M174" s="23"/>
      <c r="N174" s="23">
        <v>0</v>
      </c>
      <c r="O174" s="23"/>
      <c r="P174" s="23">
        <f t="shared" si="8"/>
        <v>0</v>
      </c>
    </row>
    <row r="175" spans="1:16" ht="18" customHeight="1" x14ac:dyDescent="0.25">
      <c r="A175" s="8">
        <v>891380007</v>
      </c>
      <c r="B175" s="8">
        <v>212076520</v>
      </c>
      <c r="C175" s="9" t="s">
        <v>228</v>
      </c>
      <c r="D175" s="10" t="s">
        <v>459</v>
      </c>
      <c r="E175" s="23"/>
      <c r="F175" s="23">
        <f t="shared" si="6"/>
        <v>0</v>
      </c>
      <c r="G175" s="23"/>
      <c r="H175" s="23">
        <f t="shared" si="7"/>
        <v>0</v>
      </c>
      <c r="I175" s="23"/>
      <c r="J175" s="23">
        <v>0</v>
      </c>
      <c r="K175" s="23"/>
      <c r="L175" s="23">
        <v>0</v>
      </c>
      <c r="M175" s="23"/>
      <c r="N175" s="23">
        <v>0</v>
      </c>
      <c r="O175" s="23"/>
      <c r="P175" s="23">
        <f t="shared" si="8"/>
        <v>0</v>
      </c>
    </row>
    <row r="176" spans="1:16" ht="18" customHeight="1" x14ac:dyDescent="0.25">
      <c r="A176" s="8">
        <v>891380033</v>
      </c>
      <c r="B176" s="8">
        <v>211176111</v>
      </c>
      <c r="C176" s="9" t="s">
        <v>229</v>
      </c>
      <c r="D176" s="10" t="s">
        <v>83</v>
      </c>
      <c r="E176" s="23"/>
      <c r="F176" s="23">
        <f t="shared" si="6"/>
        <v>0</v>
      </c>
      <c r="G176" s="23"/>
      <c r="H176" s="23">
        <f t="shared" si="7"/>
        <v>0</v>
      </c>
      <c r="I176" s="23"/>
      <c r="J176" s="23">
        <v>0</v>
      </c>
      <c r="K176" s="23"/>
      <c r="L176" s="23">
        <v>0</v>
      </c>
      <c r="M176" s="23"/>
      <c r="N176" s="23">
        <v>0</v>
      </c>
      <c r="O176" s="23"/>
      <c r="P176" s="23">
        <f t="shared" si="8"/>
        <v>0</v>
      </c>
    </row>
    <row r="177" spans="1:16" ht="18" customHeight="1" x14ac:dyDescent="0.25">
      <c r="A177" s="8">
        <v>891480030</v>
      </c>
      <c r="B177" s="8">
        <v>210166001</v>
      </c>
      <c r="C177" s="9" t="s">
        <v>265</v>
      </c>
      <c r="D177" s="10" t="s">
        <v>494</v>
      </c>
      <c r="E177" s="23"/>
      <c r="F177" s="23">
        <f t="shared" si="6"/>
        <v>0</v>
      </c>
      <c r="G177" s="23"/>
      <c r="H177" s="23">
        <f t="shared" si="7"/>
        <v>0</v>
      </c>
      <c r="I177" s="23"/>
      <c r="J177" s="23">
        <v>0</v>
      </c>
      <c r="K177" s="23"/>
      <c r="L177" s="23">
        <v>0</v>
      </c>
      <c r="M177" s="23"/>
      <c r="N177" s="23">
        <v>0</v>
      </c>
      <c r="O177" s="23"/>
      <c r="P177" s="23">
        <f t="shared" si="8"/>
        <v>0</v>
      </c>
    </row>
    <row r="178" spans="1:16" s="61" customFormat="1" ht="18" customHeight="1" x14ac:dyDescent="0.25">
      <c r="A178" s="57">
        <v>891480035</v>
      </c>
      <c r="B178" s="57">
        <v>24666000</v>
      </c>
      <c r="C178" s="63" t="s">
        <v>348</v>
      </c>
      <c r="D178" s="59" t="s">
        <v>90</v>
      </c>
      <c r="E178" s="60"/>
      <c r="F178" s="60">
        <f t="shared" si="6"/>
        <v>0</v>
      </c>
      <c r="G178" s="60">
        <v>3450126651</v>
      </c>
      <c r="H178" s="60">
        <f t="shared" si="7"/>
        <v>3450126651</v>
      </c>
      <c r="I178" s="23">
        <v>562352373</v>
      </c>
      <c r="J178" s="60">
        <v>562352373</v>
      </c>
      <c r="K178" s="23"/>
      <c r="L178" s="60">
        <v>562352373</v>
      </c>
      <c r="M178" s="23"/>
      <c r="N178" s="60">
        <v>562352373</v>
      </c>
      <c r="O178" s="23">
        <f>VLOOKUP(A178,'[4]542305'!A$21:D$79,4,0)</f>
        <v>1968205531</v>
      </c>
      <c r="P178" s="23">
        <f t="shared" si="8"/>
        <v>2530557904</v>
      </c>
    </row>
    <row r="179" spans="1:16" ht="18" customHeight="1" x14ac:dyDescent="0.25">
      <c r="A179" s="8">
        <v>891480085</v>
      </c>
      <c r="B179" s="8">
        <v>116666000</v>
      </c>
      <c r="C179" s="9" t="s">
        <v>290</v>
      </c>
      <c r="D179" s="10" t="s">
        <v>518</v>
      </c>
      <c r="E179" s="23"/>
      <c r="F179" s="23">
        <f t="shared" si="6"/>
        <v>0</v>
      </c>
      <c r="G179" s="23"/>
      <c r="H179" s="23">
        <f t="shared" si="7"/>
        <v>0</v>
      </c>
      <c r="I179" s="23"/>
      <c r="J179" s="23">
        <v>0</v>
      </c>
      <c r="K179" s="23"/>
      <c r="L179" s="23">
        <v>0</v>
      </c>
      <c r="M179" s="23"/>
      <c r="N179" s="23">
        <v>0</v>
      </c>
      <c r="O179" s="23"/>
      <c r="P179" s="23">
        <f t="shared" si="8"/>
        <v>0</v>
      </c>
    </row>
    <row r="180" spans="1:16" s="61" customFormat="1" ht="18" customHeight="1" x14ac:dyDescent="0.25">
      <c r="A180" s="57">
        <v>891500319</v>
      </c>
      <c r="B180" s="57">
        <v>27219000</v>
      </c>
      <c r="C180" s="58" t="s">
        <v>32</v>
      </c>
      <c r="D180" s="36" t="s">
        <v>579</v>
      </c>
      <c r="E180" s="60"/>
      <c r="F180" s="60">
        <f t="shared" si="6"/>
        <v>0</v>
      </c>
      <c r="G180" s="60">
        <v>3895594862</v>
      </c>
      <c r="H180" s="60">
        <f t="shared" si="7"/>
        <v>3895594862</v>
      </c>
      <c r="I180" s="23">
        <v>624283002</v>
      </c>
      <c r="J180" s="60">
        <v>624283002</v>
      </c>
      <c r="K180" s="23"/>
      <c r="L180" s="60">
        <v>624283002</v>
      </c>
      <c r="M180" s="23"/>
      <c r="N180" s="60">
        <v>624283002</v>
      </c>
      <c r="O180" s="23">
        <f>VLOOKUP(A180,'[4]542305'!A$21:D$79,4,0)</f>
        <v>951920294</v>
      </c>
      <c r="P180" s="23">
        <f t="shared" si="8"/>
        <v>1576203296</v>
      </c>
    </row>
    <row r="181" spans="1:16" ht="18" customHeight="1" x14ac:dyDescent="0.25">
      <c r="A181" s="8">
        <v>891580006</v>
      </c>
      <c r="B181" s="8">
        <v>210119001</v>
      </c>
      <c r="C181" s="9" t="s">
        <v>266</v>
      </c>
      <c r="D181" s="20" t="s">
        <v>589</v>
      </c>
      <c r="E181" s="23"/>
      <c r="F181" s="23">
        <f t="shared" si="6"/>
        <v>0</v>
      </c>
      <c r="G181" s="23"/>
      <c r="H181" s="23">
        <f t="shared" si="7"/>
        <v>0</v>
      </c>
      <c r="I181" s="23"/>
      <c r="J181" s="23">
        <v>0</v>
      </c>
      <c r="K181" s="23"/>
      <c r="L181" s="23">
        <v>0</v>
      </c>
      <c r="M181" s="23"/>
      <c r="N181" s="23">
        <v>0</v>
      </c>
      <c r="O181" s="23"/>
      <c r="P181" s="23">
        <f t="shared" si="8"/>
        <v>0</v>
      </c>
    </row>
    <row r="182" spans="1:16" ht="18" customHeight="1" x14ac:dyDescent="0.25">
      <c r="A182" s="8">
        <v>891580016</v>
      </c>
      <c r="B182" s="8">
        <v>111919000</v>
      </c>
      <c r="C182" s="9" t="s">
        <v>331</v>
      </c>
      <c r="D182" s="10" t="s">
        <v>556</v>
      </c>
      <c r="E182" s="23"/>
      <c r="F182" s="23">
        <f t="shared" si="6"/>
        <v>0</v>
      </c>
      <c r="G182" s="23"/>
      <c r="H182" s="23">
        <f t="shared" si="7"/>
        <v>0</v>
      </c>
      <c r="I182" s="23"/>
      <c r="J182" s="23">
        <v>0</v>
      </c>
      <c r="K182" s="23"/>
      <c r="L182" s="23">
        <v>0</v>
      </c>
      <c r="M182" s="23"/>
      <c r="N182" s="23">
        <v>0</v>
      </c>
      <c r="O182" s="23"/>
      <c r="P182" s="23">
        <f t="shared" si="8"/>
        <v>0</v>
      </c>
    </row>
    <row r="183" spans="1:16" ht="18" customHeight="1" x14ac:dyDescent="0.25">
      <c r="A183" s="8">
        <v>891680010</v>
      </c>
      <c r="B183" s="8">
        <v>112727000</v>
      </c>
      <c r="C183" s="9" t="s">
        <v>338</v>
      </c>
      <c r="D183" s="10" t="s">
        <v>563</v>
      </c>
      <c r="E183" s="23"/>
      <c r="F183" s="23">
        <f t="shared" si="6"/>
        <v>0</v>
      </c>
      <c r="G183" s="23"/>
      <c r="H183" s="23">
        <f t="shared" si="7"/>
        <v>0</v>
      </c>
      <c r="I183" s="23"/>
      <c r="J183" s="23">
        <v>0</v>
      </c>
      <c r="K183" s="23"/>
      <c r="L183" s="23">
        <v>0</v>
      </c>
      <c r="M183" s="23"/>
      <c r="N183" s="23">
        <v>0</v>
      </c>
      <c r="O183" s="23"/>
      <c r="P183" s="23">
        <f t="shared" si="8"/>
        <v>0</v>
      </c>
    </row>
    <row r="184" spans="1:16" ht="18" customHeight="1" x14ac:dyDescent="0.25">
      <c r="A184" s="8">
        <v>891680011</v>
      </c>
      <c r="B184" s="8">
        <v>210127001</v>
      </c>
      <c r="C184" s="9" t="s">
        <v>299</v>
      </c>
      <c r="D184" s="10" t="s">
        <v>527</v>
      </c>
      <c r="E184" s="23"/>
      <c r="F184" s="23">
        <f t="shared" si="6"/>
        <v>0</v>
      </c>
      <c r="G184" s="23"/>
      <c r="H184" s="23">
        <f t="shared" si="7"/>
        <v>0</v>
      </c>
      <c r="I184" s="23"/>
      <c r="J184" s="23">
        <v>0</v>
      </c>
      <c r="K184" s="23"/>
      <c r="L184" s="23">
        <v>0</v>
      </c>
      <c r="M184" s="23"/>
      <c r="N184" s="23">
        <v>0</v>
      </c>
      <c r="O184" s="23"/>
      <c r="P184" s="23">
        <f t="shared" si="8"/>
        <v>0</v>
      </c>
    </row>
    <row r="185" spans="1:16" s="61" customFormat="1" ht="18" customHeight="1" x14ac:dyDescent="0.25">
      <c r="A185" s="57">
        <v>891680089</v>
      </c>
      <c r="B185" s="57">
        <v>28327000</v>
      </c>
      <c r="C185" s="58" t="s">
        <v>343</v>
      </c>
      <c r="D185" s="59" t="s">
        <v>79</v>
      </c>
      <c r="E185" s="60"/>
      <c r="F185" s="60">
        <f t="shared" si="6"/>
        <v>0</v>
      </c>
      <c r="G185" s="60">
        <v>911860726</v>
      </c>
      <c r="H185" s="60">
        <f t="shared" si="7"/>
        <v>911860726</v>
      </c>
      <c r="I185" s="23">
        <v>485435781</v>
      </c>
      <c r="J185" s="60">
        <v>485435781</v>
      </c>
      <c r="K185" s="23"/>
      <c r="L185" s="60">
        <v>485435781</v>
      </c>
      <c r="M185" s="23"/>
      <c r="N185" s="60">
        <v>485435781</v>
      </c>
      <c r="O185" s="23">
        <f>VLOOKUP(A185,'[4]542305'!A$21:D$79,4,0)</f>
        <v>514673316</v>
      </c>
      <c r="P185" s="23">
        <f t="shared" si="8"/>
        <v>1000109097</v>
      </c>
    </row>
    <row r="186" spans="1:16" ht="18" customHeight="1" x14ac:dyDescent="0.25">
      <c r="A186" s="8">
        <v>891780009</v>
      </c>
      <c r="B186" s="8">
        <v>210147001</v>
      </c>
      <c r="C186" s="9" t="s">
        <v>341</v>
      </c>
      <c r="D186" s="10" t="s">
        <v>565</v>
      </c>
      <c r="E186" s="23"/>
      <c r="F186" s="23">
        <f t="shared" si="6"/>
        <v>0</v>
      </c>
      <c r="G186" s="23"/>
      <c r="H186" s="23">
        <f t="shared" si="7"/>
        <v>0</v>
      </c>
      <c r="I186" s="23"/>
      <c r="J186" s="23">
        <v>0</v>
      </c>
      <c r="K186" s="23"/>
      <c r="L186" s="23">
        <v>0</v>
      </c>
      <c r="M186" s="23"/>
      <c r="N186" s="23">
        <v>0</v>
      </c>
      <c r="O186" s="23"/>
      <c r="P186" s="23">
        <f t="shared" si="8"/>
        <v>0</v>
      </c>
    </row>
    <row r="187" spans="1:16" ht="18" customHeight="1" x14ac:dyDescent="0.25">
      <c r="A187" s="8">
        <v>891780043</v>
      </c>
      <c r="B187" s="8">
        <v>218947189</v>
      </c>
      <c r="C187" s="39" t="s">
        <v>267</v>
      </c>
      <c r="D187" s="10" t="s">
        <v>495</v>
      </c>
      <c r="E187" s="23"/>
      <c r="F187" s="23">
        <f t="shared" si="6"/>
        <v>0</v>
      </c>
      <c r="G187" s="23"/>
      <c r="H187" s="23">
        <f t="shared" si="7"/>
        <v>0</v>
      </c>
      <c r="I187" s="23"/>
      <c r="J187" s="23">
        <v>0</v>
      </c>
      <c r="K187" s="23"/>
      <c r="L187" s="23">
        <v>0</v>
      </c>
      <c r="M187" s="23"/>
      <c r="N187" s="23">
        <v>0</v>
      </c>
      <c r="O187" s="23"/>
      <c r="P187" s="23">
        <f t="shared" si="8"/>
        <v>0</v>
      </c>
    </row>
    <row r="188" spans="1:16" ht="18" customHeight="1" x14ac:dyDescent="0.25">
      <c r="A188" s="8">
        <v>891780103</v>
      </c>
      <c r="B188" s="8">
        <v>214547745</v>
      </c>
      <c r="C188" s="9" t="s">
        <v>337</v>
      </c>
      <c r="D188" s="10" t="s">
        <v>562</v>
      </c>
      <c r="E188" s="23"/>
      <c r="F188" s="23">
        <f t="shared" si="6"/>
        <v>0</v>
      </c>
      <c r="G188" s="23"/>
      <c r="H188" s="23">
        <f t="shared" si="7"/>
        <v>0</v>
      </c>
      <c r="I188" s="23"/>
      <c r="J188" s="23">
        <v>0</v>
      </c>
      <c r="K188" s="23"/>
      <c r="L188" s="23">
        <v>0</v>
      </c>
      <c r="M188" s="23"/>
      <c r="N188" s="23">
        <v>0</v>
      </c>
      <c r="O188" s="23"/>
      <c r="P188" s="23">
        <f t="shared" si="8"/>
        <v>0</v>
      </c>
    </row>
    <row r="189" spans="1:16" ht="18" customHeight="1" x14ac:dyDescent="0.25">
      <c r="A189" s="8">
        <v>891780111</v>
      </c>
      <c r="B189" s="8">
        <v>121647000</v>
      </c>
      <c r="C189" s="9" t="s">
        <v>350</v>
      </c>
      <c r="D189" s="10" t="s">
        <v>81</v>
      </c>
      <c r="E189" s="23"/>
      <c r="F189" s="23">
        <f t="shared" si="6"/>
        <v>0</v>
      </c>
      <c r="G189" s="23"/>
      <c r="H189" s="23">
        <f t="shared" si="7"/>
        <v>0</v>
      </c>
      <c r="I189" s="23">
        <v>573478054</v>
      </c>
      <c r="J189" s="23">
        <v>573478054</v>
      </c>
      <c r="K189" s="23"/>
      <c r="L189" s="23">
        <v>573478054</v>
      </c>
      <c r="M189" s="23"/>
      <c r="N189" s="23">
        <v>573478054</v>
      </c>
      <c r="O189" s="23">
        <f>VLOOKUP(A189,'[4]542305'!A$21:D$79,4,0)</f>
        <v>2471057873</v>
      </c>
      <c r="P189" s="23">
        <f t="shared" si="8"/>
        <v>3044535927</v>
      </c>
    </row>
    <row r="190" spans="1:16" s="61" customFormat="1" ht="18" customHeight="1" x14ac:dyDescent="0.25">
      <c r="A190" s="57">
        <v>891800330</v>
      </c>
      <c r="B190" s="57">
        <v>27615000</v>
      </c>
      <c r="C190" s="58" t="s">
        <v>357</v>
      </c>
      <c r="D190" s="59" t="s">
        <v>85</v>
      </c>
      <c r="E190" s="60"/>
      <c r="F190" s="60">
        <f t="shared" si="6"/>
        <v>0</v>
      </c>
      <c r="G190" s="60">
        <v>5381479854</v>
      </c>
      <c r="H190" s="60">
        <f t="shared" si="7"/>
        <v>5381479854</v>
      </c>
      <c r="I190" s="23">
        <v>657565866</v>
      </c>
      <c r="J190" s="60">
        <v>657565866</v>
      </c>
      <c r="K190" s="23"/>
      <c r="L190" s="60">
        <v>657565866</v>
      </c>
      <c r="M190" s="23"/>
      <c r="N190" s="60">
        <v>657565866</v>
      </c>
      <c r="O190" s="23">
        <f>VLOOKUP(A190,'[4]542305'!A$21:D$79,4,0)</f>
        <v>4985905706</v>
      </c>
      <c r="P190" s="23">
        <f t="shared" si="8"/>
        <v>5643471572</v>
      </c>
    </row>
    <row r="191" spans="1:16" ht="18" customHeight="1" x14ac:dyDescent="0.25">
      <c r="A191" s="8">
        <v>891800466</v>
      </c>
      <c r="B191" s="8">
        <v>217215572</v>
      </c>
      <c r="C191" s="9" t="s">
        <v>230</v>
      </c>
      <c r="D191" s="10" t="s">
        <v>460</v>
      </c>
      <c r="E191" s="23"/>
      <c r="F191" s="23">
        <f t="shared" si="6"/>
        <v>0</v>
      </c>
      <c r="G191" s="23"/>
      <c r="H191" s="23">
        <f t="shared" si="7"/>
        <v>0</v>
      </c>
      <c r="I191" s="23"/>
      <c r="J191" s="23">
        <v>0</v>
      </c>
      <c r="K191" s="23"/>
      <c r="L191" s="23">
        <v>0</v>
      </c>
      <c r="M191" s="23"/>
      <c r="N191" s="23">
        <v>0</v>
      </c>
      <c r="O191" s="23"/>
      <c r="P191" s="23">
        <f t="shared" si="8"/>
        <v>0</v>
      </c>
    </row>
    <row r="192" spans="1:16" ht="18" customHeight="1" x14ac:dyDescent="0.25">
      <c r="A192" s="8">
        <v>891800475</v>
      </c>
      <c r="B192" s="8">
        <v>217615176</v>
      </c>
      <c r="C192" s="9" t="s">
        <v>231</v>
      </c>
      <c r="D192" s="10" t="s">
        <v>461</v>
      </c>
      <c r="E192" s="23"/>
      <c r="F192" s="23">
        <f t="shared" si="6"/>
        <v>0</v>
      </c>
      <c r="G192" s="23"/>
      <c r="H192" s="23">
        <f t="shared" si="7"/>
        <v>0</v>
      </c>
      <c r="I192" s="23"/>
      <c r="J192" s="23">
        <v>0</v>
      </c>
      <c r="K192" s="23"/>
      <c r="L192" s="23">
        <v>0</v>
      </c>
      <c r="M192" s="23"/>
      <c r="N192" s="23">
        <v>0</v>
      </c>
      <c r="O192" s="23"/>
      <c r="P192" s="23">
        <f t="shared" si="8"/>
        <v>0</v>
      </c>
    </row>
    <row r="193" spans="1:16" ht="18" customHeight="1" x14ac:dyDescent="0.25">
      <c r="A193" s="8">
        <v>891800498</v>
      </c>
      <c r="B193" s="8">
        <v>111515000</v>
      </c>
      <c r="C193" s="9" t="s">
        <v>232</v>
      </c>
      <c r="D193" s="37" t="s">
        <v>588</v>
      </c>
      <c r="E193" s="23"/>
      <c r="F193" s="23">
        <f t="shared" si="6"/>
        <v>0</v>
      </c>
      <c r="G193" s="23"/>
      <c r="H193" s="23">
        <f t="shared" si="7"/>
        <v>0</v>
      </c>
      <c r="I193" s="23"/>
      <c r="J193" s="23">
        <v>0</v>
      </c>
      <c r="K193" s="23"/>
      <c r="L193" s="23">
        <v>0</v>
      </c>
      <c r="M193" s="23"/>
      <c r="N193" s="23">
        <v>0</v>
      </c>
      <c r="O193" s="23"/>
      <c r="P193" s="23">
        <f t="shared" si="8"/>
        <v>0</v>
      </c>
    </row>
    <row r="194" spans="1:16" ht="18" customHeight="1" x14ac:dyDescent="0.25">
      <c r="A194" s="8">
        <v>891800846</v>
      </c>
      <c r="B194" s="8">
        <v>210115001</v>
      </c>
      <c r="C194" s="9" t="s">
        <v>233</v>
      </c>
      <c r="D194" s="10" t="s">
        <v>462</v>
      </c>
      <c r="E194" s="23"/>
      <c r="F194" s="23">
        <f t="shared" si="6"/>
        <v>0</v>
      </c>
      <c r="G194" s="23"/>
      <c r="H194" s="23">
        <f t="shared" si="7"/>
        <v>0</v>
      </c>
      <c r="I194" s="23"/>
      <c r="J194" s="23">
        <v>0</v>
      </c>
      <c r="K194" s="23"/>
      <c r="L194" s="23">
        <v>0</v>
      </c>
      <c r="M194" s="23"/>
      <c r="N194" s="23">
        <v>0</v>
      </c>
      <c r="O194" s="23"/>
      <c r="P194" s="23">
        <f t="shared" si="8"/>
        <v>0</v>
      </c>
    </row>
    <row r="195" spans="1:16" ht="18" customHeight="1" x14ac:dyDescent="0.25">
      <c r="A195" s="8">
        <v>891800986</v>
      </c>
      <c r="B195" s="8">
        <v>216115861</v>
      </c>
      <c r="C195" s="9" t="s">
        <v>234</v>
      </c>
      <c r="D195" s="10" t="s">
        <v>463</v>
      </c>
      <c r="E195" s="23"/>
      <c r="F195" s="23">
        <f t="shared" si="6"/>
        <v>0</v>
      </c>
      <c r="G195" s="23"/>
      <c r="H195" s="23">
        <f t="shared" si="7"/>
        <v>0</v>
      </c>
      <c r="I195" s="23"/>
      <c r="J195" s="23">
        <v>0</v>
      </c>
      <c r="K195" s="23"/>
      <c r="L195" s="23">
        <v>0</v>
      </c>
      <c r="M195" s="23"/>
      <c r="N195" s="23">
        <v>0</v>
      </c>
      <c r="O195" s="23"/>
      <c r="P195" s="23">
        <f t="shared" si="8"/>
        <v>0</v>
      </c>
    </row>
    <row r="196" spans="1:16" ht="18" customHeight="1" x14ac:dyDescent="0.25">
      <c r="A196" s="8">
        <v>891801240</v>
      </c>
      <c r="B196" s="8">
        <v>211615516</v>
      </c>
      <c r="C196" s="9" t="s">
        <v>291</v>
      </c>
      <c r="D196" s="10" t="s">
        <v>519</v>
      </c>
      <c r="E196" s="23"/>
      <c r="F196" s="23">
        <f t="shared" si="6"/>
        <v>0</v>
      </c>
      <c r="G196" s="23"/>
      <c r="H196" s="23">
        <f t="shared" si="7"/>
        <v>0</v>
      </c>
      <c r="I196" s="23"/>
      <c r="J196" s="23">
        <v>0</v>
      </c>
      <c r="K196" s="23"/>
      <c r="L196" s="23">
        <v>0</v>
      </c>
      <c r="M196" s="23"/>
      <c r="N196" s="23">
        <v>0</v>
      </c>
      <c r="O196" s="23"/>
      <c r="P196" s="23">
        <f t="shared" si="8"/>
        <v>0</v>
      </c>
    </row>
    <row r="197" spans="1:16" ht="18" customHeight="1" x14ac:dyDescent="0.25">
      <c r="A197" s="8">
        <v>891801244</v>
      </c>
      <c r="B197" s="8">
        <v>210015600</v>
      </c>
      <c r="C197" s="9" t="s">
        <v>235</v>
      </c>
      <c r="D197" s="10" t="s">
        <v>464</v>
      </c>
      <c r="E197" s="23"/>
      <c r="F197" s="23">
        <f t="shared" ref="F197:F260" si="9">+E197</f>
        <v>0</v>
      </c>
      <c r="G197" s="23"/>
      <c r="H197" s="23">
        <f t="shared" ref="H197:H260" si="10">+F197+G197</f>
        <v>0</v>
      </c>
      <c r="I197" s="23"/>
      <c r="J197" s="23">
        <v>0</v>
      </c>
      <c r="K197" s="23"/>
      <c r="L197" s="23">
        <v>0</v>
      </c>
      <c r="M197" s="23"/>
      <c r="N197" s="23">
        <v>0</v>
      </c>
      <c r="O197" s="23"/>
      <c r="P197" s="23">
        <f t="shared" ref="P197:P260" si="11">+N197+O197</f>
        <v>0</v>
      </c>
    </row>
    <row r="198" spans="1:16" ht="18" customHeight="1" x14ac:dyDescent="0.25">
      <c r="A198" s="8">
        <v>891801362</v>
      </c>
      <c r="B198" s="8">
        <v>210715507</v>
      </c>
      <c r="C198" s="9" t="s">
        <v>292</v>
      </c>
      <c r="D198" s="10" t="s">
        <v>520</v>
      </c>
      <c r="E198" s="23"/>
      <c r="F198" s="23">
        <f t="shared" si="9"/>
        <v>0</v>
      </c>
      <c r="G198" s="23"/>
      <c r="H198" s="23">
        <f t="shared" si="10"/>
        <v>0</v>
      </c>
      <c r="I198" s="23"/>
      <c r="J198" s="23">
        <v>0</v>
      </c>
      <c r="K198" s="23"/>
      <c r="L198" s="23">
        <v>0</v>
      </c>
      <c r="M198" s="23"/>
      <c r="N198" s="23">
        <v>0</v>
      </c>
      <c r="O198" s="23"/>
      <c r="P198" s="23">
        <f t="shared" si="11"/>
        <v>0</v>
      </c>
    </row>
    <row r="199" spans="1:16" ht="18" customHeight="1" x14ac:dyDescent="0.25">
      <c r="A199" s="8">
        <v>891801363</v>
      </c>
      <c r="B199" s="8">
        <v>211215212</v>
      </c>
      <c r="C199" s="9" t="s">
        <v>334</v>
      </c>
      <c r="D199" s="10" t="s">
        <v>559</v>
      </c>
      <c r="E199" s="23"/>
      <c r="F199" s="23">
        <f t="shared" si="9"/>
        <v>0</v>
      </c>
      <c r="G199" s="23"/>
      <c r="H199" s="23">
        <f t="shared" si="10"/>
        <v>0</v>
      </c>
      <c r="I199" s="23"/>
      <c r="J199" s="23">
        <v>0</v>
      </c>
      <c r="K199" s="23"/>
      <c r="L199" s="23">
        <v>0</v>
      </c>
      <c r="M199" s="23"/>
      <c r="N199" s="23">
        <v>0</v>
      </c>
      <c r="O199" s="23"/>
      <c r="P199" s="23">
        <f t="shared" si="11"/>
        <v>0</v>
      </c>
    </row>
    <row r="200" spans="1:16" ht="18" customHeight="1" x14ac:dyDescent="0.25">
      <c r="A200" s="8">
        <v>891801368</v>
      </c>
      <c r="B200" s="8">
        <v>213115531</v>
      </c>
      <c r="C200" s="9" t="s">
        <v>236</v>
      </c>
      <c r="D200" s="10" t="s">
        <v>465</v>
      </c>
      <c r="E200" s="23"/>
      <c r="F200" s="23">
        <f t="shared" si="9"/>
        <v>0</v>
      </c>
      <c r="G200" s="23"/>
      <c r="H200" s="23">
        <f t="shared" si="10"/>
        <v>0</v>
      </c>
      <c r="I200" s="23"/>
      <c r="J200" s="23">
        <v>0</v>
      </c>
      <c r="K200" s="23"/>
      <c r="L200" s="23">
        <v>0</v>
      </c>
      <c r="M200" s="23"/>
      <c r="N200" s="23">
        <v>0</v>
      </c>
      <c r="O200" s="23"/>
      <c r="P200" s="23">
        <f t="shared" si="11"/>
        <v>0</v>
      </c>
    </row>
    <row r="201" spans="1:16" ht="18" customHeight="1" x14ac:dyDescent="0.25">
      <c r="A201" s="8">
        <v>891801369</v>
      </c>
      <c r="B201" s="8">
        <v>218115681</v>
      </c>
      <c r="C201" s="9" t="s">
        <v>304</v>
      </c>
      <c r="D201" s="10" t="s">
        <v>531</v>
      </c>
      <c r="E201" s="23"/>
      <c r="F201" s="23">
        <f t="shared" si="9"/>
        <v>0</v>
      </c>
      <c r="G201" s="23"/>
      <c r="H201" s="23">
        <f t="shared" si="10"/>
        <v>0</v>
      </c>
      <c r="I201" s="23"/>
      <c r="J201" s="23">
        <v>0</v>
      </c>
      <c r="K201" s="23"/>
      <c r="L201" s="23">
        <v>0</v>
      </c>
      <c r="M201" s="23"/>
      <c r="N201" s="23">
        <v>0</v>
      </c>
      <c r="O201" s="23"/>
      <c r="P201" s="23">
        <f t="shared" si="11"/>
        <v>0</v>
      </c>
    </row>
    <row r="202" spans="1:16" ht="18" customHeight="1" x14ac:dyDescent="0.25">
      <c r="A202" s="8">
        <v>891801994</v>
      </c>
      <c r="B202" s="8">
        <v>217615476</v>
      </c>
      <c r="C202" s="9" t="s">
        <v>293</v>
      </c>
      <c r="D202" s="10" t="s">
        <v>521</v>
      </c>
      <c r="E202" s="23"/>
      <c r="F202" s="23">
        <f t="shared" si="9"/>
        <v>0</v>
      </c>
      <c r="G202" s="23"/>
      <c r="H202" s="23">
        <f t="shared" si="10"/>
        <v>0</v>
      </c>
      <c r="I202" s="23"/>
      <c r="J202" s="23">
        <v>0</v>
      </c>
      <c r="K202" s="23"/>
      <c r="L202" s="23">
        <v>0</v>
      </c>
      <c r="M202" s="23"/>
      <c r="N202" s="23">
        <v>0</v>
      </c>
      <c r="O202" s="23"/>
      <c r="P202" s="23">
        <f t="shared" si="11"/>
        <v>0</v>
      </c>
    </row>
    <row r="203" spans="1:16" ht="18" customHeight="1" x14ac:dyDescent="0.25">
      <c r="A203" s="8">
        <v>891855015</v>
      </c>
      <c r="B203" s="8">
        <v>213715537</v>
      </c>
      <c r="C203" s="9" t="s">
        <v>238</v>
      </c>
      <c r="D203" s="10" t="s">
        <v>467</v>
      </c>
      <c r="E203" s="23"/>
      <c r="F203" s="23">
        <f t="shared" si="9"/>
        <v>0</v>
      </c>
      <c r="G203" s="23"/>
      <c r="H203" s="23">
        <f t="shared" si="10"/>
        <v>0</v>
      </c>
      <c r="I203" s="23"/>
      <c r="J203" s="23">
        <v>0</v>
      </c>
      <c r="K203" s="23"/>
      <c r="L203" s="23">
        <v>0</v>
      </c>
      <c r="M203" s="23"/>
      <c r="N203" s="23">
        <v>0</v>
      </c>
      <c r="O203" s="23"/>
      <c r="P203" s="23">
        <f t="shared" si="11"/>
        <v>0</v>
      </c>
    </row>
    <row r="204" spans="1:16" ht="18" customHeight="1" x14ac:dyDescent="0.25">
      <c r="A204" s="8">
        <v>891855017</v>
      </c>
      <c r="B204" s="8">
        <v>210185001</v>
      </c>
      <c r="C204" s="9" t="s">
        <v>268</v>
      </c>
      <c r="D204" s="10" t="s">
        <v>496</v>
      </c>
      <c r="E204" s="23"/>
      <c r="F204" s="23">
        <f t="shared" si="9"/>
        <v>0</v>
      </c>
      <c r="G204" s="23"/>
      <c r="H204" s="23">
        <f t="shared" si="10"/>
        <v>0</v>
      </c>
      <c r="I204" s="23"/>
      <c r="J204" s="23">
        <v>0</v>
      </c>
      <c r="K204" s="23"/>
      <c r="L204" s="23">
        <v>0</v>
      </c>
      <c r="M204" s="23"/>
      <c r="N204" s="23">
        <v>0</v>
      </c>
      <c r="O204" s="23"/>
      <c r="P204" s="23">
        <f t="shared" si="11"/>
        <v>0</v>
      </c>
    </row>
    <row r="205" spans="1:16" ht="18" customHeight="1" x14ac:dyDescent="0.25">
      <c r="A205" s="8">
        <v>891855130</v>
      </c>
      <c r="B205" s="8">
        <v>215915759</v>
      </c>
      <c r="C205" s="9" t="s">
        <v>239</v>
      </c>
      <c r="D205" s="10" t="s">
        <v>468</v>
      </c>
      <c r="E205" s="23"/>
      <c r="F205" s="23">
        <f t="shared" si="9"/>
        <v>0</v>
      </c>
      <c r="G205" s="23"/>
      <c r="H205" s="23">
        <f t="shared" si="10"/>
        <v>0</v>
      </c>
      <c r="I205" s="23"/>
      <c r="J205" s="23">
        <v>0</v>
      </c>
      <c r="K205" s="23"/>
      <c r="L205" s="23">
        <v>0</v>
      </c>
      <c r="M205" s="23"/>
      <c r="N205" s="23">
        <v>0</v>
      </c>
      <c r="O205" s="23"/>
      <c r="P205" s="23">
        <f t="shared" si="11"/>
        <v>0</v>
      </c>
    </row>
    <row r="206" spans="1:16" ht="18" customHeight="1" x14ac:dyDescent="0.25">
      <c r="A206" s="8">
        <v>891855138</v>
      </c>
      <c r="B206" s="8">
        <v>213815238</v>
      </c>
      <c r="C206" s="9" t="s">
        <v>240</v>
      </c>
      <c r="D206" s="10" t="s">
        <v>469</v>
      </c>
      <c r="E206" s="23"/>
      <c r="F206" s="23">
        <f t="shared" si="9"/>
        <v>0</v>
      </c>
      <c r="G206" s="23"/>
      <c r="H206" s="23">
        <f t="shared" si="10"/>
        <v>0</v>
      </c>
      <c r="I206" s="23"/>
      <c r="J206" s="23">
        <v>0</v>
      </c>
      <c r="K206" s="23"/>
      <c r="L206" s="23">
        <v>0</v>
      </c>
      <c r="M206" s="23"/>
      <c r="N206" s="23">
        <v>0</v>
      </c>
      <c r="O206" s="23"/>
      <c r="P206" s="23">
        <f t="shared" si="11"/>
        <v>0</v>
      </c>
    </row>
    <row r="207" spans="1:16" ht="18" customHeight="1" x14ac:dyDescent="0.25">
      <c r="A207" s="8">
        <v>891855200</v>
      </c>
      <c r="B207" s="8">
        <v>211085010</v>
      </c>
      <c r="C207" s="9" t="s">
        <v>241</v>
      </c>
      <c r="D207" s="10" t="s">
        <v>470</v>
      </c>
      <c r="E207" s="23"/>
      <c r="F207" s="23">
        <f t="shared" si="9"/>
        <v>0</v>
      </c>
      <c r="G207" s="23"/>
      <c r="H207" s="23">
        <f t="shared" si="10"/>
        <v>0</v>
      </c>
      <c r="I207" s="23"/>
      <c r="J207" s="23">
        <v>0</v>
      </c>
      <c r="K207" s="23"/>
      <c r="L207" s="23">
        <v>0</v>
      </c>
      <c r="M207" s="23"/>
      <c r="N207" s="23">
        <v>0</v>
      </c>
      <c r="O207" s="23"/>
      <c r="P207" s="23">
        <f t="shared" si="11"/>
        <v>0</v>
      </c>
    </row>
    <row r="208" spans="1:16" ht="18" customHeight="1" x14ac:dyDescent="0.25">
      <c r="A208" s="8">
        <v>891856131</v>
      </c>
      <c r="B208" s="8">
        <v>219015790</v>
      </c>
      <c r="C208" s="9" t="s">
        <v>269</v>
      </c>
      <c r="D208" s="10" t="s">
        <v>497</v>
      </c>
      <c r="E208" s="23"/>
      <c r="F208" s="23">
        <f t="shared" si="9"/>
        <v>0</v>
      </c>
      <c r="G208" s="23"/>
      <c r="H208" s="23">
        <f t="shared" si="10"/>
        <v>0</v>
      </c>
      <c r="I208" s="23"/>
      <c r="J208" s="23">
        <v>0</v>
      </c>
      <c r="K208" s="23"/>
      <c r="L208" s="23">
        <v>0</v>
      </c>
      <c r="M208" s="23"/>
      <c r="N208" s="23">
        <v>0</v>
      </c>
      <c r="O208" s="23"/>
      <c r="P208" s="23">
        <f t="shared" si="11"/>
        <v>0</v>
      </c>
    </row>
    <row r="209" spans="1:16" ht="18" customHeight="1" x14ac:dyDescent="0.25">
      <c r="A209" s="8">
        <v>891857821</v>
      </c>
      <c r="B209" s="8">
        <v>217315673</v>
      </c>
      <c r="C209" s="9" t="s">
        <v>305</v>
      </c>
      <c r="D209" s="10" t="s">
        <v>532</v>
      </c>
      <c r="E209" s="23"/>
      <c r="F209" s="23">
        <f t="shared" si="9"/>
        <v>0</v>
      </c>
      <c r="G209" s="23"/>
      <c r="H209" s="23">
        <f t="shared" si="10"/>
        <v>0</v>
      </c>
      <c r="I209" s="23"/>
      <c r="J209" s="23">
        <v>0</v>
      </c>
      <c r="K209" s="23"/>
      <c r="L209" s="23">
        <v>0</v>
      </c>
      <c r="M209" s="23"/>
      <c r="N209" s="23">
        <v>0</v>
      </c>
      <c r="O209" s="23"/>
      <c r="P209" s="23">
        <f t="shared" si="11"/>
        <v>0</v>
      </c>
    </row>
    <row r="210" spans="1:16" ht="18" customHeight="1" x14ac:dyDescent="0.25">
      <c r="A210" s="8">
        <v>891900272</v>
      </c>
      <c r="B210" s="8">
        <v>213476834</v>
      </c>
      <c r="C210" s="9" t="s">
        <v>294</v>
      </c>
      <c r="D210" s="10" t="s">
        <v>522</v>
      </c>
      <c r="E210" s="23"/>
      <c r="F210" s="23">
        <f t="shared" si="9"/>
        <v>0</v>
      </c>
      <c r="G210" s="23"/>
      <c r="H210" s="23">
        <f t="shared" si="10"/>
        <v>0</v>
      </c>
      <c r="I210" s="23"/>
      <c r="J210" s="23">
        <v>0</v>
      </c>
      <c r="K210" s="23"/>
      <c r="L210" s="23">
        <v>0</v>
      </c>
      <c r="M210" s="23"/>
      <c r="N210" s="23">
        <v>0</v>
      </c>
      <c r="O210" s="23"/>
      <c r="P210" s="23">
        <f t="shared" si="11"/>
        <v>0</v>
      </c>
    </row>
    <row r="211" spans="1:16" ht="18" customHeight="1" x14ac:dyDescent="0.25">
      <c r="A211" s="8">
        <v>891900493</v>
      </c>
      <c r="B211" s="8">
        <v>214776147</v>
      </c>
      <c r="C211" s="9" t="s">
        <v>270</v>
      </c>
      <c r="D211" s="10" t="s">
        <v>498</v>
      </c>
      <c r="E211" s="23"/>
      <c r="F211" s="23">
        <f t="shared" si="9"/>
        <v>0</v>
      </c>
      <c r="G211" s="23"/>
      <c r="H211" s="23">
        <f t="shared" si="10"/>
        <v>0</v>
      </c>
      <c r="I211" s="23"/>
      <c r="J211" s="23">
        <v>0</v>
      </c>
      <c r="K211" s="23"/>
      <c r="L211" s="23">
        <v>0</v>
      </c>
      <c r="M211" s="23"/>
      <c r="N211" s="23">
        <v>0</v>
      </c>
      <c r="O211" s="23"/>
      <c r="P211" s="23">
        <f t="shared" si="11"/>
        <v>0</v>
      </c>
    </row>
    <row r="212" spans="1:16" ht="18" customHeight="1" x14ac:dyDescent="0.25">
      <c r="A212" s="8">
        <v>892000148</v>
      </c>
      <c r="B212" s="8">
        <v>115050000</v>
      </c>
      <c r="C212" s="9" t="s">
        <v>335</v>
      </c>
      <c r="D212" s="10" t="s">
        <v>560</v>
      </c>
      <c r="E212" s="23"/>
      <c r="F212" s="23">
        <f t="shared" si="9"/>
        <v>0</v>
      </c>
      <c r="G212" s="23"/>
      <c r="H212" s="23">
        <f t="shared" si="10"/>
        <v>0</v>
      </c>
      <c r="I212" s="23"/>
      <c r="J212" s="23">
        <v>0</v>
      </c>
      <c r="K212" s="23"/>
      <c r="L212" s="23">
        <v>0</v>
      </c>
      <c r="M212" s="23"/>
      <c r="N212" s="23">
        <v>0</v>
      </c>
      <c r="O212" s="23"/>
      <c r="P212" s="23">
        <f t="shared" si="11"/>
        <v>0</v>
      </c>
    </row>
    <row r="213" spans="1:16" s="61" customFormat="1" ht="18" customHeight="1" x14ac:dyDescent="0.25">
      <c r="A213" s="57">
        <v>892000757</v>
      </c>
      <c r="B213" s="57">
        <v>28450000</v>
      </c>
      <c r="C213" s="58" t="s">
        <v>37</v>
      </c>
      <c r="D213" s="59" t="s">
        <v>123</v>
      </c>
      <c r="E213" s="60"/>
      <c r="F213" s="60">
        <f t="shared" si="9"/>
        <v>0</v>
      </c>
      <c r="G213" s="60">
        <v>1494925517</v>
      </c>
      <c r="H213" s="60">
        <f t="shared" si="10"/>
        <v>1494925517</v>
      </c>
      <c r="I213" s="23">
        <v>566940605</v>
      </c>
      <c r="J213" s="60">
        <v>566940605</v>
      </c>
      <c r="K213" s="23"/>
      <c r="L213" s="60">
        <v>566940605</v>
      </c>
      <c r="M213" s="23"/>
      <c r="N213" s="60">
        <v>566940605</v>
      </c>
      <c r="O213" s="23">
        <f>VLOOKUP(A213,'[4]542305'!A$21:D$79,4,0)</f>
        <v>87634295</v>
      </c>
      <c r="P213" s="23">
        <f t="shared" si="11"/>
        <v>654574900</v>
      </c>
    </row>
    <row r="214" spans="1:16" ht="18" customHeight="1" x14ac:dyDescent="0.25">
      <c r="A214" s="8">
        <v>892001457</v>
      </c>
      <c r="B214" s="8">
        <v>210650006</v>
      </c>
      <c r="C214" s="9" t="s">
        <v>295</v>
      </c>
      <c r="D214" s="10" t="s">
        <v>523</v>
      </c>
      <c r="E214" s="23"/>
      <c r="F214" s="23">
        <f t="shared" si="9"/>
        <v>0</v>
      </c>
      <c r="G214" s="23"/>
      <c r="H214" s="23">
        <f t="shared" si="10"/>
        <v>0</v>
      </c>
      <c r="I214" s="23"/>
      <c r="J214" s="23">
        <v>0</v>
      </c>
      <c r="K214" s="23"/>
      <c r="L214" s="23">
        <v>0</v>
      </c>
      <c r="M214" s="23"/>
      <c r="N214" s="23">
        <v>0</v>
      </c>
      <c r="O214" s="23"/>
      <c r="P214" s="23">
        <f t="shared" si="11"/>
        <v>0</v>
      </c>
    </row>
    <row r="215" spans="1:16" ht="18" customHeight="1" x14ac:dyDescent="0.25">
      <c r="A215" s="8">
        <v>892099105</v>
      </c>
      <c r="B215" s="8">
        <v>210194001</v>
      </c>
      <c r="C215" s="9" t="s">
        <v>324</v>
      </c>
      <c r="D215" s="10" t="s">
        <v>550</v>
      </c>
      <c r="E215" s="23"/>
      <c r="F215" s="23">
        <f t="shared" si="9"/>
        <v>0</v>
      </c>
      <c r="G215" s="23"/>
      <c r="H215" s="23">
        <f t="shared" si="10"/>
        <v>0</v>
      </c>
      <c r="I215" s="23"/>
      <c r="J215" s="23">
        <v>0</v>
      </c>
      <c r="K215" s="23"/>
      <c r="L215" s="23">
        <v>0</v>
      </c>
      <c r="M215" s="23"/>
      <c r="N215" s="23">
        <v>0</v>
      </c>
      <c r="O215" s="23"/>
      <c r="P215" s="23">
        <f t="shared" si="11"/>
        <v>0</v>
      </c>
    </row>
    <row r="216" spans="1:16" ht="18" customHeight="1" x14ac:dyDescent="0.25">
      <c r="A216" s="8">
        <v>892099149</v>
      </c>
      <c r="B216" s="8">
        <v>119494000</v>
      </c>
      <c r="C216" s="9" t="s">
        <v>325</v>
      </c>
      <c r="D216" s="10" t="s">
        <v>551</v>
      </c>
      <c r="E216" s="23"/>
      <c r="F216" s="23">
        <f t="shared" si="9"/>
        <v>0</v>
      </c>
      <c r="G216" s="23"/>
      <c r="H216" s="23">
        <f t="shared" si="10"/>
        <v>0</v>
      </c>
      <c r="I216" s="23"/>
      <c r="J216" s="23">
        <v>0</v>
      </c>
      <c r="K216" s="23"/>
      <c r="L216" s="23">
        <v>0</v>
      </c>
      <c r="M216" s="23"/>
      <c r="N216" s="23">
        <v>0</v>
      </c>
      <c r="O216" s="23"/>
      <c r="P216" s="23">
        <f t="shared" si="11"/>
        <v>0</v>
      </c>
    </row>
    <row r="217" spans="1:16" ht="18" customHeight="1" x14ac:dyDescent="0.25">
      <c r="A217" s="8">
        <v>892099216</v>
      </c>
      <c r="B217" s="8">
        <v>118585000</v>
      </c>
      <c r="C217" s="9" t="s">
        <v>271</v>
      </c>
      <c r="D217" s="10" t="s">
        <v>499</v>
      </c>
      <c r="E217" s="23"/>
      <c r="F217" s="23">
        <f t="shared" si="9"/>
        <v>0</v>
      </c>
      <c r="G217" s="23"/>
      <c r="H217" s="23">
        <f t="shared" si="10"/>
        <v>0</v>
      </c>
      <c r="I217" s="23"/>
      <c r="J217" s="23">
        <v>0</v>
      </c>
      <c r="K217" s="23"/>
      <c r="L217" s="23">
        <v>0</v>
      </c>
      <c r="M217" s="23"/>
      <c r="N217" s="23">
        <v>0</v>
      </c>
      <c r="O217" s="23"/>
      <c r="P217" s="23">
        <f t="shared" si="11"/>
        <v>0</v>
      </c>
    </row>
    <row r="218" spans="1:16" ht="18" customHeight="1" x14ac:dyDescent="0.25">
      <c r="A218" s="8">
        <v>892099232</v>
      </c>
      <c r="B218" s="8">
        <v>212450124</v>
      </c>
      <c r="C218" s="9" t="s">
        <v>311</v>
      </c>
      <c r="D218" s="10" t="s">
        <v>538</v>
      </c>
      <c r="E218" s="23"/>
      <c r="F218" s="23">
        <f t="shared" si="9"/>
        <v>0</v>
      </c>
      <c r="G218" s="23"/>
      <c r="H218" s="23">
        <f t="shared" si="10"/>
        <v>0</v>
      </c>
      <c r="I218" s="23"/>
      <c r="J218" s="23">
        <v>0</v>
      </c>
      <c r="K218" s="23"/>
      <c r="L218" s="23">
        <v>0</v>
      </c>
      <c r="M218" s="23"/>
      <c r="N218" s="23">
        <v>0</v>
      </c>
      <c r="O218" s="23"/>
      <c r="P218" s="23">
        <f t="shared" si="11"/>
        <v>0</v>
      </c>
    </row>
    <row r="219" spans="1:16" ht="18" customHeight="1" x14ac:dyDescent="0.25">
      <c r="A219" s="8">
        <v>892099242</v>
      </c>
      <c r="B219" s="8">
        <v>210050400</v>
      </c>
      <c r="C219" s="9" t="s">
        <v>326</v>
      </c>
      <c r="D219" s="10" t="s">
        <v>552</v>
      </c>
      <c r="E219" s="23"/>
      <c r="F219" s="23">
        <f t="shared" si="9"/>
        <v>0</v>
      </c>
      <c r="G219" s="23"/>
      <c r="H219" s="23">
        <f t="shared" si="10"/>
        <v>0</v>
      </c>
      <c r="I219" s="23"/>
      <c r="J219" s="23">
        <v>0</v>
      </c>
      <c r="K219" s="23"/>
      <c r="L219" s="23">
        <v>0</v>
      </c>
      <c r="M219" s="23"/>
      <c r="N219" s="23">
        <v>0</v>
      </c>
      <c r="O219" s="23"/>
      <c r="P219" s="23">
        <f t="shared" si="11"/>
        <v>0</v>
      </c>
    </row>
    <row r="220" spans="1:16" ht="18" customHeight="1" x14ac:dyDescent="0.25">
      <c r="A220" s="8">
        <v>892099246</v>
      </c>
      <c r="B220" s="8">
        <v>218650686</v>
      </c>
      <c r="C220" s="9" t="s">
        <v>336</v>
      </c>
      <c r="D220" s="10" t="s">
        <v>561</v>
      </c>
      <c r="E220" s="23"/>
      <c r="F220" s="23">
        <f t="shared" si="9"/>
        <v>0</v>
      </c>
      <c r="G220" s="23"/>
      <c r="H220" s="23">
        <f t="shared" si="10"/>
        <v>0</v>
      </c>
      <c r="I220" s="23"/>
      <c r="J220" s="23">
        <v>0</v>
      </c>
      <c r="K220" s="23"/>
      <c r="L220" s="23">
        <v>0</v>
      </c>
      <c r="M220" s="23"/>
      <c r="N220" s="23">
        <v>0</v>
      </c>
      <c r="O220" s="23"/>
      <c r="P220" s="23">
        <f t="shared" si="11"/>
        <v>0</v>
      </c>
    </row>
    <row r="221" spans="1:16" ht="18" customHeight="1" x14ac:dyDescent="0.25">
      <c r="A221" s="8">
        <v>892099324</v>
      </c>
      <c r="B221" s="8">
        <v>210150001</v>
      </c>
      <c r="C221" s="9" t="s">
        <v>242</v>
      </c>
      <c r="D221" s="10" t="s">
        <v>471</v>
      </c>
      <c r="E221" s="23"/>
      <c r="F221" s="23">
        <f t="shared" si="9"/>
        <v>0</v>
      </c>
      <c r="G221" s="23"/>
      <c r="H221" s="23">
        <f t="shared" si="10"/>
        <v>0</v>
      </c>
      <c r="I221" s="23"/>
      <c r="J221" s="23">
        <v>0</v>
      </c>
      <c r="K221" s="23"/>
      <c r="L221" s="23">
        <v>0</v>
      </c>
      <c r="M221" s="23"/>
      <c r="N221" s="23">
        <v>0</v>
      </c>
      <c r="O221" s="23"/>
      <c r="P221" s="23">
        <f t="shared" si="11"/>
        <v>0</v>
      </c>
    </row>
    <row r="222" spans="1:16" ht="18" customHeight="1" x14ac:dyDescent="0.25">
      <c r="A222" s="8">
        <v>892099325</v>
      </c>
      <c r="B222" s="8">
        <v>217350573</v>
      </c>
      <c r="C222" s="9" t="s">
        <v>332</v>
      </c>
      <c r="D222" s="10" t="s">
        <v>557</v>
      </c>
      <c r="E222" s="23"/>
      <c r="F222" s="23">
        <f t="shared" si="9"/>
        <v>0</v>
      </c>
      <c r="G222" s="23"/>
      <c r="H222" s="23">
        <f t="shared" si="10"/>
        <v>0</v>
      </c>
      <c r="I222" s="23"/>
      <c r="J222" s="23">
        <v>0</v>
      </c>
      <c r="K222" s="23"/>
      <c r="L222" s="23">
        <v>0</v>
      </c>
      <c r="M222" s="23"/>
      <c r="N222" s="23">
        <v>0</v>
      </c>
      <c r="O222" s="23"/>
      <c r="P222" s="23">
        <f t="shared" si="11"/>
        <v>0</v>
      </c>
    </row>
    <row r="223" spans="1:16" ht="18" customHeight="1" x14ac:dyDescent="0.25">
      <c r="A223" s="8">
        <v>892099392</v>
      </c>
      <c r="B223" s="8">
        <v>213085230</v>
      </c>
      <c r="C223" s="9" t="s">
        <v>243</v>
      </c>
      <c r="D223" s="10" t="s">
        <v>472</v>
      </c>
      <c r="E223" s="23"/>
      <c r="F223" s="23">
        <f t="shared" si="9"/>
        <v>0</v>
      </c>
      <c r="G223" s="23"/>
      <c r="H223" s="23">
        <f t="shared" si="10"/>
        <v>0</v>
      </c>
      <c r="I223" s="23"/>
      <c r="J223" s="23">
        <v>0</v>
      </c>
      <c r="K223" s="23"/>
      <c r="L223" s="23">
        <v>0</v>
      </c>
      <c r="M223" s="23"/>
      <c r="N223" s="23">
        <v>0</v>
      </c>
      <c r="O223" s="23"/>
      <c r="P223" s="23">
        <f t="shared" si="11"/>
        <v>0</v>
      </c>
    </row>
    <row r="224" spans="1:16" ht="18" customHeight="1" x14ac:dyDescent="0.25">
      <c r="A224" s="8">
        <v>892115007</v>
      </c>
      <c r="B224" s="8">
        <v>210144001</v>
      </c>
      <c r="C224" s="9" t="s">
        <v>272</v>
      </c>
      <c r="D224" s="10" t="s">
        <v>500</v>
      </c>
      <c r="E224" s="23"/>
      <c r="F224" s="23">
        <f t="shared" si="9"/>
        <v>0</v>
      </c>
      <c r="G224" s="23"/>
      <c r="H224" s="23">
        <f t="shared" si="10"/>
        <v>0</v>
      </c>
      <c r="I224" s="23"/>
      <c r="J224" s="23">
        <v>0</v>
      </c>
      <c r="K224" s="23"/>
      <c r="L224" s="23">
        <v>0</v>
      </c>
      <c r="M224" s="23"/>
      <c r="N224" s="23">
        <v>0</v>
      </c>
      <c r="O224" s="23"/>
      <c r="P224" s="23">
        <f t="shared" si="11"/>
        <v>0</v>
      </c>
    </row>
    <row r="225" spans="1:16" ht="18" customHeight="1" x14ac:dyDescent="0.25">
      <c r="A225" s="8">
        <v>892115015</v>
      </c>
      <c r="B225" s="8">
        <v>114444000</v>
      </c>
      <c r="C225" s="9" t="s">
        <v>244</v>
      </c>
      <c r="D225" s="10" t="s">
        <v>473</v>
      </c>
      <c r="E225" s="23"/>
      <c r="F225" s="23">
        <f t="shared" si="9"/>
        <v>0</v>
      </c>
      <c r="G225" s="23"/>
      <c r="H225" s="23">
        <f t="shared" si="10"/>
        <v>0</v>
      </c>
      <c r="I225" s="23"/>
      <c r="J225" s="23">
        <v>0</v>
      </c>
      <c r="K225" s="23"/>
      <c r="L225" s="23">
        <v>0</v>
      </c>
      <c r="M225" s="23"/>
      <c r="N225" s="23">
        <v>0</v>
      </c>
      <c r="O225" s="23"/>
      <c r="P225" s="23">
        <f t="shared" si="11"/>
        <v>0</v>
      </c>
    </row>
    <row r="226" spans="1:16" ht="18" customHeight="1" x14ac:dyDescent="0.25">
      <c r="A226" s="8">
        <v>892115024</v>
      </c>
      <c r="B226" s="8">
        <v>216044560</v>
      </c>
      <c r="C226" s="9" t="s">
        <v>300</v>
      </c>
      <c r="D226" s="10" t="s">
        <v>528</v>
      </c>
      <c r="E226" s="23"/>
      <c r="F226" s="23">
        <f t="shared" si="9"/>
        <v>0</v>
      </c>
      <c r="G226" s="23"/>
      <c r="H226" s="23">
        <f t="shared" si="10"/>
        <v>0</v>
      </c>
      <c r="I226" s="23"/>
      <c r="J226" s="23">
        <v>0</v>
      </c>
      <c r="K226" s="23"/>
      <c r="L226" s="23">
        <v>0</v>
      </c>
      <c r="M226" s="23"/>
      <c r="N226" s="23">
        <v>0</v>
      </c>
      <c r="O226" s="23"/>
      <c r="P226" s="23">
        <f t="shared" si="11"/>
        <v>0</v>
      </c>
    </row>
    <row r="227" spans="1:16" ht="18" customHeight="1" x14ac:dyDescent="0.25">
      <c r="A227" s="8">
        <v>892115029</v>
      </c>
      <c r="B227" s="8">
        <v>129444000</v>
      </c>
      <c r="C227" s="9" t="s">
        <v>38</v>
      </c>
      <c r="D227" s="10" t="s">
        <v>39</v>
      </c>
      <c r="E227" s="23"/>
      <c r="F227" s="23">
        <f t="shared" si="9"/>
        <v>0</v>
      </c>
      <c r="G227" s="23"/>
      <c r="H227" s="23">
        <f t="shared" si="10"/>
        <v>0</v>
      </c>
      <c r="I227" s="23">
        <v>505905387</v>
      </c>
      <c r="J227" s="23">
        <v>505905387</v>
      </c>
      <c r="K227" s="23"/>
      <c r="L227" s="23">
        <v>505905387</v>
      </c>
      <c r="M227" s="23"/>
      <c r="N227" s="23">
        <v>505905387</v>
      </c>
      <c r="O227" s="23">
        <f>VLOOKUP(A227,'[4]542305'!A$21:D$79,4,0)</f>
        <v>346912649</v>
      </c>
      <c r="P227" s="23">
        <f t="shared" si="11"/>
        <v>852818036</v>
      </c>
    </row>
    <row r="228" spans="1:16" ht="18" customHeight="1" x14ac:dyDescent="0.25">
      <c r="A228" s="8">
        <v>892115155</v>
      </c>
      <c r="B228" s="8">
        <v>214744847</v>
      </c>
      <c r="C228" s="9" t="s">
        <v>245</v>
      </c>
      <c r="D228" s="10" t="s">
        <v>474</v>
      </c>
      <c r="E228" s="23"/>
      <c r="F228" s="23">
        <f t="shared" si="9"/>
        <v>0</v>
      </c>
      <c r="G228" s="23"/>
      <c r="H228" s="23">
        <f t="shared" si="10"/>
        <v>0</v>
      </c>
      <c r="I228" s="23"/>
      <c r="J228" s="23">
        <v>0</v>
      </c>
      <c r="K228" s="23"/>
      <c r="L228" s="23">
        <v>0</v>
      </c>
      <c r="M228" s="23"/>
      <c r="N228" s="23">
        <v>0</v>
      </c>
      <c r="O228" s="23"/>
      <c r="P228" s="23">
        <f t="shared" si="11"/>
        <v>0</v>
      </c>
    </row>
    <row r="229" spans="1:16" ht="18" customHeight="1" x14ac:dyDescent="0.25">
      <c r="A229" s="8">
        <v>892120020</v>
      </c>
      <c r="B229" s="8">
        <v>213044430</v>
      </c>
      <c r="C229" s="9" t="s">
        <v>327</v>
      </c>
      <c r="D229" s="20" t="s">
        <v>578</v>
      </c>
      <c r="E229" s="23"/>
      <c r="F229" s="23">
        <f t="shared" si="9"/>
        <v>0</v>
      </c>
      <c r="G229" s="23"/>
      <c r="H229" s="23">
        <f t="shared" si="10"/>
        <v>0</v>
      </c>
      <c r="I229" s="23"/>
      <c r="J229" s="23">
        <v>0</v>
      </c>
      <c r="K229" s="23"/>
      <c r="L229" s="23">
        <v>0</v>
      </c>
      <c r="M229" s="23"/>
      <c r="N229" s="23">
        <v>0</v>
      </c>
      <c r="O229" s="23"/>
      <c r="P229" s="23">
        <f t="shared" si="11"/>
        <v>0</v>
      </c>
    </row>
    <row r="230" spans="1:16" ht="18" customHeight="1" x14ac:dyDescent="0.25">
      <c r="A230" s="8">
        <v>892200312</v>
      </c>
      <c r="B230" s="8">
        <v>212370523</v>
      </c>
      <c r="C230" s="9" t="s">
        <v>309</v>
      </c>
      <c r="D230" s="10" t="s">
        <v>536</v>
      </c>
      <c r="E230" s="23"/>
      <c r="F230" s="23">
        <f t="shared" si="9"/>
        <v>0</v>
      </c>
      <c r="G230" s="23"/>
      <c r="H230" s="23">
        <f t="shared" si="10"/>
        <v>0</v>
      </c>
      <c r="I230" s="23"/>
      <c r="J230" s="23">
        <v>0</v>
      </c>
      <c r="K230" s="23"/>
      <c r="L230" s="23">
        <v>0</v>
      </c>
      <c r="M230" s="23"/>
      <c r="N230" s="23">
        <v>0</v>
      </c>
      <c r="O230" s="23"/>
      <c r="P230" s="23">
        <f t="shared" si="11"/>
        <v>0</v>
      </c>
    </row>
    <row r="231" spans="1:16" ht="18" customHeight="1" x14ac:dyDescent="0.25">
      <c r="A231" s="8">
        <v>892200323</v>
      </c>
      <c r="B231" s="8">
        <v>128870000</v>
      </c>
      <c r="C231" s="9" t="s">
        <v>40</v>
      </c>
      <c r="D231" s="10" t="s">
        <v>41</v>
      </c>
      <c r="E231" s="23"/>
      <c r="F231" s="23">
        <f t="shared" si="9"/>
        <v>0</v>
      </c>
      <c r="G231" s="23"/>
      <c r="H231" s="23">
        <f t="shared" si="10"/>
        <v>0</v>
      </c>
      <c r="I231" s="23">
        <v>530195987</v>
      </c>
      <c r="J231" s="23">
        <v>530195987</v>
      </c>
      <c r="K231" s="23"/>
      <c r="L231" s="23">
        <v>530195987</v>
      </c>
      <c r="M231" s="23"/>
      <c r="N231" s="23">
        <v>530195987</v>
      </c>
      <c r="O231" s="23">
        <f>VLOOKUP(A231,'[4]542305'!A$21:D$79,4,0)</f>
        <v>425747942</v>
      </c>
      <c r="P231" s="23">
        <f t="shared" si="11"/>
        <v>955943929</v>
      </c>
    </row>
    <row r="232" spans="1:16" ht="18" customHeight="1" x14ac:dyDescent="0.25">
      <c r="A232" s="8">
        <v>892200839</v>
      </c>
      <c r="B232" s="8">
        <v>212070820</v>
      </c>
      <c r="C232" s="9" t="s">
        <v>246</v>
      </c>
      <c r="D232" s="10" t="s">
        <v>475</v>
      </c>
      <c r="E232" s="23"/>
      <c r="F232" s="23">
        <f t="shared" si="9"/>
        <v>0</v>
      </c>
      <c r="G232" s="23"/>
      <c r="H232" s="23">
        <f t="shared" si="10"/>
        <v>0</v>
      </c>
      <c r="I232" s="23"/>
      <c r="J232" s="23">
        <v>0</v>
      </c>
      <c r="K232" s="23"/>
      <c r="L232" s="23">
        <v>0</v>
      </c>
      <c r="M232" s="23"/>
      <c r="N232" s="23">
        <v>0</v>
      </c>
      <c r="O232" s="23"/>
      <c r="P232" s="23">
        <f t="shared" si="11"/>
        <v>0</v>
      </c>
    </row>
    <row r="233" spans="1:16" ht="18" customHeight="1" x14ac:dyDescent="0.25">
      <c r="A233" s="8">
        <v>892201282</v>
      </c>
      <c r="B233" s="8">
        <v>210270702</v>
      </c>
      <c r="C233" s="9" t="s">
        <v>328</v>
      </c>
      <c r="D233" s="10" t="s">
        <v>553</v>
      </c>
      <c r="E233" s="23"/>
      <c r="F233" s="23">
        <f t="shared" si="9"/>
        <v>0</v>
      </c>
      <c r="G233" s="23"/>
      <c r="H233" s="23">
        <f t="shared" si="10"/>
        <v>0</v>
      </c>
      <c r="I233" s="23"/>
      <c r="J233" s="23">
        <v>0</v>
      </c>
      <c r="K233" s="23"/>
      <c r="L233" s="23">
        <v>0</v>
      </c>
      <c r="M233" s="23"/>
      <c r="N233" s="23">
        <v>0</v>
      </c>
      <c r="O233" s="23"/>
      <c r="P233" s="23">
        <f t="shared" si="11"/>
        <v>0</v>
      </c>
    </row>
    <row r="234" spans="1:16" ht="18" customHeight="1" x14ac:dyDescent="0.25">
      <c r="A234" s="8">
        <v>892201286</v>
      </c>
      <c r="B234" s="8">
        <v>211070110</v>
      </c>
      <c r="C234" s="9" t="s">
        <v>247</v>
      </c>
      <c r="D234" s="10" t="s">
        <v>476</v>
      </c>
      <c r="E234" s="23"/>
      <c r="F234" s="23">
        <f t="shared" si="9"/>
        <v>0</v>
      </c>
      <c r="G234" s="23"/>
      <c r="H234" s="23">
        <f t="shared" si="10"/>
        <v>0</v>
      </c>
      <c r="I234" s="23"/>
      <c r="J234" s="23">
        <v>0</v>
      </c>
      <c r="K234" s="23"/>
      <c r="L234" s="23">
        <v>0</v>
      </c>
      <c r="M234" s="23"/>
      <c r="N234" s="23">
        <v>0</v>
      </c>
      <c r="O234" s="23"/>
      <c r="P234" s="23">
        <f t="shared" si="11"/>
        <v>0</v>
      </c>
    </row>
    <row r="235" spans="1:16" ht="18" customHeight="1" x14ac:dyDescent="0.25">
      <c r="A235" s="8">
        <v>892280021</v>
      </c>
      <c r="B235" s="8">
        <v>117070000</v>
      </c>
      <c r="C235" s="9" t="s">
        <v>248</v>
      </c>
      <c r="D235" s="10" t="s">
        <v>477</v>
      </c>
      <c r="E235" s="23"/>
      <c r="F235" s="23">
        <f t="shared" si="9"/>
        <v>0</v>
      </c>
      <c r="G235" s="23"/>
      <c r="H235" s="23">
        <f t="shared" si="10"/>
        <v>0</v>
      </c>
      <c r="I235" s="23"/>
      <c r="J235" s="23">
        <v>0</v>
      </c>
      <c r="K235" s="23"/>
      <c r="L235" s="23">
        <v>0</v>
      </c>
      <c r="M235" s="23"/>
      <c r="N235" s="23">
        <v>0</v>
      </c>
      <c r="O235" s="23"/>
      <c r="P235" s="23">
        <f t="shared" si="11"/>
        <v>0</v>
      </c>
    </row>
    <row r="236" spans="1:16" ht="18" customHeight="1" x14ac:dyDescent="0.25">
      <c r="A236" s="8">
        <v>892280053</v>
      </c>
      <c r="B236" s="8">
        <v>210470204</v>
      </c>
      <c r="C236" s="9" t="s">
        <v>306</v>
      </c>
      <c r="D236" s="10" t="s">
        <v>533</v>
      </c>
      <c r="E236" s="23"/>
      <c r="F236" s="23">
        <f t="shared" si="9"/>
        <v>0</v>
      </c>
      <c r="G236" s="23"/>
      <c r="H236" s="23">
        <f t="shared" si="10"/>
        <v>0</v>
      </c>
      <c r="I236" s="23"/>
      <c r="J236" s="23">
        <v>0</v>
      </c>
      <c r="K236" s="23"/>
      <c r="L236" s="23">
        <v>0</v>
      </c>
      <c r="M236" s="23"/>
      <c r="N236" s="23">
        <v>0</v>
      </c>
      <c r="O236" s="23"/>
      <c r="P236" s="23">
        <f t="shared" si="11"/>
        <v>0</v>
      </c>
    </row>
    <row r="237" spans="1:16" s="67" customFormat="1" ht="18" customHeight="1" x14ac:dyDescent="0.25">
      <c r="A237" s="64">
        <v>892280055</v>
      </c>
      <c r="B237" s="64">
        <v>217070670</v>
      </c>
      <c r="C237" s="39" t="s">
        <v>273</v>
      </c>
      <c r="D237" s="65" t="s">
        <v>501</v>
      </c>
      <c r="E237" s="66"/>
      <c r="F237" s="66">
        <f t="shared" si="9"/>
        <v>0</v>
      </c>
      <c r="G237" s="66"/>
      <c r="H237" s="66">
        <f t="shared" si="10"/>
        <v>0</v>
      </c>
      <c r="I237" s="66"/>
      <c r="J237" s="66">
        <v>0</v>
      </c>
      <c r="K237" s="66"/>
      <c r="L237" s="66">
        <v>0</v>
      </c>
      <c r="M237" s="66"/>
      <c r="N237" s="66">
        <v>0</v>
      </c>
      <c r="O237" s="23"/>
      <c r="P237" s="23">
        <f t="shared" si="11"/>
        <v>0</v>
      </c>
    </row>
    <row r="238" spans="1:16" s="67" customFormat="1" ht="18" customHeight="1" x14ac:dyDescent="0.25">
      <c r="A238" s="64">
        <v>892280063</v>
      </c>
      <c r="B238" s="64">
        <v>211770717</v>
      </c>
      <c r="C238" s="39" t="s">
        <v>296</v>
      </c>
      <c r="D238" s="65" t="s">
        <v>524</v>
      </c>
      <c r="E238" s="66"/>
      <c r="F238" s="66">
        <f t="shared" si="9"/>
        <v>0</v>
      </c>
      <c r="G238" s="66"/>
      <c r="H238" s="66">
        <f t="shared" si="10"/>
        <v>0</v>
      </c>
      <c r="I238" s="66"/>
      <c r="J238" s="66">
        <v>0</v>
      </c>
      <c r="K238" s="66"/>
      <c r="L238" s="66">
        <v>0</v>
      </c>
      <c r="M238" s="66"/>
      <c r="N238" s="66">
        <v>0</v>
      </c>
      <c r="O238" s="23"/>
      <c r="P238" s="23">
        <f t="shared" si="11"/>
        <v>0</v>
      </c>
    </row>
    <row r="239" spans="1:16" s="67" customFormat="1" ht="18" customHeight="1" x14ac:dyDescent="0.25">
      <c r="A239" s="64">
        <v>892300123</v>
      </c>
      <c r="B239" s="64">
        <v>211420614</v>
      </c>
      <c r="C239" s="39" t="s">
        <v>274</v>
      </c>
      <c r="D239" s="65" t="s">
        <v>502</v>
      </c>
      <c r="E239" s="66"/>
      <c r="F239" s="66">
        <f t="shared" si="9"/>
        <v>0</v>
      </c>
      <c r="G239" s="66"/>
      <c r="H239" s="66">
        <f t="shared" si="10"/>
        <v>0</v>
      </c>
      <c r="I239" s="66"/>
      <c r="J239" s="66">
        <v>0</v>
      </c>
      <c r="K239" s="66"/>
      <c r="L239" s="66">
        <v>0</v>
      </c>
      <c r="M239" s="66"/>
      <c r="N239" s="66">
        <v>0</v>
      </c>
      <c r="O239" s="23"/>
      <c r="P239" s="23">
        <f t="shared" si="11"/>
        <v>0</v>
      </c>
    </row>
    <row r="240" spans="1:16" s="67" customFormat="1" ht="18" customHeight="1" x14ac:dyDescent="0.25">
      <c r="A240" s="64">
        <v>892300285</v>
      </c>
      <c r="B240" s="64">
        <v>821920000</v>
      </c>
      <c r="C240" s="39" t="s">
        <v>42</v>
      </c>
      <c r="D240" s="65" t="s">
        <v>93</v>
      </c>
      <c r="E240" s="66"/>
      <c r="F240" s="66">
        <f t="shared" si="9"/>
        <v>0</v>
      </c>
      <c r="G240" s="66">
        <v>1061379601</v>
      </c>
      <c r="H240" s="66">
        <f t="shared" si="10"/>
        <v>1061379601</v>
      </c>
      <c r="I240" s="66">
        <v>585475179</v>
      </c>
      <c r="J240" s="66">
        <v>585475179</v>
      </c>
      <c r="K240" s="66"/>
      <c r="L240" s="66">
        <v>585475179</v>
      </c>
      <c r="M240" s="66"/>
      <c r="N240" s="66">
        <v>585475179</v>
      </c>
      <c r="O240" s="23">
        <f>VLOOKUP(A240,'[4]542305'!A$21:D$79,4,0)</f>
        <v>693071253</v>
      </c>
      <c r="P240" s="23">
        <f t="shared" si="11"/>
        <v>1278546432</v>
      </c>
    </row>
    <row r="241" spans="1:16" s="67" customFormat="1" ht="18" customHeight="1" x14ac:dyDescent="0.25">
      <c r="A241" s="64">
        <v>892301093</v>
      </c>
      <c r="B241" s="64">
        <v>217020770</v>
      </c>
      <c r="C241" s="39" t="s">
        <v>275</v>
      </c>
      <c r="D241" s="65" t="s">
        <v>503</v>
      </c>
      <c r="E241" s="66"/>
      <c r="F241" s="66">
        <f t="shared" si="9"/>
        <v>0</v>
      </c>
      <c r="G241" s="66"/>
      <c r="H241" s="66">
        <f t="shared" si="10"/>
        <v>0</v>
      </c>
      <c r="I241" s="66"/>
      <c r="J241" s="66">
        <v>0</v>
      </c>
      <c r="K241" s="66"/>
      <c r="L241" s="66">
        <v>0</v>
      </c>
      <c r="M241" s="66"/>
      <c r="N241" s="66">
        <v>0</v>
      </c>
      <c r="O241" s="23"/>
      <c r="P241" s="23">
        <f t="shared" si="11"/>
        <v>0</v>
      </c>
    </row>
    <row r="242" spans="1:16" s="67" customFormat="1" ht="18" customHeight="1" x14ac:dyDescent="0.25">
      <c r="A242" s="64">
        <v>892399999</v>
      </c>
      <c r="B242" s="64">
        <v>112020000</v>
      </c>
      <c r="C242" s="39" t="s">
        <v>301</v>
      </c>
      <c r="D242" s="65" t="s">
        <v>529</v>
      </c>
      <c r="E242" s="66"/>
      <c r="F242" s="66">
        <f t="shared" si="9"/>
        <v>0</v>
      </c>
      <c r="G242" s="66"/>
      <c r="H242" s="66">
        <f t="shared" si="10"/>
        <v>0</v>
      </c>
      <c r="I242" s="66"/>
      <c r="J242" s="66">
        <v>0</v>
      </c>
      <c r="K242" s="66"/>
      <c r="L242" s="66">
        <v>0</v>
      </c>
      <c r="M242" s="66"/>
      <c r="N242" s="66">
        <v>0</v>
      </c>
      <c r="O242" s="23"/>
      <c r="P242" s="23">
        <f t="shared" si="11"/>
        <v>0</v>
      </c>
    </row>
    <row r="243" spans="1:16" s="67" customFormat="1" ht="18" customHeight="1" x14ac:dyDescent="0.25">
      <c r="A243" s="64">
        <v>892400038</v>
      </c>
      <c r="B243" s="64">
        <v>118888000</v>
      </c>
      <c r="C243" s="39" t="s">
        <v>276</v>
      </c>
      <c r="D243" s="65" t="s">
        <v>504</v>
      </c>
      <c r="E243" s="66"/>
      <c r="F243" s="66">
        <f t="shared" si="9"/>
        <v>0</v>
      </c>
      <c r="G243" s="66"/>
      <c r="H243" s="66">
        <f t="shared" si="10"/>
        <v>0</v>
      </c>
      <c r="I243" s="66"/>
      <c r="J243" s="66">
        <v>0</v>
      </c>
      <c r="K243" s="66"/>
      <c r="L243" s="66">
        <v>0</v>
      </c>
      <c r="M243" s="66"/>
      <c r="N243" s="66">
        <v>0</v>
      </c>
      <c r="O243" s="23"/>
      <c r="P243" s="23">
        <f t="shared" si="11"/>
        <v>0</v>
      </c>
    </row>
    <row r="244" spans="1:16" s="67" customFormat="1" ht="18" customHeight="1" x14ac:dyDescent="0.25">
      <c r="A244" s="64">
        <v>899999433</v>
      </c>
      <c r="B244" s="64">
        <v>218625286</v>
      </c>
      <c r="C244" s="38" t="s">
        <v>608</v>
      </c>
      <c r="D244" s="65" t="s">
        <v>580</v>
      </c>
      <c r="E244" s="66"/>
      <c r="F244" s="66">
        <f t="shared" si="9"/>
        <v>0</v>
      </c>
      <c r="G244" s="66"/>
      <c r="H244" s="66">
        <f t="shared" si="10"/>
        <v>0</v>
      </c>
      <c r="I244" s="66"/>
      <c r="J244" s="66">
        <v>0</v>
      </c>
      <c r="K244" s="66"/>
      <c r="L244" s="66">
        <v>0</v>
      </c>
      <c r="M244" s="66"/>
      <c r="N244" s="66">
        <v>0</v>
      </c>
      <c r="O244" s="23"/>
      <c r="P244" s="23">
        <f t="shared" si="11"/>
        <v>0</v>
      </c>
    </row>
    <row r="245" spans="1:16" s="67" customFormat="1" ht="18" customHeight="1" x14ac:dyDescent="0.25">
      <c r="A245" s="64">
        <v>899999063</v>
      </c>
      <c r="B245" s="64">
        <v>27400000</v>
      </c>
      <c r="C245" s="39" t="s">
        <v>347</v>
      </c>
      <c r="D245" s="65" t="s">
        <v>94</v>
      </c>
      <c r="E245" s="66"/>
      <c r="F245" s="66">
        <f t="shared" si="9"/>
        <v>0</v>
      </c>
      <c r="G245" s="66">
        <v>58919407517</v>
      </c>
      <c r="H245" s="66">
        <f t="shared" si="10"/>
        <v>58919407517</v>
      </c>
      <c r="I245" s="66">
        <v>862372977</v>
      </c>
      <c r="J245" s="66">
        <v>862372977</v>
      </c>
      <c r="K245" s="66"/>
      <c r="L245" s="66">
        <v>862372977</v>
      </c>
      <c r="M245" s="66"/>
      <c r="N245" s="66">
        <v>862372977</v>
      </c>
      <c r="O245" s="23">
        <f>VLOOKUP(A245,'[4]542305'!A$21:D$79,4,0)</f>
        <v>9497907548</v>
      </c>
      <c r="P245" s="23">
        <f t="shared" si="11"/>
        <v>10360280525</v>
      </c>
    </row>
    <row r="246" spans="1:16" s="67" customFormat="1" ht="18" customHeight="1" x14ac:dyDescent="0.25">
      <c r="A246" s="64">
        <v>899999114</v>
      </c>
      <c r="B246" s="64">
        <v>112525000</v>
      </c>
      <c r="C246" s="39" t="s">
        <v>254</v>
      </c>
      <c r="D246" s="65" t="s">
        <v>483</v>
      </c>
      <c r="E246" s="66"/>
      <c r="F246" s="66">
        <f t="shared" si="9"/>
        <v>0</v>
      </c>
      <c r="G246" s="66"/>
      <c r="H246" s="66">
        <f t="shared" si="10"/>
        <v>0</v>
      </c>
      <c r="I246" s="66"/>
      <c r="J246" s="66">
        <v>0</v>
      </c>
      <c r="K246" s="66"/>
      <c r="L246" s="66">
        <v>0</v>
      </c>
      <c r="M246" s="66"/>
      <c r="N246" s="66">
        <v>0</v>
      </c>
      <c r="O246" s="23"/>
      <c r="P246" s="23">
        <f t="shared" si="11"/>
        <v>0</v>
      </c>
    </row>
    <row r="247" spans="1:16" s="67" customFormat="1" ht="18" customHeight="1" x14ac:dyDescent="0.25">
      <c r="A247" s="64">
        <v>899999124</v>
      </c>
      <c r="B247" s="64">
        <v>27500000</v>
      </c>
      <c r="C247" s="39" t="s">
        <v>355</v>
      </c>
      <c r="D247" s="65" t="s">
        <v>92</v>
      </c>
      <c r="E247" s="66"/>
      <c r="F247" s="66">
        <f t="shared" si="9"/>
        <v>0</v>
      </c>
      <c r="G247" s="66">
        <v>2639914567</v>
      </c>
      <c r="H247" s="66">
        <f t="shared" si="10"/>
        <v>2639914567</v>
      </c>
      <c r="I247" s="66">
        <v>576674637</v>
      </c>
      <c r="J247" s="66">
        <v>576674637</v>
      </c>
      <c r="K247" s="66"/>
      <c r="L247" s="66">
        <v>576674637</v>
      </c>
      <c r="M247" s="66"/>
      <c r="N247" s="66">
        <v>576674637</v>
      </c>
      <c r="O247" s="23">
        <f>VLOOKUP(A247,'[4]542305'!A$21:D$79,4,0)</f>
        <v>842355667</v>
      </c>
      <c r="P247" s="23">
        <f t="shared" si="11"/>
        <v>1419030304</v>
      </c>
    </row>
    <row r="248" spans="1:16" s="67" customFormat="1" ht="18" customHeight="1" x14ac:dyDescent="0.25">
      <c r="A248" s="64">
        <v>899999172</v>
      </c>
      <c r="B248" s="64">
        <v>217525175</v>
      </c>
      <c r="C248" s="39" t="s">
        <v>255</v>
      </c>
      <c r="D248" s="65" t="s">
        <v>484</v>
      </c>
      <c r="E248" s="66"/>
      <c r="F248" s="66">
        <f t="shared" si="9"/>
        <v>0</v>
      </c>
      <c r="G248" s="66"/>
      <c r="H248" s="66">
        <f t="shared" si="10"/>
        <v>0</v>
      </c>
      <c r="I248" s="66"/>
      <c r="J248" s="66">
        <v>0</v>
      </c>
      <c r="K248" s="66"/>
      <c r="L248" s="66">
        <v>0</v>
      </c>
      <c r="M248" s="66"/>
      <c r="N248" s="66">
        <v>0</v>
      </c>
      <c r="O248" s="23"/>
      <c r="P248" s="23">
        <f t="shared" si="11"/>
        <v>0</v>
      </c>
    </row>
    <row r="249" spans="1:16" s="67" customFormat="1" ht="18" customHeight="1" x14ac:dyDescent="0.25">
      <c r="A249" s="64">
        <v>899999230</v>
      </c>
      <c r="B249" s="64">
        <v>222711001</v>
      </c>
      <c r="C249" s="39" t="s">
        <v>354</v>
      </c>
      <c r="D249" s="65" t="s">
        <v>96</v>
      </c>
      <c r="E249" s="66"/>
      <c r="F249" s="66">
        <f t="shared" si="9"/>
        <v>0</v>
      </c>
      <c r="G249" s="66"/>
      <c r="H249" s="66">
        <f t="shared" si="10"/>
        <v>0</v>
      </c>
      <c r="I249" s="66">
        <v>649752947</v>
      </c>
      <c r="J249" s="66">
        <v>649752947</v>
      </c>
      <c r="K249" s="66"/>
      <c r="L249" s="66">
        <v>649752947</v>
      </c>
      <c r="M249" s="66"/>
      <c r="N249" s="66">
        <v>649752947</v>
      </c>
      <c r="O249" s="23">
        <f>VLOOKUP(A249,'[4]542305'!A$21:D$79,4,0)</f>
        <v>1071736907</v>
      </c>
      <c r="P249" s="23">
        <f t="shared" si="11"/>
        <v>1721489854</v>
      </c>
    </row>
    <row r="250" spans="1:16" s="67" customFormat="1" ht="18" customHeight="1" x14ac:dyDescent="0.25">
      <c r="A250" s="64">
        <v>899999281</v>
      </c>
      <c r="B250" s="64">
        <v>214325843</v>
      </c>
      <c r="C250" s="39" t="s">
        <v>277</v>
      </c>
      <c r="D250" s="65" t="s">
        <v>505</v>
      </c>
      <c r="E250" s="66"/>
      <c r="F250" s="66">
        <f t="shared" si="9"/>
        <v>0</v>
      </c>
      <c r="G250" s="66"/>
      <c r="H250" s="66">
        <f t="shared" si="10"/>
        <v>0</v>
      </c>
      <c r="I250" s="66"/>
      <c r="J250" s="66">
        <v>0</v>
      </c>
      <c r="K250" s="66"/>
      <c r="L250" s="66">
        <v>0</v>
      </c>
      <c r="M250" s="66"/>
      <c r="N250" s="66">
        <v>0</v>
      </c>
      <c r="O250" s="23"/>
      <c r="P250" s="23">
        <f t="shared" si="11"/>
        <v>0</v>
      </c>
    </row>
    <row r="251" spans="1:16" s="67" customFormat="1" ht="18" customHeight="1" x14ac:dyDescent="0.25">
      <c r="A251" s="64">
        <v>899999318</v>
      </c>
      <c r="B251" s="64">
        <v>219925899</v>
      </c>
      <c r="C251" s="39" t="s">
        <v>256</v>
      </c>
      <c r="D251" s="65" t="s">
        <v>485</v>
      </c>
      <c r="E251" s="66"/>
      <c r="F251" s="66">
        <f t="shared" si="9"/>
        <v>0</v>
      </c>
      <c r="G251" s="66"/>
      <c r="H251" s="66">
        <f t="shared" si="10"/>
        <v>0</v>
      </c>
      <c r="I251" s="66"/>
      <c r="J251" s="66">
        <v>0</v>
      </c>
      <c r="K251" s="66"/>
      <c r="L251" s="66">
        <v>0</v>
      </c>
      <c r="M251" s="66"/>
      <c r="N251" s="66">
        <v>0</v>
      </c>
      <c r="O251" s="23"/>
      <c r="P251" s="23">
        <f t="shared" si="11"/>
        <v>0</v>
      </c>
    </row>
    <row r="252" spans="1:16" s="67" customFormat="1" ht="18" customHeight="1" x14ac:dyDescent="0.25">
      <c r="A252" s="64">
        <v>899999328</v>
      </c>
      <c r="B252" s="64">
        <v>216925269</v>
      </c>
      <c r="C252" s="39" t="s">
        <v>307</v>
      </c>
      <c r="D252" s="65" t="s">
        <v>534</v>
      </c>
      <c r="E252" s="66"/>
      <c r="F252" s="66">
        <f t="shared" si="9"/>
        <v>0</v>
      </c>
      <c r="G252" s="66"/>
      <c r="H252" s="66">
        <f t="shared" si="10"/>
        <v>0</v>
      </c>
      <c r="I252" s="66"/>
      <c r="J252" s="66">
        <v>0</v>
      </c>
      <c r="K252" s="66"/>
      <c r="L252" s="66">
        <v>0</v>
      </c>
      <c r="M252" s="66"/>
      <c r="N252" s="66">
        <v>0</v>
      </c>
      <c r="O252" s="23"/>
      <c r="P252" s="23">
        <f t="shared" si="11"/>
        <v>0</v>
      </c>
    </row>
    <row r="253" spans="1:16" s="67" customFormat="1" ht="18" customHeight="1" x14ac:dyDescent="0.25">
      <c r="A253" s="64">
        <v>899999330</v>
      </c>
      <c r="B253" s="64">
        <v>210725407</v>
      </c>
      <c r="C253" s="39" t="s">
        <v>278</v>
      </c>
      <c r="D253" s="65" t="s">
        <v>506</v>
      </c>
      <c r="E253" s="66"/>
      <c r="F253" s="66">
        <f t="shared" si="9"/>
        <v>0</v>
      </c>
      <c r="G253" s="66"/>
      <c r="H253" s="66">
        <f t="shared" si="10"/>
        <v>0</v>
      </c>
      <c r="I253" s="66"/>
      <c r="J253" s="66">
        <v>0</v>
      </c>
      <c r="K253" s="66"/>
      <c r="L253" s="66">
        <v>0</v>
      </c>
      <c r="M253" s="66"/>
      <c r="N253" s="66">
        <v>0</v>
      </c>
      <c r="O253" s="23"/>
      <c r="P253" s="23">
        <f t="shared" si="11"/>
        <v>0</v>
      </c>
    </row>
    <row r="254" spans="1:16" s="67" customFormat="1" ht="18" customHeight="1" x14ac:dyDescent="0.25">
      <c r="A254" s="64">
        <v>899999336</v>
      </c>
      <c r="B254" s="64">
        <v>119191000</v>
      </c>
      <c r="C254" s="39" t="s">
        <v>356</v>
      </c>
      <c r="D254" s="68" t="s">
        <v>573</v>
      </c>
      <c r="E254" s="66"/>
      <c r="F254" s="66">
        <f t="shared" si="9"/>
        <v>0</v>
      </c>
      <c r="G254" s="66"/>
      <c r="H254" s="66">
        <f t="shared" si="10"/>
        <v>0</v>
      </c>
      <c r="I254" s="66"/>
      <c r="J254" s="66">
        <v>0</v>
      </c>
      <c r="K254" s="66"/>
      <c r="L254" s="66">
        <v>0</v>
      </c>
      <c r="M254" s="66"/>
      <c r="N254" s="66">
        <v>0</v>
      </c>
      <c r="O254" s="23"/>
      <c r="P254" s="23">
        <f t="shared" si="11"/>
        <v>0</v>
      </c>
    </row>
    <row r="255" spans="1:16" s="67" customFormat="1" ht="18" customHeight="1" x14ac:dyDescent="0.25">
      <c r="A255" s="64">
        <v>899999342</v>
      </c>
      <c r="B255" s="64">
        <v>217325473</v>
      </c>
      <c r="C255" s="39" t="s">
        <v>279</v>
      </c>
      <c r="D255" s="65" t="s">
        <v>507</v>
      </c>
      <c r="E255" s="66"/>
      <c r="F255" s="66">
        <f t="shared" si="9"/>
        <v>0</v>
      </c>
      <c r="G255" s="66"/>
      <c r="H255" s="66">
        <f t="shared" si="10"/>
        <v>0</v>
      </c>
      <c r="I255" s="66"/>
      <c r="J255" s="66">
        <v>0</v>
      </c>
      <c r="K255" s="66"/>
      <c r="L255" s="66">
        <v>0</v>
      </c>
      <c r="M255" s="66"/>
      <c r="N255" s="66">
        <v>0</v>
      </c>
      <c r="O255" s="23"/>
      <c r="P255" s="23">
        <f t="shared" si="11"/>
        <v>0</v>
      </c>
    </row>
    <row r="256" spans="1:16" s="67" customFormat="1" ht="18" customHeight="1" x14ac:dyDescent="0.25">
      <c r="A256" s="64">
        <v>899999366</v>
      </c>
      <c r="B256" s="64">
        <v>218625486</v>
      </c>
      <c r="C256" s="39" t="s">
        <v>352</v>
      </c>
      <c r="D256" s="65" t="s">
        <v>571</v>
      </c>
      <c r="E256" s="66"/>
      <c r="F256" s="66">
        <f t="shared" si="9"/>
        <v>0</v>
      </c>
      <c r="G256" s="66"/>
      <c r="H256" s="66">
        <f t="shared" si="10"/>
        <v>0</v>
      </c>
      <c r="I256" s="66"/>
      <c r="J256" s="66">
        <v>0</v>
      </c>
      <c r="K256" s="66"/>
      <c r="L256" s="66">
        <v>0</v>
      </c>
      <c r="M256" s="66"/>
      <c r="N256" s="66">
        <v>0</v>
      </c>
      <c r="O256" s="23"/>
      <c r="P256" s="23">
        <f t="shared" si="11"/>
        <v>0</v>
      </c>
    </row>
    <row r="257" spans="1:16" s="67" customFormat="1" ht="18" customHeight="1" x14ac:dyDescent="0.25">
      <c r="A257" s="64">
        <v>899999406</v>
      </c>
      <c r="B257" s="64">
        <v>212425224</v>
      </c>
      <c r="C257" s="39" t="s">
        <v>303</v>
      </c>
      <c r="D257" s="65" t="s">
        <v>505</v>
      </c>
      <c r="E257" s="66"/>
      <c r="F257" s="66">
        <f t="shared" si="9"/>
        <v>0</v>
      </c>
      <c r="G257" s="66"/>
      <c r="H257" s="66">
        <f t="shared" si="10"/>
        <v>0</v>
      </c>
      <c r="I257" s="66"/>
      <c r="J257" s="66">
        <v>0</v>
      </c>
      <c r="K257" s="66"/>
      <c r="L257" s="66">
        <v>0</v>
      </c>
      <c r="M257" s="66"/>
      <c r="N257" s="66">
        <v>0</v>
      </c>
      <c r="O257" s="23"/>
      <c r="P257" s="23">
        <f t="shared" si="11"/>
        <v>0</v>
      </c>
    </row>
    <row r="258" spans="1:16" s="67" customFormat="1" ht="18" customHeight="1" x14ac:dyDescent="0.25">
      <c r="A258" s="64">
        <v>899999445</v>
      </c>
      <c r="B258" s="64">
        <v>217325873</v>
      </c>
      <c r="C258" s="39" t="s">
        <v>333</v>
      </c>
      <c r="D258" s="65" t="s">
        <v>558</v>
      </c>
      <c r="E258" s="66"/>
      <c r="F258" s="66">
        <f t="shared" si="9"/>
        <v>0</v>
      </c>
      <c r="G258" s="66"/>
      <c r="H258" s="66">
        <f t="shared" si="10"/>
        <v>0</v>
      </c>
      <c r="I258" s="66"/>
      <c r="J258" s="66">
        <v>0</v>
      </c>
      <c r="K258" s="66"/>
      <c r="L258" s="66">
        <v>0</v>
      </c>
      <c r="M258" s="66"/>
      <c r="N258" s="66">
        <v>0</v>
      </c>
      <c r="O258" s="23"/>
      <c r="P258" s="23">
        <f t="shared" si="11"/>
        <v>0</v>
      </c>
    </row>
    <row r="259" spans="1:16" s="67" customFormat="1" ht="18" customHeight="1" x14ac:dyDescent="0.25">
      <c r="A259" s="64">
        <v>899999475</v>
      </c>
      <c r="B259" s="64">
        <v>211325513</v>
      </c>
      <c r="C259" s="39" t="s">
        <v>322</v>
      </c>
      <c r="D259" s="65" t="s">
        <v>548</v>
      </c>
      <c r="E259" s="66"/>
      <c r="F259" s="66">
        <f t="shared" si="9"/>
        <v>0</v>
      </c>
      <c r="G259" s="66"/>
      <c r="H259" s="66">
        <f t="shared" si="10"/>
        <v>0</v>
      </c>
      <c r="I259" s="66"/>
      <c r="J259" s="66">
        <v>0</v>
      </c>
      <c r="K259" s="66"/>
      <c r="L259" s="66">
        <v>0</v>
      </c>
      <c r="M259" s="66"/>
      <c r="N259" s="66">
        <v>0</v>
      </c>
      <c r="O259" s="23"/>
      <c r="P259" s="23">
        <f t="shared" si="11"/>
        <v>0</v>
      </c>
    </row>
    <row r="260" spans="1:16" s="67" customFormat="1" ht="18" customHeight="1" x14ac:dyDescent="0.25">
      <c r="A260" s="64">
        <v>899999476</v>
      </c>
      <c r="B260" s="64">
        <v>218125781</v>
      </c>
      <c r="C260" s="39" t="s">
        <v>323</v>
      </c>
      <c r="D260" s="65" t="s">
        <v>549</v>
      </c>
      <c r="E260" s="66"/>
      <c r="F260" s="66">
        <f t="shared" si="9"/>
        <v>0</v>
      </c>
      <c r="G260" s="66"/>
      <c r="H260" s="66">
        <f t="shared" si="10"/>
        <v>0</v>
      </c>
      <c r="I260" s="66"/>
      <c r="J260" s="66">
        <v>0</v>
      </c>
      <c r="K260" s="66"/>
      <c r="L260" s="66">
        <v>0</v>
      </c>
      <c r="M260" s="66"/>
      <c r="N260" s="66">
        <v>0</v>
      </c>
      <c r="O260" s="23"/>
      <c r="P260" s="23">
        <f t="shared" si="11"/>
        <v>0</v>
      </c>
    </row>
    <row r="261" spans="1:16" s="67" customFormat="1" ht="18" customHeight="1" x14ac:dyDescent="0.25">
      <c r="A261" s="64">
        <v>899999701</v>
      </c>
      <c r="B261" s="64">
        <v>212025320</v>
      </c>
      <c r="C261" s="39" t="s">
        <v>257</v>
      </c>
      <c r="D261" s="65" t="s">
        <v>486</v>
      </c>
      <c r="E261" s="66"/>
      <c r="F261" s="66">
        <f t="shared" ref="F261:F289" si="12">+E261</f>
        <v>0</v>
      </c>
      <c r="G261" s="66"/>
      <c r="H261" s="66">
        <f t="shared" ref="H261:H289" si="13">+F261+G261</f>
        <v>0</v>
      </c>
      <c r="I261" s="66"/>
      <c r="J261" s="66">
        <v>0</v>
      </c>
      <c r="K261" s="66"/>
      <c r="L261" s="66">
        <v>0</v>
      </c>
      <c r="M261" s="66"/>
      <c r="N261" s="66">
        <v>0</v>
      </c>
      <c r="O261" s="23"/>
      <c r="P261" s="23">
        <f t="shared" ref="P261:P290" si="14">+N261+O261</f>
        <v>0</v>
      </c>
    </row>
    <row r="262" spans="1:16" s="67" customFormat="1" ht="18" customHeight="1" x14ac:dyDescent="0.25">
      <c r="A262" s="69">
        <v>900220147</v>
      </c>
      <c r="B262" s="64">
        <v>923271490</v>
      </c>
      <c r="C262" s="69" t="s">
        <v>362</v>
      </c>
      <c r="D262" s="65" t="s">
        <v>574</v>
      </c>
      <c r="E262" s="66"/>
      <c r="F262" s="66">
        <f t="shared" si="12"/>
        <v>0</v>
      </c>
      <c r="G262" s="66"/>
      <c r="H262" s="66">
        <f t="shared" si="13"/>
        <v>0</v>
      </c>
      <c r="I262" s="66"/>
      <c r="J262" s="66">
        <v>0</v>
      </c>
      <c r="K262" s="66"/>
      <c r="L262" s="66">
        <v>0</v>
      </c>
      <c r="M262" s="66"/>
      <c r="N262" s="66">
        <v>0</v>
      </c>
      <c r="O262" s="23"/>
      <c r="P262" s="23">
        <f t="shared" si="14"/>
        <v>0</v>
      </c>
    </row>
    <row r="263" spans="1:16" s="67" customFormat="1" ht="18" customHeight="1" x14ac:dyDescent="0.25">
      <c r="A263" s="38">
        <v>802011065</v>
      </c>
      <c r="B263" s="38">
        <v>64500000</v>
      </c>
      <c r="C263" s="38" t="s">
        <v>591</v>
      </c>
      <c r="D263" s="65" t="str">
        <f>VLOOKUP(A263,'Otras trans'!$B$4:$E$64,4,0)</f>
        <v>jbeltran@itsa.edu.co</v>
      </c>
      <c r="E263" s="66"/>
      <c r="F263" s="66">
        <f t="shared" si="12"/>
        <v>0</v>
      </c>
      <c r="G263" s="66"/>
      <c r="H263" s="66">
        <f t="shared" si="13"/>
        <v>0</v>
      </c>
      <c r="I263" s="66">
        <v>387608501</v>
      </c>
      <c r="J263" s="66">
        <v>387608501</v>
      </c>
      <c r="K263" s="66"/>
      <c r="L263" s="66">
        <v>387608501</v>
      </c>
      <c r="M263" s="66"/>
      <c r="N263" s="66">
        <v>387608501</v>
      </c>
      <c r="O263" s="23">
        <f>VLOOKUP(A263,'[4]542305'!A$21:D$79,4,0)</f>
        <v>57904303</v>
      </c>
      <c r="P263" s="23">
        <f t="shared" si="14"/>
        <v>445512804</v>
      </c>
    </row>
    <row r="264" spans="1:16" s="67" customFormat="1" ht="18" customHeight="1" x14ac:dyDescent="0.25">
      <c r="A264" s="38">
        <v>890480054</v>
      </c>
      <c r="B264" s="38">
        <v>824613000</v>
      </c>
      <c r="C264" s="38" t="s">
        <v>47</v>
      </c>
      <c r="D264" s="65" t="str">
        <f>VLOOKUP(A264,'Otras trans'!$B$4:$E$64,4,0)</f>
        <v>cmb@colmayorbolivar.edu.co</v>
      </c>
      <c r="E264" s="66"/>
      <c r="F264" s="66">
        <f t="shared" si="12"/>
        <v>0</v>
      </c>
      <c r="G264" s="66"/>
      <c r="H264" s="66">
        <f t="shared" si="13"/>
        <v>0</v>
      </c>
      <c r="I264" s="66">
        <v>337817742</v>
      </c>
      <c r="J264" s="66">
        <v>337817742</v>
      </c>
      <c r="K264" s="66"/>
      <c r="L264" s="66">
        <v>337817742</v>
      </c>
      <c r="M264" s="66"/>
      <c r="N264" s="66">
        <v>337817742</v>
      </c>
      <c r="O264" s="23">
        <f>VLOOKUP(A264,'[4]542305'!A$21:D$79,4,0)</f>
        <v>176992093</v>
      </c>
      <c r="P264" s="23">
        <f t="shared" si="14"/>
        <v>514809835</v>
      </c>
    </row>
    <row r="265" spans="1:16" s="67" customFormat="1" ht="18" customHeight="1" x14ac:dyDescent="0.25">
      <c r="A265" s="38">
        <v>890501578</v>
      </c>
      <c r="B265" s="38">
        <v>824454000</v>
      </c>
      <c r="C265" s="38" t="s">
        <v>592</v>
      </c>
      <c r="D265" s="65" t="str">
        <f>VLOOKUP(A265,'Otras trans'!$B$4:$E$64,4,0)</f>
        <v>financiera@iser.edu.co</v>
      </c>
      <c r="E265" s="66"/>
      <c r="F265" s="66">
        <f t="shared" si="12"/>
        <v>0</v>
      </c>
      <c r="G265" s="66"/>
      <c r="H265" s="66">
        <f t="shared" si="13"/>
        <v>0</v>
      </c>
      <c r="I265" s="66">
        <v>336525978</v>
      </c>
      <c r="J265" s="66">
        <v>336525978</v>
      </c>
      <c r="K265" s="66"/>
      <c r="L265" s="66">
        <v>336525978</v>
      </c>
      <c r="M265" s="66"/>
      <c r="N265" s="66">
        <v>336525978</v>
      </c>
      <c r="O265" s="23">
        <f>VLOOKUP(A265,'[4]542305'!A$21:D$79,4,0)</f>
        <v>24305887</v>
      </c>
      <c r="P265" s="23">
        <f t="shared" si="14"/>
        <v>360831865</v>
      </c>
    </row>
    <row r="266" spans="1:16" s="67" customFormat="1" ht="18" customHeight="1" x14ac:dyDescent="0.25">
      <c r="A266" s="38">
        <v>890802678</v>
      </c>
      <c r="B266" s="38">
        <v>825717000</v>
      </c>
      <c r="C266" s="38" t="s">
        <v>122</v>
      </c>
      <c r="D266" s="65" t="str">
        <f>VLOOKUP(A266,'Otras trans'!$B$4:$E$64,4,0)</f>
        <v>contabilidad@iescinoc.edu.co</v>
      </c>
      <c r="E266" s="66"/>
      <c r="F266" s="66">
        <f t="shared" si="12"/>
        <v>0</v>
      </c>
      <c r="G266" s="66"/>
      <c r="H266" s="66">
        <f t="shared" si="13"/>
        <v>0</v>
      </c>
      <c r="I266" s="66">
        <v>330040559</v>
      </c>
      <c r="J266" s="66">
        <v>330040559</v>
      </c>
      <c r="K266" s="66"/>
      <c r="L266" s="66">
        <v>330040559</v>
      </c>
      <c r="M266" s="66"/>
      <c r="N266" s="66">
        <v>330040559</v>
      </c>
      <c r="O266" s="23">
        <f>VLOOKUP(A266,'[4]542305'!A$21:D$79,4,0)</f>
        <v>4187988</v>
      </c>
      <c r="P266" s="23">
        <f t="shared" si="14"/>
        <v>334228547</v>
      </c>
    </row>
    <row r="267" spans="1:16" s="67" customFormat="1" ht="18" customHeight="1" x14ac:dyDescent="0.25">
      <c r="A267" s="38">
        <v>890980153</v>
      </c>
      <c r="B267" s="38">
        <v>821505000</v>
      </c>
      <c r="C267" s="38" t="s">
        <v>593</v>
      </c>
      <c r="D267" s="65" t="str">
        <f>VLOOKUP(A267,'Otras trans'!$B$4:$E$64,4,0)</f>
        <v>ysantos@pascualbravo.edu.co</v>
      </c>
      <c r="E267" s="66"/>
      <c r="F267" s="66">
        <f t="shared" si="12"/>
        <v>0</v>
      </c>
      <c r="G267" s="66"/>
      <c r="H267" s="66">
        <f t="shared" si="13"/>
        <v>0</v>
      </c>
      <c r="I267" s="66">
        <v>343885352</v>
      </c>
      <c r="J267" s="66">
        <v>343885352</v>
      </c>
      <c r="K267" s="66"/>
      <c r="L267" s="66">
        <v>343885352</v>
      </c>
      <c r="M267" s="66"/>
      <c r="N267" s="66">
        <v>343885352</v>
      </c>
      <c r="O267" s="23">
        <f>VLOOKUP(A267,'[4]542305'!A$21:D$79,4,0)</f>
        <v>315354827</v>
      </c>
      <c r="P267" s="23">
        <f t="shared" si="14"/>
        <v>659240179</v>
      </c>
    </row>
    <row r="268" spans="1:16" s="67" customFormat="1" ht="18" customHeight="1" x14ac:dyDescent="0.25">
      <c r="A268" s="38">
        <v>891701932</v>
      </c>
      <c r="B268" s="38">
        <v>823847000</v>
      </c>
      <c r="C268" s="38" t="s">
        <v>594</v>
      </c>
      <c r="D268" s="65" t="str">
        <f>VLOOKUP(A268,'Otras trans'!$B$4:$E$64,4,0)</f>
        <v>inhvg@hotmail.com</v>
      </c>
      <c r="E268" s="66"/>
      <c r="F268" s="66">
        <f t="shared" si="12"/>
        <v>0</v>
      </c>
      <c r="G268" s="66"/>
      <c r="H268" s="66">
        <f t="shared" si="13"/>
        <v>0</v>
      </c>
      <c r="I268" s="66">
        <v>294069537</v>
      </c>
      <c r="J268" s="66">
        <v>294069537</v>
      </c>
      <c r="K268" s="66"/>
      <c r="L268" s="66">
        <v>294069537</v>
      </c>
      <c r="M268" s="66"/>
      <c r="N268" s="66">
        <v>294069537</v>
      </c>
      <c r="O268" s="23">
        <f>VLOOKUP(A268,'[4]542305'!A$21:D$79,4,0)</f>
        <v>0</v>
      </c>
      <c r="P268" s="23">
        <f t="shared" si="14"/>
        <v>294069537</v>
      </c>
    </row>
    <row r="269" spans="1:16" s="67" customFormat="1" ht="18" customHeight="1" x14ac:dyDescent="0.25">
      <c r="A269" s="38">
        <v>891902811</v>
      </c>
      <c r="B269" s="38">
        <v>824376000</v>
      </c>
      <c r="C269" s="38" t="s">
        <v>595</v>
      </c>
      <c r="D269" s="65" t="str">
        <f>VLOOKUP(A269,'Otras trans'!$B$4:$E$64,4,0)</f>
        <v>contabilidad@intep.edu.co</v>
      </c>
      <c r="E269" s="66"/>
      <c r="F269" s="66">
        <f t="shared" si="12"/>
        <v>0</v>
      </c>
      <c r="G269" s="66"/>
      <c r="H269" s="66">
        <f t="shared" si="13"/>
        <v>0</v>
      </c>
      <c r="I269" s="66">
        <v>359553086</v>
      </c>
      <c r="J269" s="66">
        <v>359553086</v>
      </c>
      <c r="K269" s="66"/>
      <c r="L269" s="66">
        <v>359553086</v>
      </c>
      <c r="M269" s="66"/>
      <c r="N269" s="66">
        <v>359553086</v>
      </c>
      <c r="O269" s="23">
        <f>VLOOKUP(A269,'[4]542305'!A$21:D$79,4,0)</f>
        <v>81627107</v>
      </c>
      <c r="P269" s="23">
        <f t="shared" si="14"/>
        <v>441180193</v>
      </c>
    </row>
    <row r="270" spans="1:16" s="67" customFormat="1" ht="18" customHeight="1" x14ac:dyDescent="0.25">
      <c r="A270" s="38">
        <v>800124023</v>
      </c>
      <c r="B270" s="38">
        <v>824276000</v>
      </c>
      <c r="C270" s="38" t="s">
        <v>596</v>
      </c>
      <c r="D270" s="65" t="str">
        <f>VLOOKUP(A270,'Otras trans'!$B$4:$E$64,4,0)</f>
        <v>contabilidad@ita.edu.co</v>
      </c>
      <c r="E270" s="66"/>
      <c r="F270" s="66">
        <f t="shared" si="12"/>
        <v>0</v>
      </c>
      <c r="G270" s="66"/>
      <c r="H270" s="66">
        <f t="shared" si="13"/>
        <v>0</v>
      </c>
      <c r="I270" s="66">
        <v>272017192</v>
      </c>
      <c r="J270" s="66">
        <v>272017192</v>
      </c>
      <c r="K270" s="66"/>
      <c r="L270" s="66">
        <v>272017192</v>
      </c>
      <c r="M270" s="66"/>
      <c r="N270" s="66">
        <v>272017192</v>
      </c>
      <c r="O270" s="23">
        <f>VLOOKUP(A270,'[4]542305'!A$21:D$79,4,0)</f>
        <v>20057529</v>
      </c>
      <c r="P270" s="23">
        <f t="shared" si="14"/>
        <v>292074721</v>
      </c>
    </row>
    <row r="271" spans="1:16" s="67" customFormat="1" ht="18" customHeight="1" x14ac:dyDescent="0.25">
      <c r="A271" s="38">
        <v>890325989</v>
      </c>
      <c r="B271" s="38">
        <v>121276000</v>
      </c>
      <c r="C271" s="38" t="s">
        <v>103</v>
      </c>
      <c r="D271" s="65" t="str">
        <f>VLOOKUP(A271,'Otras trans'!$B$4:$E$64,4,0)</f>
        <v>contabilidad@bellasartes.edu.co</v>
      </c>
      <c r="E271" s="66"/>
      <c r="F271" s="66">
        <f t="shared" si="12"/>
        <v>0</v>
      </c>
      <c r="G271" s="66"/>
      <c r="H271" s="66">
        <f t="shared" si="13"/>
        <v>0</v>
      </c>
      <c r="I271" s="66">
        <v>1632025212</v>
      </c>
      <c r="J271" s="66">
        <v>1632025212</v>
      </c>
      <c r="K271" s="66"/>
      <c r="L271" s="66">
        <v>1632025212</v>
      </c>
      <c r="M271" s="66"/>
      <c r="N271" s="66">
        <v>1632025212</v>
      </c>
      <c r="O271" s="23">
        <f>VLOOKUP(A271,'[4]542305'!A$21:D$79,4,0)</f>
        <v>75419113</v>
      </c>
      <c r="P271" s="23">
        <f t="shared" si="14"/>
        <v>1707444325</v>
      </c>
    </row>
    <row r="272" spans="1:16" s="67" customFormat="1" ht="18" customHeight="1" x14ac:dyDescent="0.25">
      <c r="A272" s="38">
        <v>800024581</v>
      </c>
      <c r="B272" s="38">
        <v>129168000</v>
      </c>
      <c r="C272" s="38" t="s">
        <v>105</v>
      </c>
      <c r="D272" s="65" t="str">
        <f>VLOOKUP(A272,'Otras trans'!$B$4:$E$64,4,0)</f>
        <v>direccion.administrativa@unipaz.edu.co</v>
      </c>
      <c r="E272" s="66"/>
      <c r="F272" s="66">
        <f t="shared" si="12"/>
        <v>0</v>
      </c>
      <c r="G272" s="66"/>
      <c r="H272" s="66">
        <f t="shared" si="13"/>
        <v>0</v>
      </c>
      <c r="I272" s="66">
        <v>1773048428</v>
      </c>
      <c r="J272" s="66">
        <v>1773048428</v>
      </c>
      <c r="K272" s="66"/>
      <c r="L272" s="66">
        <v>1773048428</v>
      </c>
      <c r="M272" s="66"/>
      <c r="N272" s="66">
        <v>1773048428</v>
      </c>
      <c r="O272" s="23">
        <f>VLOOKUP(A272,'[4]542305'!A$21:D$79,4,0)</f>
        <v>229636323</v>
      </c>
      <c r="P272" s="23">
        <f t="shared" si="14"/>
        <v>2002684751</v>
      </c>
    </row>
    <row r="273" spans="1:16" s="67" customFormat="1" ht="18" customHeight="1" x14ac:dyDescent="0.25">
      <c r="A273" s="38">
        <v>800247940</v>
      </c>
      <c r="B273" s="38">
        <v>824086000</v>
      </c>
      <c r="C273" s="38" t="s">
        <v>61</v>
      </c>
      <c r="D273" s="65" t="str">
        <f>VLOOKUP(A273,'Otras trans'!$B$4:$E$64,4,0)</f>
        <v>mail@itp.edu.co</v>
      </c>
      <c r="E273" s="66"/>
      <c r="F273" s="66">
        <f t="shared" si="12"/>
        <v>0</v>
      </c>
      <c r="G273" s="66"/>
      <c r="H273" s="66">
        <f t="shared" si="13"/>
        <v>0</v>
      </c>
      <c r="I273" s="66">
        <v>402193674</v>
      </c>
      <c r="J273" s="66">
        <v>402193674</v>
      </c>
      <c r="K273" s="66"/>
      <c r="L273" s="66">
        <v>402193674</v>
      </c>
      <c r="M273" s="66"/>
      <c r="N273" s="66">
        <v>402193674</v>
      </c>
      <c r="O273" s="23">
        <f>VLOOKUP(A273,'[4]542305'!A$21:D$79,4,0)</f>
        <v>52585176</v>
      </c>
      <c r="P273" s="23">
        <f t="shared" si="14"/>
        <v>454778850</v>
      </c>
    </row>
    <row r="274" spans="1:16" s="67" customFormat="1" ht="18" customHeight="1" x14ac:dyDescent="0.25">
      <c r="A274" s="38">
        <v>811042967</v>
      </c>
      <c r="B274" s="38">
        <v>262305266</v>
      </c>
      <c r="C274" s="38" t="s">
        <v>597</v>
      </c>
      <c r="D274" s="65" t="str">
        <f>VLOOKUP(A274,'Otras trans'!$B$4:$E$64,4,0)</f>
        <v>deboraarangorectoria@une.net.co</v>
      </c>
      <c r="E274" s="66"/>
      <c r="F274" s="66">
        <f t="shared" si="12"/>
        <v>0</v>
      </c>
      <c r="G274" s="66"/>
      <c r="H274" s="66">
        <f t="shared" si="13"/>
        <v>0</v>
      </c>
      <c r="I274" s="66">
        <v>1545737365</v>
      </c>
      <c r="J274" s="66">
        <v>1545737365</v>
      </c>
      <c r="K274" s="66"/>
      <c r="L274" s="66">
        <v>1545737365</v>
      </c>
      <c r="M274" s="66"/>
      <c r="N274" s="66">
        <v>1545737365</v>
      </c>
      <c r="O274" s="23">
        <f>VLOOKUP(A274,'[4]542305'!A$21:D$79,4,0)</f>
        <v>56781695</v>
      </c>
      <c r="P274" s="23">
        <f t="shared" si="14"/>
        <v>1602519060</v>
      </c>
    </row>
    <row r="275" spans="1:16" s="67" customFormat="1" ht="18" customHeight="1" x14ac:dyDescent="0.25">
      <c r="A275" s="38">
        <v>890980136</v>
      </c>
      <c r="B275" s="38">
        <v>120305000</v>
      </c>
      <c r="C275" s="38" t="s">
        <v>598</v>
      </c>
      <c r="D275" s="65" t="str">
        <f>VLOOKUP(A275,'Otras trans'!$B$4:$E$64,4,0)</f>
        <v>contabilidad@elpoli.edu.co</v>
      </c>
      <c r="E275" s="66"/>
      <c r="F275" s="66">
        <f t="shared" si="12"/>
        <v>0</v>
      </c>
      <c r="G275" s="66"/>
      <c r="H275" s="66">
        <f t="shared" si="13"/>
        <v>0</v>
      </c>
      <c r="I275" s="66">
        <v>2054112705</v>
      </c>
      <c r="J275" s="66">
        <v>2054112705</v>
      </c>
      <c r="K275" s="66"/>
      <c r="L275" s="66">
        <v>2054112705</v>
      </c>
      <c r="M275" s="66"/>
      <c r="N275" s="66">
        <v>2054112705</v>
      </c>
      <c r="O275" s="23">
        <f>VLOOKUP(A275,'[4]542305'!A$21:D$79,4,0)</f>
        <v>1268026391</v>
      </c>
      <c r="P275" s="23">
        <f t="shared" si="14"/>
        <v>3322139096</v>
      </c>
    </row>
    <row r="276" spans="1:16" s="67" customFormat="1" ht="18" customHeight="1" x14ac:dyDescent="0.25">
      <c r="A276" s="38">
        <v>805001868</v>
      </c>
      <c r="B276" s="38">
        <v>822576000</v>
      </c>
      <c r="C276" s="38" t="s">
        <v>98</v>
      </c>
      <c r="D276" s="65" t="str">
        <f>VLOOKUP(A276,'Otras trans'!$B$4:$E$64,4,0)</f>
        <v>financiera@endeporte.edu.co</v>
      </c>
      <c r="E276" s="66"/>
      <c r="F276" s="66">
        <f t="shared" si="12"/>
        <v>0</v>
      </c>
      <c r="G276" s="66"/>
      <c r="H276" s="66">
        <f t="shared" si="13"/>
        <v>0</v>
      </c>
      <c r="I276" s="66">
        <v>1750695127</v>
      </c>
      <c r="J276" s="66">
        <v>1750695127</v>
      </c>
      <c r="K276" s="66"/>
      <c r="L276" s="66">
        <v>1750695127</v>
      </c>
      <c r="M276" s="66"/>
      <c r="N276" s="66">
        <v>1750695127</v>
      </c>
      <c r="O276" s="23">
        <f>VLOOKUP(A276,'[4]542305'!A$21:D$79,4,0)</f>
        <v>739513548</v>
      </c>
      <c r="P276" s="23">
        <f t="shared" si="14"/>
        <v>2490208675</v>
      </c>
    </row>
    <row r="277" spans="1:16" s="67" customFormat="1" ht="18" customHeight="1" x14ac:dyDescent="0.25">
      <c r="A277" s="38">
        <v>890980134</v>
      </c>
      <c r="B277" s="38">
        <v>824505000</v>
      </c>
      <c r="C277" s="38" t="s">
        <v>24</v>
      </c>
      <c r="D277" s="65" t="str">
        <f>VLOOKUP(A277,'Otras trans'!$B$4:$E$64,4,0)</f>
        <v>contabilidad@colmayor.edu.co</v>
      </c>
      <c r="E277" s="66"/>
      <c r="F277" s="66">
        <f t="shared" si="12"/>
        <v>0</v>
      </c>
      <c r="G277" s="66"/>
      <c r="H277" s="66">
        <f t="shared" si="13"/>
        <v>0</v>
      </c>
      <c r="I277" s="66">
        <v>375438069</v>
      </c>
      <c r="J277" s="66">
        <v>375438069</v>
      </c>
      <c r="K277" s="66"/>
      <c r="L277" s="66">
        <v>375438069</v>
      </c>
      <c r="M277" s="66"/>
      <c r="N277" s="66">
        <v>375438069</v>
      </c>
      <c r="O277" s="23">
        <f>VLOOKUP(A277,'[4]542305'!A$21:D$79,4,0)</f>
        <v>327153089</v>
      </c>
      <c r="P277" s="23">
        <f t="shared" si="14"/>
        <v>702591158</v>
      </c>
    </row>
    <row r="278" spans="1:16" s="67" customFormat="1" ht="18" customHeight="1" x14ac:dyDescent="0.25">
      <c r="A278" s="38">
        <v>891500759</v>
      </c>
      <c r="B278" s="38">
        <v>822719000</v>
      </c>
      <c r="C278" s="38" t="s">
        <v>33</v>
      </c>
      <c r="D278" s="65" t="str">
        <f>VLOOKUP(A278,'Otras trans'!$B$4:$E$64,4,0)</f>
        <v>contabilidad@colmayorcauca.edu.co</v>
      </c>
      <c r="E278" s="66"/>
      <c r="F278" s="66">
        <f t="shared" si="12"/>
        <v>0</v>
      </c>
      <c r="G278" s="66"/>
      <c r="H278" s="66">
        <f t="shared" si="13"/>
        <v>0</v>
      </c>
      <c r="I278" s="66">
        <v>373484137</v>
      </c>
      <c r="J278" s="66">
        <v>373484137</v>
      </c>
      <c r="K278" s="66"/>
      <c r="L278" s="66">
        <v>373484137</v>
      </c>
      <c r="M278" s="66"/>
      <c r="N278" s="66">
        <v>373484137</v>
      </c>
      <c r="O278" s="23">
        <f>VLOOKUP(A278,'[4]542305'!A$21:D$79,4,0)</f>
        <v>204364922</v>
      </c>
      <c r="P278" s="23">
        <f t="shared" si="14"/>
        <v>577849059</v>
      </c>
    </row>
    <row r="279" spans="1:16" s="67" customFormat="1" ht="18" customHeight="1" x14ac:dyDescent="0.25">
      <c r="A279" s="38">
        <v>890700906</v>
      </c>
      <c r="B279" s="38">
        <v>128873000</v>
      </c>
      <c r="C279" s="38" t="s">
        <v>599</v>
      </c>
      <c r="D279" s="65" t="str">
        <f>VLOOKUP(A279,'Otras trans'!$B$4:$E$64,4,0)</f>
        <v>jblancogiraldo@yahoo.com</v>
      </c>
      <c r="E279" s="66"/>
      <c r="F279" s="66">
        <f t="shared" si="12"/>
        <v>0</v>
      </c>
      <c r="G279" s="66"/>
      <c r="H279" s="66">
        <f t="shared" si="13"/>
        <v>0</v>
      </c>
      <c r="I279" s="66">
        <v>302746325</v>
      </c>
      <c r="J279" s="66">
        <v>302746325</v>
      </c>
      <c r="K279" s="66"/>
      <c r="L279" s="66">
        <v>302746325</v>
      </c>
      <c r="M279" s="66"/>
      <c r="N279" s="66">
        <v>302746325</v>
      </c>
      <c r="O279" s="23">
        <f>VLOOKUP(A279,'[4]542305'!A$21:D$79,4,0)</f>
        <v>33319497</v>
      </c>
      <c r="P279" s="23">
        <f t="shared" si="14"/>
        <v>336065822</v>
      </c>
    </row>
    <row r="280" spans="1:16" s="67" customFormat="1" ht="18" customHeight="1" x14ac:dyDescent="0.25">
      <c r="A280" s="38">
        <v>805000889</v>
      </c>
      <c r="B280" s="38">
        <v>260176001</v>
      </c>
      <c r="C280" s="38" t="s">
        <v>600</v>
      </c>
      <c r="D280" s="65" t="str">
        <f>VLOOKUP(A280,'Otras trans'!$B$4:$E$64,4,0)</f>
        <v>cardila@admon.uniajc.edu.co</v>
      </c>
      <c r="E280" s="66"/>
      <c r="F280" s="66">
        <f t="shared" si="12"/>
        <v>0</v>
      </c>
      <c r="G280" s="66"/>
      <c r="H280" s="66">
        <f t="shared" si="13"/>
        <v>0</v>
      </c>
      <c r="I280" s="66">
        <v>1867821452</v>
      </c>
      <c r="J280" s="66">
        <v>1867821452</v>
      </c>
      <c r="K280" s="66"/>
      <c r="L280" s="66">
        <v>1867821452</v>
      </c>
      <c r="M280" s="66"/>
      <c r="N280" s="66">
        <v>1867821452</v>
      </c>
      <c r="O280" s="23">
        <f>VLOOKUP(A280,'[4]542305'!A$21:D$79,4,0)</f>
        <v>1008603929</v>
      </c>
      <c r="P280" s="23">
        <f t="shared" si="14"/>
        <v>2876425381</v>
      </c>
    </row>
    <row r="281" spans="1:16" s="67" customFormat="1" ht="18" customHeight="1" x14ac:dyDescent="0.25">
      <c r="A281" s="38">
        <v>890905419</v>
      </c>
      <c r="B281" s="38">
        <v>121705000</v>
      </c>
      <c r="C281" s="38" t="s">
        <v>601</v>
      </c>
      <c r="D281" s="65" t="str">
        <f>VLOOKUP(A281,'Otras trans'!$B$4:$E$64,4,0)</f>
        <v>contabilidad@tdea.edu.co</v>
      </c>
      <c r="E281" s="66"/>
      <c r="F281" s="66">
        <f t="shared" si="12"/>
        <v>0</v>
      </c>
      <c r="G281" s="66"/>
      <c r="H281" s="66">
        <f t="shared" si="13"/>
        <v>0</v>
      </c>
      <c r="I281" s="66">
        <v>2087689086</v>
      </c>
      <c r="J281" s="66">
        <v>2087689086</v>
      </c>
      <c r="K281" s="66"/>
      <c r="L281" s="66">
        <v>2087689086</v>
      </c>
      <c r="M281" s="66"/>
      <c r="N281" s="66">
        <v>2087689086</v>
      </c>
      <c r="O281" s="23">
        <f>VLOOKUP(A281,'[4]542305'!A$21:D$79,4,0)</f>
        <v>1016274681</v>
      </c>
      <c r="P281" s="23">
        <f t="shared" si="14"/>
        <v>3103963767</v>
      </c>
    </row>
    <row r="282" spans="1:16" s="67" customFormat="1" ht="18" customHeight="1" x14ac:dyDescent="0.25">
      <c r="A282" s="38">
        <v>891900853</v>
      </c>
      <c r="B282" s="38">
        <v>124876000</v>
      </c>
      <c r="C282" s="38" t="s">
        <v>602</v>
      </c>
      <c r="D282" s="65" t="str">
        <f>VLOOKUP(A282,'Otras trans'!$B$4:$E$64,4,0)</f>
        <v>monica.calle@correounivalle.edu.co</v>
      </c>
      <c r="E282" s="66"/>
      <c r="F282" s="66">
        <f t="shared" si="12"/>
        <v>0</v>
      </c>
      <c r="G282" s="66"/>
      <c r="H282" s="66">
        <f t="shared" si="13"/>
        <v>0</v>
      </c>
      <c r="I282" s="66">
        <v>380190216</v>
      </c>
      <c r="J282" s="66">
        <v>380190216</v>
      </c>
      <c r="K282" s="66"/>
      <c r="L282" s="66">
        <v>380190216</v>
      </c>
      <c r="M282" s="66"/>
      <c r="N282" s="66">
        <v>380190216</v>
      </c>
      <c r="O282" s="23">
        <f>VLOOKUP(A282,'[4]542305'!A$21:D$79,4,0)</f>
        <v>1376951870</v>
      </c>
      <c r="P282" s="23">
        <f t="shared" si="14"/>
        <v>1757142086</v>
      </c>
    </row>
    <row r="283" spans="1:16" s="67" customFormat="1" ht="18" customHeight="1" x14ac:dyDescent="0.25">
      <c r="A283" s="38">
        <v>800214750</v>
      </c>
      <c r="B283" s="38">
        <v>260105001</v>
      </c>
      <c r="C283" s="38" t="s">
        <v>603</v>
      </c>
      <c r="D283" s="65" t="str">
        <f>VLOOKUP(A283,'Otras trans'!$B$4:$E$64,4,0)</f>
        <v>nataliamontoya@itm.edu.co</v>
      </c>
      <c r="E283" s="66"/>
      <c r="F283" s="66">
        <f t="shared" si="12"/>
        <v>0</v>
      </c>
      <c r="G283" s="66"/>
      <c r="H283" s="66">
        <f t="shared" si="13"/>
        <v>0</v>
      </c>
      <c r="I283" s="66">
        <v>2436238649</v>
      </c>
      <c r="J283" s="66">
        <v>2436238649</v>
      </c>
      <c r="K283" s="66"/>
      <c r="L283" s="66">
        <v>2436238649</v>
      </c>
      <c r="M283" s="66"/>
      <c r="N283" s="66">
        <v>2436238649</v>
      </c>
      <c r="O283" s="23">
        <f>VLOOKUP(A283,'[4]542305'!A$21:D$79,4,0)</f>
        <v>1276491748</v>
      </c>
      <c r="P283" s="23">
        <f t="shared" si="14"/>
        <v>3712730397</v>
      </c>
    </row>
    <row r="284" spans="1:16" s="67" customFormat="1" ht="18" customHeight="1" x14ac:dyDescent="0.25">
      <c r="A284" s="38">
        <v>890208727</v>
      </c>
      <c r="B284" s="38">
        <v>128068000</v>
      </c>
      <c r="C284" s="38" t="s">
        <v>604</v>
      </c>
      <c r="D284" s="65" t="str">
        <f>VLOOKUP(A284,'Otras trans'!$B$4:$E$64,4,0)</f>
        <v>financiera@correo.uts.edu.co</v>
      </c>
      <c r="E284" s="66"/>
      <c r="F284" s="66">
        <f t="shared" si="12"/>
        <v>0</v>
      </c>
      <c r="G284" s="66"/>
      <c r="H284" s="66">
        <f t="shared" si="13"/>
        <v>0</v>
      </c>
      <c r="I284" s="66">
        <v>2317242527</v>
      </c>
      <c r="J284" s="66">
        <v>2317242527</v>
      </c>
      <c r="K284" s="66"/>
      <c r="L284" s="66">
        <v>2317242527</v>
      </c>
      <c r="M284" s="66"/>
      <c r="N284" s="66">
        <v>2317242527</v>
      </c>
      <c r="O284" s="23">
        <f>VLOOKUP(A284,'[4]542305'!A$21:D$79,4,0)</f>
        <v>400498656</v>
      </c>
      <c r="P284" s="23">
        <f t="shared" si="14"/>
        <v>2717741183</v>
      </c>
    </row>
    <row r="285" spans="1:16" s="67" customFormat="1" ht="18" customHeight="1" x14ac:dyDescent="0.25">
      <c r="A285" s="38">
        <v>890480308</v>
      </c>
      <c r="B285" s="38">
        <v>220113001</v>
      </c>
      <c r="C285" s="38" t="s">
        <v>605</v>
      </c>
      <c r="D285" s="65" t="str">
        <f>VLOOKUP(A285,'Otras trans'!$B$4:$E$64,4,0)</f>
        <v>info@esba.edu.co</v>
      </c>
      <c r="E285" s="66"/>
      <c r="F285" s="66">
        <f t="shared" si="12"/>
        <v>0</v>
      </c>
      <c r="G285" s="66"/>
      <c r="H285" s="66">
        <f t="shared" si="13"/>
        <v>0</v>
      </c>
      <c r="I285" s="66">
        <v>1641838954</v>
      </c>
      <c r="J285" s="66">
        <v>1641838954</v>
      </c>
      <c r="K285" s="66"/>
      <c r="L285" s="66">
        <v>1641838954</v>
      </c>
      <c r="M285" s="66"/>
      <c r="N285" s="66">
        <v>1641838954</v>
      </c>
      <c r="O285" s="23">
        <f>VLOOKUP(A285,'[4]542305'!A$21:D$79,4,0)</f>
        <v>20993094</v>
      </c>
      <c r="P285" s="23">
        <f t="shared" si="14"/>
        <v>1662832048</v>
      </c>
    </row>
    <row r="286" spans="1:16" s="67" customFormat="1" ht="18" customHeight="1" x14ac:dyDescent="0.25">
      <c r="A286" s="38">
        <v>811000278</v>
      </c>
      <c r="B286" s="38">
        <v>262505266</v>
      </c>
      <c r="C286" s="38" t="s">
        <v>606</v>
      </c>
      <c r="D286" s="65" t="str">
        <f>VLOOKUP(A286,'Otras trans'!$B$4:$E$64,4,0)</f>
        <v>hector.ramirez@iue.edu.co</v>
      </c>
      <c r="E286" s="66"/>
      <c r="F286" s="66">
        <f t="shared" si="12"/>
        <v>0</v>
      </c>
      <c r="G286" s="66"/>
      <c r="H286" s="66">
        <f t="shared" si="13"/>
        <v>0</v>
      </c>
      <c r="I286" s="66">
        <v>1875828797</v>
      </c>
      <c r="J286" s="66">
        <v>1875828797</v>
      </c>
      <c r="K286" s="66"/>
      <c r="L286" s="66">
        <v>1875828797</v>
      </c>
      <c r="M286" s="66"/>
      <c r="N286" s="66">
        <v>1875828797</v>
      </c>
      <c r="O286" s="23">
        <f>VLOOKUP(A286,'[4]542305'!A$21:D$79,4,0)</f>
        <v>1155034104</v>
      </c>
      <c r="P286" s="23">
        <f t="shared" si="14"/>
        <v>3030862901</v>
      </c>
    </row>
    <row r="287" spans="1:16" s="67" customFormat="1" ht="18" customHeight="1" x14ac:dyDescent="0.25">
      <c r="A287" s="38">
        <v>901168222</v>
      </c>
      <c r="B287" s="38">
        <v>923272870</v>
      </c>
      <c r="C287" s="38" t="s">
        <v>607</v>
      </c>
      <c r="D287" s="65" t="s">
        <v>451</v>
      </c>
      <c r="E287" s="66"/>
      <c r="F287" s="66">
        <f t="shared" si="12"/>
        <v>0</v>
      </c>
      <c r="G287" s="66"/>
      <c r="H287" s="66">
        <f t="shared" si="13"/>
        <v>0</v>
      </c>
      <c r="I287" s="66">
        <v>891216878</v>
      </c>
      <c r="J287" s="66">
        <v>891216878</v>
      </c>
      <c r="K287" s="66"/>
      <c r="L287" s="66">
        <v>891216878</v>
      </c>
      <c r="M287" s="66"/>
      <c r="N287" s="66">
        <v>891216878</v>
      </c>
      <c r="O287" s="23">
        <f>VLOOKUP(A287,'[4]542305'!A$21:D$79,4,0)</f>
        <v>59999933</v>
      </c>
      <c r="P287" s="23">
        <f t="shared" si="14"/>
        <v>951216811</v>
      </c>
    </row>
    <row r="288" spans="1:16" s="67" customFormat="1" ht="18" customHeight="1" x14ac:dyDescent="0.25">
      <c r="A288" s="70">
        <v>817002466</v>
      </c>
      <c r="B288" s="38"/>
      <c r="C288" s="70" t="s">
        <v>617</v>
      </c>
      <c r="D288" s="65" t="s">
        <v>451</v>
      </c>
      <c r="E288" s="66"/>
      <c r="F288" s="66">
        <f t="shared" si="12"/>
        <v>0</v>
      </c>
      <c r="G288" s="66"/>
      <c r="H288" s="66">
        <f t="shared" si="13"/>
        <v>0</v>
      </c>
      <c r="I288" s="66">
        <v>4545036088</v>
      </c>
      <c r="J288" s="66">
        <v>4545036088</v>
      </c>
      <c r="K288" s="66"/>
      <c r="L288" s="66">
        <v>4545036088</v>
      </c>
      <c r="M288" s="66"/>
      <c r="N288" s="66">
        <v>4545036088</v>
      </c>
      <c r="O288" s="23">
        <f>VLOOKUP(A288,'[4]542305'!A$21:D$79,4,0)</f>
        <v>0</v>
      </c>
      <c r="P288" s="23">
        <f t="shared" si="14"/>
        <v>4545036088</v>
      </c>
    </row>
    <row r="289" spans="1:16" s="74" customFormat="1" ht="52.95" customHeight="1" x14ac:dyDescent="0.25">
      <c r="A289" s="71">
        <v>899999035</v>
      </c>
      <c r="B289" s="71">
        <v>41500000</v>
      </c>
      <c r="C289" s="72" t="s">
        <v>609</v>
      </c>
      <c r="D289" s="73" t="s">
        <v>610</v>
      </c>
      <c r="E289" s="66">
        <v>272013298595</v>
      </c>
      <c r="F289" s="66">
        <f t="shared" si="12"/>
        <v>272013298595</v>
      </c>
      <c r="G289" s="66">
        <v>206055974770</v>
      </c>
      <c r="H289" s="66">
        <f t="shared" si="13"/>
        <v>478069273365</v>
      </c>
      <c r="I289" s="66">
        <v>6289343025</v>
      </c>
      <c r="J289" s="66">
        <v>484358616390</v>
      </c>
      <c r="K289" s="66"/>
      <c r="L289" s="66">
        <v>484358616390</v>
      </c>
      <c r="M289" s="66"/>
      <c r="N289" s="66">
        <v>484358616390</v>
      </c>
      <c r="O289" s="23">
        <f>VLOOKUP(A289,'[4]542305'!A$21:D$79,4,0)</f>
        <v>242859595821</v>
      </c>
      <c r="P289" s="23">
        <f t="shared" si="14"/>
        <v>727218212211</v>
      </c>
    </row>
    <row r="290" spans="1:16" ht="33.6" customHeight="1" x14ac:dyDescent="0.25">
      <c r="A290" s="82" t="s">
        <v>52</v>
      </c>
      <c r="B290" s="83"/>
      <c r="C290" s="83"/>
      <c r="D290" s="27"/>
      <c r="E290" s="28">
        <f>SUM(E4:E289)</f>
        <v>272013298595</v>
      </c>
      <c r="F290" s="28">
        <f>SUM(F4:F289)</f>
        <v>272013298595</v>
      </c>
      <c r="G290" s="28">
        <f>SUM(G4:G289)</f>
        <v>298614753303</v>
      </c>
      <c r="H290" s="28">
        <f>SUM(H4:H289)</f>
        <v>570628051898</v>
      </c>
      <c r="I290" s="28">
        <f>SUM(I4:I289)</f>
        <v>55990679358</v>
      </c>
      <c r="J290" s="28">
        <f>SUM(J4:J289)</f>
        <v>534059952723</v>
      </c>
      <c r="K290" s="28">
        <f>SUM(K4:K289)</f>
        <v>0</v>
      </c>
      <c r="L290" s="28">
        <f t="shared" ref="L290:N290" si="15">SUM(L4:L289)</f>
        <v>534059952723</v>
      </c>
      <c r="M290" s="28">
        <f>SUM(M4:M289)</f>
        <v>0</v>
      </c>
      <c r="N290" s="28">
        <f t="shared" si="15"/>
        <v>534059952723</v>
      </c>
      <c r="O290" s="28">
        <f>SUM(O4:O289)</f>
        <v>322859595821</v>
      </c>
      <c r="P290" s="28">
        <f t="shared" si="14"/>
        <v>856919548544</v>
      </c>
    </row>
    <row r="291" spans="1:16" ht="36.75" customHeight="1" x14ac:dyDescent="0.25">
      <c r="E291" s="40"/>
      <c r="G291" s="40"/>
      <c r="O291" s="84"/>
      <c r="P291" s="84"/>
    </row>
    <row r="292" spans="1:16" ht="36.75" customHeight="1" x14ac:dyDescent="0.25">
      <c r="O292" s="40"/>
    </row>
  </sheetData>
  <autoFilter ref="A3:P292" xr:uid="{8D0E7003-A03B-41D6-A960-E5FA8DF87E50}"/>
  <mergeCells count="1">
    <mergeCell ref="A290:C290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  <hyperlink ref="D143" r:id="rId10" tooltip="mailto:mario.guzman@ucaldas.edu.co" display="mailto:mario.guzman@ucaldas.edu.co" xr:uid="{75AA1659-E881-4B65-A563-94A708D1574C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006A2-9921-4418-98C3-41F4AD1C1F71}">
  <dimension ref="A1"/>
  <sheetViews>
    <sheetView workbookViewId="0">
      <selection activeCell="I13" sqref="I13"/>
    </sheetView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Otras trans</vt:lpstr>
      <vt:lpstr>542303002 trans Serv Casa FOME</vt:lpstr>
      <vt:lpstr>542305001 Prog Educa</vt:lpstr>
      <vt:lpstr>Hoja1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2021-07-14T19:23:57Z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