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pherrera_mineducacion_gov_co/Documents/Doc/CONTABILIDAD/2020/CUENTAS/DICIEMBRE/5423/"/>
    </mc:Choice>
  </mc:AlternateContent>
  <xr:revisionPtr revIDLastSave="46" documentId="8_{4916831A-9790-4502-9D56-3CF8B943793A}" xr6:coauthVersionLast="45" xr6:coauthVersionMax="45" xr10:uidLastSave="{5A998059-D8A1-4373-AF21-A1A5A799ED61}"/>
  <bookViews>
    <workbookView xWindow="-108" yWindow="-108" windowWidth="23256" windowHeight="12576" tabRatio="688" xr2:uid="{00000000-000D-0000-FFFF-FFFF00000000}"/>
  </bookViews>
  <sheets>
    <sheet name="Otras trans" sheetId="1" r:id="rId1"/>
    <sheet name="542303002 trans Serv Casa FOME" sheetId="2" r:id="rId2"/>
    <sheet name="542305001 Prog Educa" sheetId="3" r:id="rId3"/>
  </sheets>
  <externalReferences>
    <externalReference r:id="rId4"/>
    <externalReference r:id="rId5"/>
    <externalReference r:id="rId6"/>
  </externalReferences>
  <definedNames>
    <definedName name="_DIS2008" localSheetId="1">#REF!</definedName>
    <definedName name="_DIS2008" localSheetId="2">#REF!</definedName>
    <definedName name="_DIS2008">#REF!</definedName>
    <definedName name="_xlnm._FilterDatabase" localSheetId="1" hidden="1">'542303002 trans Serv Casa FOME'!$A$3:$G$100</definedName>
    <definedName name="_xlnm._FilterDatabase" localSheetId="2" hidden="1">'542305001 Prog Educa'!$A$3:$AA$290</definedName>
    <definedName name="_xlnm._FilterDatabase" localSheetId="0" hidden="1">'Otras trans'!$A$3:$AY$66</definedName>
    <definedName name="CERTIAPORTES12008" localSheetId="1">#REF!</definedName>
    <definedName name="CERTIAPORTES12008" localSheetId="2">#REF!</definedName>
    <definedName name="CERTIAPORTES12008">#REF!</definedName>
    <definedName name="CERTIAPORTES22008" localSheetId="1">#REF!</definedName>
    <definedName name="CERTIAPORTES22008" localSheetId="2">#REF!</definedName>
    <definedName name="CERTIAPORTES22008">#REF!</definedName>
    <definedName name="CERTICALIDAD2008" localSheetId="1">#REF!</definedName>
    <definedName name="CERTICALIDAD2008" localSheetId="2">#REF!</definedName>
    <definedName name="CERTICALIDAD2008">#REF!</definedName>
    <definedName name="CERTIDEUDA2008" localSheetId="1">#REF!</definedName>
    <definedName name="CERTIDEUDA2008" localSheetId="2">#REF!</definedName>
    <definedName name="CERTIDEUDA2008">#REF!</definedName>
    <definedName name="CERTIFICADOS2008" localSheetId="1">#REF!</definedName>
    <definedName name="CERTIFICADOS2008" localSheetId="2">#REF!</definedName>
    <definedName name="CERTIFICADOS2008">#REF!</definedName>
    <definedName name="CERTISERVICIOS2008" localSheetId="1">#REF!</definedName>
    <definedName name="CERTISERVICIOS2008" localSheetId="2">#REF!</definedName>
    <definedName name="CERTISERVICIOS2008">#REF!</definedName>
    <definedName name="DISAPORTES12008" localSheetId="1">#REF!</definedName>
    <definedName name="DISAPORTES12008" localSheetId="2">#REF!</definedName>
    <definedName name="DISAPORTES12008">#REF!</definedName>
    <definedName name="DISAPORTES22008" localSheetId="1">#REF!</definedName>
    <definedName name="DISAPORTES22008" localSheetId="2">#REF!</definedName>
    <definedName name="DISAPORTES22008">#REF!</definedName>
    <definedName name="DISCALIDAD2008" localSheetId="1">#REF!</definedName>
    <definedName name="DISCALIDAD2008" localSheetId="2">#REF!</definedName>
    <definedName name="DISCALIDAD2008">#REF!</definedName>
    <definedName name="DISDEUDA2008" localSheetId="1">#REF!</definedName>
    <definedName name="DISDEUDA2008" localSheetId="2">#REF!</definedName>
    <definedName name="DISDEUDA2008">#REF!</definedName>
    <definedName name="DISPENSION2008" localSheetId="1">#REF!</definedName>
    <definedName name="DISPENSION2008" localSheetId="2">#REF!</definedName>
    <definedName name="DISPENSION2008">#REF!</definedName>
    <definedName name="DISSERVICIOS2008" localSheetId="1">#REF!</definedName>
    <definedName name="DISSERVICIOS2008" localSheetId="2">#REF!</definedName>
    <definedName name="DISSERVICIOS2008">#REF!</definedName>
    <definedName name="nit" localSheetId="1">#REF!</definedName>
    <definedName name="nit" localSheetId="2">#REF!</definedName>
    <definedName name="nit">#REF!</definedName>
    <definedName name="NOCERTICALIDAD" localSheetId="1">#REF!</definedName>
    <definedName name="NOCERTICALIDAD" localSheetId="2">#REF!</definedName>
    <definedName name="NOCERTICALIDAD">#REF!</definedName>
    <definedName name="NOCERTIFICADOS2008" localSheetId="1">#REF!</definedName>
    <definedName name="NOCERTIFICADOS2008" localSheetId="2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288" i="3" l="1"/>
  <c r="AA290" i="3"/>
  <c r="AB282" i="3"/>
  <c r="AB279" i="3"/>
  <c r="AB278" i="3"/>
  <c r="AB277" i="3"/>
  <c r="AB273" i="3"/>
  <c r="AB270" i="3"/>
  <c r="AB269" i="3"/>
  <c r="AB268" i="3"/>
  <c r="AB267" i="3"/>
  <c r="AB266" i="3"/>
  <c r="AB265" i="3"/>
  <c r="AB264" i="3"/>
  <c r="AB263" i="3"/>
  <c r="AB249" i="3"/>
  <c r="AB247" i="3"/>
  <c r="AB245" i="3"/>
  <c r="AB240" i="3"/>
  <c r="AB235" i="3"/>
  <c r="AB231" i="3"/>
  <c r="AB227" i="3"/>
  <c r="AB213" i="3"/>
  <c r="AB190" i="3"/>
  <c r="AB189" i="3"/>
  <c r="AB185" i="3"/>
  <c r="AB180" i="3"/>
  <c r="AB178" i="3"/>
  <c r="AB172" i="3"/>
  <c r="AB171" i="3"/>
  <c r="AB170" i="3"/>
  <c r="AB165" i="3"/>
  <c r="AB151" i="3"/>
  <c r="AB143" i="3"/>
  <c r="AB133" i="3"/>
  <c r="AB131" i="3"/>
  <c r="AB127" i="3"/>
  <c r="AB124" i="3"/>
  <c r="AB121" i="3"/>
  <c r="AB114" i="3"/>
  <c r="AB103" i="3"/>
  <c r="AB99" i="3"/>
  <c r="AB93" i="3"/>
  <c r="AB92" i="3"/>
  <c r="AB89" i="3"/>
  <c r="AB80" i="3"/>
  <c r="AB79" i="3"/>
  <c r="AB78" i="3"/>
  <c r="AB77" i="3"/>
  <c r="K57" i="2"/>
  <c r="K100" i="2" s="1"/>
  <c r="AW66" i="1" l="1"/>
  <c r="Y290" i="3" l="1"/>
  <c r="I100" i="2"/>
  <c r="AS5" i="1"/>
  <c r="AS6" i="1"/>
  <c r="AS7" i="1"/>
  <c r="AS8" i="1"/>
  <c r="AS11" i="1"/>
  <c r="AS12" i="1"/>
  <c r="AS14" i="1"/>
  <c r="AS19" i="1"/>
  <c r="AS20" i="1"/>
  <c r="AS21" i="1"/>
  <c r="AS22" i="1"/>
  <c r="AS23" i="1"/>
  <c r="AS26" i="1"/>
  <c r="AS27" i="1"/>
  <c r="AS28" i="1"/>
  <c r="AS30" i="1"/>
  <c r="AS31" i="1"/>
  <c r="AS32" i="1"/>
  <c r="AS33" i="1"/>
  <c r="AS34" i="1"/>
  <c r="AS35" i="1"/>
  <c r="AS36" i="1"/>
  <c r="AS37" i="1"/>
  <c r="AS39" i="1"/>
  <c r="AS40" i="1"/>
  <c r="AS42" i="1"/>
  <c r="AS43" i="1"/>
  <c r="AS44" i="1"/>
  <c r="AS45" i="1"/>
  <c r="AS46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 l="1"/>
  <c r="AO66" i="1"/>
  <c r="AN66" i="1"/>
  <c r="W290" i="3" l="1"/>
  <c r="G100" i="2"/>
  <c r="K287" i="3"/>
  <c r="H287" i="3"/>
  <c r="J287" i="3" s="1"/>
  <c r="L287" i="3" l="1"/>
  <c r="N287" i="3" s="1"/>
  <c r="P287" i="3" s="1"/>
  <c r="R287" i="3" s="1"/>
  <c r="T287" i="3" s="1"/>
  <c r="V287" i="3" s="1"/>
  <c r="X287" i="3" s="1"/>
  <c r="Z287" i="3" s="1"/>
  <c r="AB287" i="3" s="1"/>
  <c r="U290" i="3"/>
  <c r="AJ66" i="1" l="1"/>
  <c r="AK66" i="1" l="1"/>
  <c r="F99" i="2"/>
  <c r="H99" i="2" s="1"/>
  <c r="J99" i="2" s="1"/>
  <c r="L99" i="2" s="1"/>
  <c r="S290" i="3" l="1"/>
  <c r="Q290" i="3"/>
  <c r="O290" i="3"/>
  <c r="M290" i="3"/>
  <c r="I290" i="3"/>
  <c r="G290" i="3"/>
  <c r="E290" i="3"/>
  <c r="K289" i="3"/>
  <c r="H289" i="3"/>
  <c r="J289" i="3" s="1"/>
  <c r="K288" i="3"/>
  <c r="H288" i="3"/>
  <c r="J288" i="3" s="1"/>
  <c r="K286" i="3"/>
  <c r="H286" i="3"/>
  <c r="J286" i="3" s="1"/>
  <c r="D286" i="3"/>
  <c r="K285" i="3"/>
  <c r="H285" i="3"/>
  <c r="J285" i="3" s="1"/>
  <c r="D285" i="3"/>
  <c r="K284" i="3"/>
  <c r="H284" i="3"/>
  <c r="J284" i="3" s="1"/>
  <c r="D284" i="3"/>
  <c r="K283" i="3"/>
  <c r="H283" i="3"/>
  <c r="J283" i="3" s="1"/>
  <c r="D283" i="3"/>
  <c r="H282" i="3"/>
  <c r="J282" i="3" s="1"/>
  <c r="L282" i="3" s="1"/>
  <c r="N282" i="3" s="1"/>
  <c r="P282" i="3" s="1"/>
  <c r="R282" i="3" s="1"/>
  <c r="T282" i="3" s="1"/>
  <c r="V282" i="3" s="1"/>
  <c r="X282" i="3" s="1"/>
  <c r="Z282" i="3" s="1"/>
  <c r="D282" i="3"/>
  <c r="K281" i="3"/>
  <c r="H281" i="3"/>
  <c r="J281" i="3" s="1"/>
  <c r="D281" i="3"/>
  <c r="K280" i="3"/>
  <c r="H280" i="3"/>
  <c r="J280" i="3" s="1"/>
  <c r="D280" i="3"/>
  <c r="H279" i="3"/>
  <c r="J279" i="3" s="1"/>
  <c r="L279" i="3" s="1"/>
  <c r="N279" i="3" s="1"/>
  <c r="P279" i="3" s="1"/>
  <c r="R279" i="3" s="1"/>
  <c r="T279" i="3" s="1"/>
  <c r="V279" i="3" s="1"/>
  <c r="X279" i="3" s="1"/>
  <c r="Z279" i="3" s="1"/>
  <c r="D279" i="3"/>
  <c r="H278" i="3"/>
  <c r="J278" i="3" s="1"/>
  <c r="L278" i="3" s="1"/>
  <c r="N278" i="3" s="1"/>
  <c r="P278" i="3" s="1"/>
  <c r="R278" i="3" s="1"/>
  <c r="T278" i="3" s="1"/>
  <c r="V278" i="3" s="1"/>
  <c r="X278" i="3" s="1"/>
  <c r="Z278" i="3" s="1"/>
  <c r="D278" i="3"/>
  <c r="H277" i="3"/>
  <c r="J277" i="3" s="1"/>
  <c r="L277" i="3" s="1"/>
  <c r="N277" i="3" s="1"/>
  <c r="P277" i="3" s="1"/>
  <c r="R277" i="3" s="1"/>
  <c r="T277" i="3" s="1"/>
  <c r="V277" i="3" s="1"/>
  <c r="X277" i="3" s="1"/>
  <c r="Z277" i="3" s="1"/>
  <c r="D277" i="3"/>
  <c r="K276" i="3"/>
  <c r="H276" i="3"/>
  <c r="J276" i="3" s="1"/>
  <c r="D276" i="3"/>
  <c r="K275" i="3"/>
  <c r="H275" i="3"/>
  <c r="J275" i="3" s="1"/>
  <c r="D275" i="3"/>
  <c r="K274" i="3"/>
  <c r="H274" i="3"/>
  <c r="J274" i="3" s="1"/>
  <c r="D274" i="3"/>
  <c r="H273" i="3"/>
  <c r="J273" i="3" s="1"/>
  <c r="L273" i="3" s="1"/>
  <c r="N273" i="3" s="1"/>
  <c r="P273" i="3" s="1"/>
  <c r="R273" i="3" s="1"/>
  <c r="T273" i="3" s="1"/>
  <c r="V273" i="3" s="1"/>
  <c r="X273" i="3" s="1"/>
  <c r="Z273" i="3" s="1"/>
  <c r="D273" i="3"/>
  <c r="K272" i="3"/>
  <c r="H272" i="3"/>
  <c r="J272" i="3" s="1"/>
  <c r="D272" i="3"/>
  <c r="K271" i="3"/>
  <c r="H271" i="3"/>
  <c r="J271" i="3" s="1"/>
  <c r="D271" i="3"/>
  <c r="H270" i="3"/>
  <c r="J270" i="3" s="1"/>
  <c r="L270" i="3" s="1"/>
  <c r="N270" i="3" s="1"/>
  <c r="P270" i="3" s="1"/>
  <c r="R270" i="3" s="1"/>
  <c r="T270" i="3" s="1"/>
  <c r="V270" i="3" s="1"/>
  <c r="X270" i="3" s="1"/>
  <c r="Z270" i="3" s="1"/>
  <c r="D270" i="3"/>
  <c r="H269" i="3"/>
  <c r="J269" i="3" s="1"/>
  <c r="L269" i="3" s="1"/>
  <c r="N269" i="3" s="1"/>
  <c r="P269" i="3" s="1"/>
  <c r="R269" i="3" s="1"/>
  <c r="T269" i="3" s="1"/>
  <c r="V269" i="3" s="1"/>
  <c r="X269" i="3" s="1"/>
  <c r="Z269" i="3" s="1"/>
  <c r="D269" i="3"/>
  <c r="H268" i="3"/>
  <c r="J268" i="3" s="1"/>
  <c r="L268" i="3" s="1"/>
  <c r="N268" i="3" s="1"/>
  <c r="P268" i="3" s="1"/>
  <c r="R268" i="3" s="1"/>
  <c r="T268" i="3" s="1"/>
  <c r="V268" i="3" s="1"/>
  <c r="X268" i="3" s="1"/>
  <c r="Z268" i="3" s="1"/>
  <c r="D268" i="3"/>
  <c r="H267" i="3"/>
  <c r="J267" i="3" s="1"/>
  <c r="L267" i="3" s="1"/>
  <c r="N267" i="3" s="1"/>
  <c r="P267" i="3" s="1"/>
  <c r="R267" i="3" s="1"/>
  <c r="T267" i="3" s="1"/>
  <c r="D267" i="3"/>
  <c r="H266" i="3"/>
  <c r="J266" i="3" s="1"/>
  <c r="L266" i="3" s="1"/>
  <c r="N266" i="3" s="1"/>
  <c r="P266" i="3" s="1"/>
  <c r="R266" i="3" s="1"/>
  <c r="T266" i="3" s="1"/>
  <c r="V266" i="3" s="1"/>
  <c r="X266" i="3" s="1"/>
  <c r="Z266" i="3" s="1"/>
  <c r="D266" i="3"/>
  <c r="H265" i="3"/>
  <c r="J265" i="3" s="1"/>
  <c r="L265" i="3" s="1"/>
  <c r="N265" i="3" s="1"/>
  <c r="P265" i="3" s="1"/>
  <c r="R265" i="3" s="1"/>
  <c r="T265" i="3" s="1"/>
  <c r="V265" i="3" s="1"/>
  <c r="X265" i="3" s="1"/>
  <c r="Z265" i="3" s="1"/>
  <c r="D265" i="3"/>
  <c r="H264" i="3"/>
  <c r="J264" i="3" s="1"/>
  <c r="L264" i="3" s="1"/>
  <c r="N264" i="3" s="1"/>
  <c r="P264" i="3" s="1"/>
  <c r="R264" i="3" s="1"/>
  <c r="T264" i="3" s="1"/>
  <c r="V264" i="3" s="1"/>
  <c r="X264" i="3" s="1"/>
  <c r="Z264" i="3" s="1"/>
  <c r="D264" i="3"/>
  <c r="H263" i="3"/>
  <c r="J263" i="3" s="1"/>
  <c r="L263" i="3" s="1"/>
  <c r="N263" i="3" s="1"/>
  <c r="P263" i="3" s="1"/>
  <c r="R263" i="3" s="1"/>
  <c r="T263" i="3" s="1"/>
  <c r="V263" i="3" s="1"/>
  <c r="X263" i="3" s="1"/>
  <c r="Z263" i="3" s="1"/>
  <c r="D263" i="3"/>
  <c r="K262" i="3"/>
  <c r="F262" i="3"/>
  <c r="H262" i="3" s="1"/>
  <c r="J262" i="3" s="1"/>
  <c r="K261" i="3"/>
  <c r="F261" i="3"/>
  <c r="H261" i="3" s="1"/>
  <c r="J261" i="3" s="1"/>
  <c r="K260" i="3"/>
  <c r="F260" i="3"/>
  <c r="H260" i="3" s="1"/>
  <c r="J260" i="3" s="1"/>
  <c r="K259" i="3"/>
  <c r="F259" i="3"/>
  <c r="H259" i="3" s="1"/>
  <c r="J259" i="3" s="1"/>
  <c r="K258" i="3"/>
  <c r="F258" i="3"/>
  <c r="H258" i="3" s="1"/>
  <c r="J258" i="3" s="1"/>
  <c r="K257" i="3"/>
  <c r="F257" i="3"/>
  <c r="H257" i="3" s="1"/>
  <c r="J257" i="3" s="1"/>
  <c r="K256" i="3"/>
  <c r="F256" i="3"/>
  <c r="H256" i="3" s="1"/>
  <c r="J256" i="3" s="1"/>
  <c r="K255" i="3"/>
  <c r="F255" i="3"/>
  <c r="H255" i="3" s="1"/>
  <c r="J255" i="3" s="1"/>
  <c r="K254" i="3"/>
  <c r="F254" i="3"/>
  <c r="H254" i="3" s="1"/>
  <c r="J254" i="3" s="1"/>
  <c r="K253" i="3"/>
  <c r="F253" i="3"/>
  <c r="H253" i="3" s="1"/>
  <c r="J253" i="3" s="1"/>
  <c r="K252" i="3"/>
  <c r="F252" i="3"/>
  <c r="H252" i="3" s="1"/>
  <c r="J252" i="3" s="1"/>
  <c r="K251" i="3"/>
  <c r="F251" i="3"/>
  <c r="H251" i="3" s="1"/>
  <c r="J251" i="3" s="1"/>
  <c r="K250" i="3"/>
  <c r="F250" i="3"/>
  <c r="H250" i="3" s="1"/>
  <c r="J250" i="3" s="1"/>
  <c r="F249" i="3"/>
  <c r="H249" i="3" s="1"/>
  <c r="J249" i="3" s="1"/>
  <c r="L249" i="3" s="1"/>
  <c r="N249" i="3" s="1"/>
  <c r="P249" i="3" s="1"/>
  <c r="R249" i="3" s="1"/>
  <c r="T249" i="3" s="1"/>
  <c r="V249" i="3" s="1"/>
  <c r="X249" i="3" s="1"/>
  <c r="Z249" i="3" s="1"/>
  <c r="K248" i="3"/>
  <c r="F248" i="3"/>
  <c r="H248" i="3" s="1"/>
  <c r="J248" i="3" s="1"/>
  <c r="F247" i="3"/>
  <c r="H247" i="3" s="1"/>
  <c r="J247" i="3" s="1"/>
  <c r="L247" i="3" s="1"/>
  <c r="N247" i="3" s="1"/>
  <c r="P247" i="3" s="1"/>
  <c r="R247" i="3" s="1"/>
  <c r="T247" i="3" s="1"/>
  <c r="V247" i="3" s="1"/>
  <c r="X247" i="3" s="1"/>
  <c r="Z247" i="3" s="1"/>
  <c r="K246" i="3"/>
  <c r="F246" i="3"/>
  <c r="H246" i="3" s="1"/>
  <c r="J246" i="3" s="1"/>
  <c r="F245" i="3"/>
  <c r="H245" i="3" s="1"/>
  <c r="J245" i="3" s="1"/>
  <c r="L245" i="3" s="1"/>
  <c r="N245" i="3" s="1"/>
  <c r="P245" i="3" s="1"/>
  <c r="R245" i="3" s="1"/>
  <c r="T245" i="3" s="1"/>
  <c r="V245" i="3" s="1"/>
  <c r="X245" i="3" s="1"/>
  <c r="Z245" i="3" s="1"/>
  <c r="K244" i="3"/>
  <c r="F244" i="3"/>
  <c r="H244" i="3" s="1"/>
  <c r="J244" i="3" s="1"/>
  <c r="K243" i="3"/>
  <c r="F243" i="3"/>
  <c r="H243" i="3" s="1"/>
  <c r="J243" i="3" s="1"/>
  <c r="K242" i="3"/>
  <c r="F242" i="3"/>
  <c r="H242" i="3" s="1"/>
  <c r="J242" i="3" s="1"/>
  <c r="K241" i="3"/>
  <c r="F241" i="3"/>
  <c r="H241" i="3" s="1"/>
  <c r="J241" i="3" s="1"/>
  <c r="F240" i="3"/>
  <c r="H240" i="3" s="1"/>
  <c r="J240" i="3" s="1"/>
  <c r="L240" i="3" s="1"/>
  <c r="N240" i="3" s="1"/>
  <c r="P240" i="3" s="1"/>
  <c r="R240" i="3" s="1"/>
  <c r="T240" i="3" s="1"/>
  <c r="V240" i="3" s="1"/>
  <c r="X240" i="3" s="1"/>
  <c r="Z240" i="3" s="1"/>
  <c r="K239" i="3"/>
  <c r="F239" i="3"/>
  <c r="H239" i="3" s="1"/>
  <c r="J239" i="3" s="1"/>
  <c r="K238" i="3"/>
  <c r="F238" i="3"/>
  <c r="H238" i="3" s="1"/>
  <c r="J238" i="3" s="1"/>
  <c r="K237" i="3"/>
  <c r="F237" i="3"/>
  <c r="H237" i="3" s="1"/>
  <c r="J237" i="3" s="1"/>
  <c r="K236" i="3"/>
  <c r="F236" i="3"/>
  <c r="H236" i="3" s="1"/>
  <c r="J236" i="3" s="1"/>
  <c r="F235" i="3"/>
  <c r="H235" i="3" s="1"/>
  <c r="J235" i="3" s="1"/>
  <c r="L235" i="3" s="1"/>
  <c r="N235" i="3" s="1"/>
  <c r="P235" i="3" s="1"/>
  <c r="R235" i="3" s="1"/>
  <c r="T235" i="3" s="1"/>
  <c r="V235" i="3" s="1"/>
  <c r="X235" i="3" s="1"/>
  <c r="Z235" i="3" s="1"/>
  <c r="K234" i="3"/>
  <c r="F234" i="3"/>
  <c r="H234" i="3" s="1"/>
  <c r="J234" i="3" s="1"/>
  <c r="K233" i="3"/>
  <c r="F233" i="3"/>
  <c r="H233" i="3" s="1"/>
  <c r="J233" i="3" s="1"/>
  <c r="K232" i="3"/>
  <c r="F232" i="3"/>
  <c r="H232" i="3" s="1"/>
  <c r="J232" i="3" s="1"/>
  <c r="F231" i="3"/>
  <c r="H231" i="3" s="1"/>
  <c r="J231" i="3" s="1"/>
  <c r="L231" i="3" s="1"/>
  <c r="N231" i="3" s="1"/>
  <c r="P231" i="3" s="1"/>
  <c r="R231" i="3" s="1"/>
  <c r="T231" i="3" s="1"/>
  <c r="V231" i="3" s="1"/>
  <c r="X231" i="3" s="1"/>
  <c r="Z231" i="3" s="1"/>
  <c r="K230" i="3"/>
  <c r="F230" i="3"/>
  <c r="H230" i="3" s="1"/>
  <c r="J230" i="3" s="1"/>
  <c r="K229" i="3"/>
  <c r="F229" i="3"/>
  <c r="H229" i="3" s="1"/>
  <c r="J229" i="3" s="1"/>
  <c r="K228" i="3"/>
  <c r="F228" i="3"/>
  <c r="H228" i="3" s="1"/>
  <c r="J228" i="3" s="1"/>
  <c r="F227" i="3"/>
  <c r="H227" i="3" s="1"/>
  <c r="J227" i="3" s="1"/>
  <c r="L227" i="3" s="1"/>
  <c r="N227" i="3" s="1"/>
  <c r="P227" i="3" s="1"/>
  <c r="R227" i="3" s="1"/>
  <c r="T227" i="3" s="1"/>
  <c r="V227" i="3" s="1"/>
  <c r="X227" i="3" s="1"/>
  <c r="Z227" i="3" s="1"/>
  <c r="K226" i="3"/>
  <c r="F226" i="3"/>
  <c r="H226" i="3" s="1"/>
  <c r="J226" i="3" s="1"/>
  <c r="K225" i="3"/>
  <c r="F225" i="3"/>
  <c r="H225" i="3" s="1"/>
  <c r="J225" i="3" s="1"/>
  <c r="K224" i="3"/>
  <c r="F224" i="3"/>
  <c r="H224" i="3" s="1"/>
  <c r="J224" i="3" s="1"/>
  <c r="K223" i="3"/>
  <c r="F223" i="3"/>
  <c r="H223" i="3" s="1"/>
  <c r="J223" i="3" s="1"/>
  <c r="K222" i="3"/>
  <c r="F222" i="3"/>
  <c r="H222" i="3" s="1"/>
  <c r="J222" i="3" s="1"/>
  <c r="K221" i="3"/>
  <c r="F221" i="3"/>
  <c r="H221" i="3" s="1"/>
  <c r="J221" i="3" s="1"/>
  <c r="K220" i="3"/>
  <c r="F220" i="3"/>
  <c r="H220" i="3" s="1"/>
  <c r="J220" i="3" s="1"/>
  <c r="K219" i="3"/>
  <c r="F219" i="3"/>
  <c r="H219" i="3" s="1"/>
  <c r="J219" i="3" s="1"/>
  <c r="K218" i="3"/>
  <c r="F218" i="3"/>
  <c r="H218" i="3" s="1"/>
  <c r="J218" i="3" s="1"/>
  <c r="K217" i="3"/>
  <c r="F217" i="3"/>
  <c r="H217" i="3" s="1"/>
  <c r="J217" i="3" s="1"/>
  <c r="K216" i="3"/>
  <c r="F216" i="3"/>
  <c r="H216" i="3" s="1"/>
  <c r="J216" i="3" s="1"/>
  <c r="K215" i="3"/>
  <c r="F215" i="3"/>
  <c r="H215" i="3" s="1"/>
  <c r="J215" i="3" s="1"/>
  <c r="K214" i="3"/>
  <c r="F214" i="3"/>
  <c r="H214" i="3" s="1"/>
  <c r="J214" i="3" s="1"/>
  <c r="F213" i="3"/>
  <c r="H213" i="3" s="1"/>
  <c r="J213" i="3" s="1"/>
  <c r="L213" i="3" s="1"/>
  <c r="N213" i="3" s="1"/>
  <c r="P213" i="3" s="1"/>
  <c r="R213" i="3" s="1"/>
  <c r="T213" i="3" s="1"/>
  <c r="V213" i="3" s="1"/>
  <c r="X213" i="3" s="1"/>
  <c r="Z213" i="3" s="1"/>
  <c r="K212" i="3"/>
  <c r="F212" i="3"/>
  <c r="H212" i="3" s="1"/>
  <c r="J212" i="3" s="1"/>
  <c r="K211" i="3"/>
  <c r="F211" i="3"/>
  <c r="H211" i="3" s="1"/>
  <c r="J211" i="3" s="1"/>
  <c r="K210" i="3"/>
  <c r="F210" i="3"/>
  <c r="H210" i="3" s="1"/>
  <c r="J210" i="3" s="1"/>
  <c r="K209" i="3"/>
  <c r="F209" i="3"/>
  <c r="H209" i="3" s="1"/>
  <c r="J209" i="3" s="1"/>
  <c r="K208" i="3"/>
  <c r="F208" i="3"/>
  <c r="H208" i="3" s="1"/>
  <c r="J208" i="3" s="1"/>
  <c r="K207" i="3"/>
  <c r="F207" i="3"/>
  <c r="H207" i="3" s="1"/>
  <c r="J207" i="3" s="1"/>
  <c r="K206" i="3"/>
  <c r="F206" i="3"/>
  <c r="H206" i="3" s="1"/>
  <c r="J206" i="3" s="1"/>
  <c r="K205" i="3"/>
  <c r="F205" i="3"/>
  <c r="H205" i="3" s="1"/>
  <c r="J205" i="3" s="1"/>
  <c r="K204" i="3"/>
  <c r="F204" i="3"/>
  <c r="H204" i="3" s="1"/>
  <c r="J204" i="3" s="1"/>
  <c r="K203" i="3"/>
  <c r="F203" i="3"/>
  <c r="H203" i="3" s="1"/>
  <c r="J203" i="3" s="1"/>
  <c r="K202" i="3"/>
  <c r="F202" i="3"/>
  <c r="H202" i="3" s="1"/>
  <c r="J202" i="3" s="1"/>
  <c r="K201" i="3"/>
  <c r="F201" i="3"/>
  <c r="H201" i="3" s="1"/>
  <c r="J201" i="3" s="1"/>
  <c r="K200" i="3"/>
  <c r="F200" i="3"/>
  <c r="H200" i="3" s="1"/>
  <c r="J200" i="3" s="1"/>
  <c r="K199" i="3"/>
  <c r="F199" i="3"/>
  <c r="H199" i="3" s="1"/>
  <c r="J199" i="3" s="1"/>
  <c r="K198" i="3"/>
  <c r="F198" i="3"/>
  <c r="H198" i="3" s="1"/>
  <c r="J198" i="3" s="1"/>
  <c r="K197" i="3"/>
  <c r="F197" i="3"/>
  <c r="H197" i="3" s="1"/>
  <c r="J197" i="3" s="1"/>
  <c r="K196" i="3"/>
  <c r="F196" i="3"/>
  <c r="H196" i="3" s="1"/>
  <c r="J196" i="3" s="1"/>
  <c r="K195" i="3"/>
  <c r="F195" i="3"/>
  <c r="H195" i="3" s="1"/>
  <c r="J195" i="3" s="1"/>
  <c r="K194" i="3"/>
  <c r="F194" i="3"/>
  <c r="H194" i="3" s="1"/>
  <c r="J194" i="3" s="1"/>
  <c r="K193" i="3"/>
  <c r="F193" i="3"/>
  <c r="H193" i="3" s="1"/>
  <c r="J193" i="3" s="1"/>
  <c r="K192" i="3"/>
  <c r="F192" i="3"/>
  <c r="H192" i="3" s="1"/>
  <c r="J192" i="3" s="1"/>
  <c r="K191" i="3"/>
  <c r="F191" i="3"/>
  <c r="H191" i="3" s="1"/>
  <c r="J191" i="3" s="1"/>
  <c r="F190" i="3"/>
  <c r="H190" i="3" s="1"/>
  <c r="J190" i="3" s="1"/>
  <c r="L190" i="3" s="1"/>
  <c r="N190" i="3" s="1"/>
  <c r="P190" i="3" s="1"/>
  <c r="R190" i="3" s="1"/>
  <c r="T190" i="3" s="1"/>
  <c r="V190" i="3" s="1"/>
  <c r="X190" i="3" s="1"/>
  <c r="Z190" i="3" s="1"/>
  <c r="F189" i="3"/>
  <c r="H189" i="3" s="1"/>
  <c r="J189" i="3" s="1"/>
  <c r="L189" i="3" s="1"/>
  <c r="N189" i="3" s="1"/>
  <c r="P189" i="3" s="1"/>
  <c r="R189" i="3" s="1"/>
  <c r="T189" i="3" s="1"/>
  <c r="V189" i="3" s="1"/>
  <c r="X189" i="3" s="1"/>
  <c r="Z189" i="3" s="1"/>
  <c r="K188" i="3"/>
  <c r="F188" i="3"/>
  <c r="H188" i="3" s="1"/>
  <c r="J188" i="3" s="1"/>
  <c r="K187" i="3"/>
  <c r="F187" i="3"/>
  <c r="H187" i="3" s="1"/>
  <c r="J187" i="3" s="1"/>
  <c r="K186" i="3"/>
  <c r="F186" i="3"/>
  <c r="H186" i="3" s="1"/>
  <c r="J186" i="3" s="1"/>
  <c r="F185" i="3"/>
  <c r="H185" i="3" s="1"/>
  <c r="J185" i="3" s="1"/>
  <c r="L185" i="3" s="1"/>
  <c r="N185" i="3" s="1"/>
  <c r="P185" i="3" s="1"/>
  <c r="R185" i="3" s="1"/>
  <c r="T185" i="3" s="1"/>
  <c r="V185" i="3" s="1"/>
  <c r="X185" i="3" s="1"/>
  <c r="Z185" i="3" s="1"/>
  <c r="K184" i="3"/>
  <c r="F184" i="3"/>
  <c r="H184" i="3" s="1"/>
  <c r="J184" i="3" s="1"/>
  <c r="K183" i="3"/>
  <c r="F183" i="3"/>
  <c r="H183" i="3" s="1"/>
  <c r="J183" i="3" s="1"/>
  <c r="K182" i="3"/>
  <c r="F182" i="3"/>
  <c r="H182" i="3" s="1"/>
  <c r="J182" i="3" s="1"/>
  <c r="K181" i="3"/>
  <c r="F181" i="3"/>
  <c r="H181" i="3" s="1"/>
  <c r="J181" i="3" s="1"/>
  <c r="F180" i="3"/>
  <c r="H180" i="3" s="1"/>
  <c r="J180" i="3" s="1"/>
  <c r="L180" i="3" s="1"/>
  <c r="N180" i="3" s="1"/>
  <c r="P180" i="3" s="1"/>
  <c r="R180" i="3" s="1"/>
  <c r="T180" i="3" s="1"/>
  <c r="V180" i="3" s="1"/>
  <c r="X180" i="3" s="1"/>
  <c r="Z180" i="3" s="1"/>
  <c r="K179" i="3"/>
  <c r="F179" i="3"/>
  <c r="H179" i="3" s="1"/>
  <c r="J179" i="3" s="1"/>
  <c r="F178" i="3"/>
  <c r="H178" i="3" s="1"/>
  <c r="J178" i="3" s="1"/>
  <c r="L178" i="3" s="1"/>
  <c r="N178" i="3" s="1"/>
  <c r="P178" i="3" s="1"/>
  <c r="R178" i="3" s="1"/>
  <c r="T178" i="3" s="1"/>
  <c r="V178" i="3" s="1"/>
  <c r="X178" i="3" s="1"/>
  <c r="Z178" i="3" s="1"/>
  <c r="K177" i="3"/>
  <c r="F177" i="3"/>
  <c r="H177" i="3" s="1"/>
  <c r="J177" i="3" s="1"/>
  <c r="K176" i="3"/>
  <c r="F176" i="3"/>
  <c r="H176" i="3" s="1"/>
  <c r="J176" i="3" s="1"/>
  <c r="K175" i="3"/>
  <c r="F175" i="3"/>
  <c r="H175" i="3" s="1"/>
  <c r="J175" i="3" s="1"/>
  <c r="K174" i="3"/>
  <c r="F174" i="3"/>
  <c r="H174" i="3" s="1"/>
  <c r="J174" i="3" s="1"/>
  <c r="K173" i="3"/>
  <c r="F173" i="3"/>
  <c r="H173" i="3" s="1"/>
  <c r="J173" i="3" s="1"/>
  <c r="F172" i="3"/>
  <c r="H172" i="3" s="1"/>
  <c r="J172" i="3" s="1"/>
  <c r="L172" i="3" s="1"/>
  <c r="N172" i="3" s="1"/>
  <c r="P172" i="3" s="1"/>
  <c r="R172" i="3" s="1"/>
  <c r="T172" i="3" s="1"/>
  <c r="V172" i="3" s="1"/>
  <c r="X172" i="3" s="1"/>
  <c r="Z172" i="3" s="1"/>
  <c r="F171" i="3"/>
  <c r="H171" i="3" s="1"/>
  <c r="J171" i="3" s="1"/>
  <c r="L171" i="3" s="1"/>
  <c r="N171" i="3" s="1"/>
  <c r="P171" i="3" s="1"/>
  <c r="R171" i="3" s="1"/>
  <c r="T171" i="3" s="1"/>
  <c r="V171" i="3" s="1"/>
  <c r="X171" i="3" s="1"/>
  <c r="Z171" i="3" s="1"/>
  <c r="F170" i="3"/>
  <c r="H170" i="3" s="1"/>
  <c r="J170" i="3" s="1"/>
  <c r="L170" i="3" s="1"/>
  <c r="N170" i="3" s="1"/>
  <c r="P170" i="3" s="1"/>
  <c r="R170" i="3" s="1"/>
  <c r="T170" i="3" s="1"/>
  <c r="V170" i="3" s="1"/>
  <c r="X170" i="3" s="1"/>
  <c r="Z170" i="3" s="1"/>
  <c r="K169" i="3"/>
  <c r="F169" i="3"/>
  <c r="H169" i="3" s="1"/>
  <c r="J169" i="3" s="1"/>
  <c r="K168" i="3"/>
  <c r="F168" i="3"/>
  <c r="H168" i="3" s="1"/>
  <c r="J168" i="3" s="1"/>
  <c r="K167" i="3"/>
  <c r="F167" i="3"/>
  <c r="H167" i="3" s="1"/>
  <c r="J167" i="3" s="1"/>
  <c r="K166" i="3"/>
  <c r="F166" i="3"/>
  <c r="H166" i="3" s="1"/>
  <c r="J166" i="3" s="1"/>
  <c r="F165" i="3"/>
  <c r="H165" i="3" s="1"/>
  <c r="J165" i="3" s="1"/>
  <c r="L165" i="3" s="1"/>
  <c r="N165" i="3" s="1"/>
  <c r="P165" i="3" s="1"/>
  <c r="R165" i="3" s="1"/>
  <c r="T165" i="3" s="1"/>
  <c r="V165" i="3" s="1"/>
  <c r="X165" i="3" s="1"/>
  <c r="Z165" i="3" s="1"/>
  <c r="K164" i="3"/>
  <c r="F164" i="3"/>
  <c r="H164" i="3" s="1"/>
  <c r="J164" i="3" s="1"/>
  <c r="K163" i="3"/>
  <c r="F163" i="3"/>
  <c r="H163" i="3" s="1"/>
  <c r="J163" i="3" s="1"/>
  <c r="K162" i="3"/>
  <c r="F162" i="3"/>
  <c r="H162" i="3" s="1"/>
  <c r="J162" i="3" s="1"/>
  <c r="K161" i="3"/>
  <c r="F161" i="3"/>
  <c r="H161" i="3" s="1"/>
  <c r="J161" i="3" s="1"/>
  <c r="K160" i="3"/>
  <c r="F160" i="3"/>
  <c r="H160" i="3" s="1"/>
  <c r="J160" i="3" s="1"/>
  <c r="K159" i="3"/>
  <c r="F159" i="3"/>
  <c r="H159" i="3" s="1"/>
  <c r="J159" i="3" s="1"/>
  <c r="K158" i="3"/>
  <c r="F158" i="3"/>
  <c r="H158" i="3" s="1"/>
  <c r="J158" i="3" s="1"/>
  <c r="K157" i="3"/>
  <c r="F157" i="3"/>
  <c r="H157" i="3" s="1"/>
  <c r="J157" i="3" s="1"/>
  <c r="K156" i="3"/>
  <c r="F156" i="3"/>
  <c r="H156" i="3" s="1"/>
  <c r="J156" i="3" s="1"/>
  <c r="K155" i="3"/>
  <c r="F155" i="3"/>
  <c r="H155" i="3" s="1"/>
  <c r="J155" i="3" s="1"/>
  <c r="K154" i="3"/>
  <c r="F154" i="3"/>
  <c r="H154" i="3" s="1"/>
  <c r="J154" i="3" s="1"/>
  <c r="K153" i="3"/>
  <c r="F153" i="3"/>
  <c r="H153" i="3" s="1"/>
  <c r="J153" i="3" s="1"/>
  <c r="K152" i="3"/>
  <c r="F152" i="3"/>
  <c r="H152" i="3" s="1"/>
  <c r="J152" i="3" s="1"/>
  <c r="F151" i="3"/>
  <c r="H151" i="3" s="1"/>
  <c r="J151" i="3" s="1"/>
  <c r="L151" i="3" s="1"/>
  <c r="N151" i="3" s="1"/>
  <c r="P151" i="3" s="1"/>
  <c r="R151" i="3" s="1"/>
  <c r="T151" i="3" s="1"/>
  <c r="V151" i="3" s="1"/>
  <c r="X151" i="3" s="1"/>
  <c r="Z151" i="3" s="1"/>
  <c r="K150" i="3"/>
  <c r="F150" i="3"/>
  <c r="H150" i="3" s="1"/>
  <c r="J150" i="3" s="1"/>
  <c r="K149" i="3"/>
  <c r="F149" i="3"/>
  <c r="H149" i="3" s="1"/>
  <c r="J149" i="3" s="1"/>
  <c r="K148" i="3"/>
  <c r="F148" i="3"/>
  <c r="H148" i="3" s="1"/>
  <c r="J148" i="3" s="1"/>
  <c r="K147" i="3"/>
  <c r="F147" i="3"/>
  <c r="H147" i="3" s="1"/>
  <c r="J147" i="3" s="1"/>
  <c r="K146" i="3"/>
  <c r="F146" i="3"/>
  <c r="H146" i="3" s="1"/>
  <c r="J146" i="3" s="1"/>
  <c r="K145" i="3"/>
  <c r="F145" i="3"/>
  <c r="H145" i="3" s="1"/>
  <c r="J145" i="3" s="1"/>
  <c r="K144" i="3"/>
  <c r="F144" i="3"/>
  <c r="H144" i="3" s="1"/>
  <c r="J144" i="3" s="1"/>
  <c r="F143" i="3"/>
  <c r="H143" i="3" s="1"/>
  <c r="J143" i="3" s="1"/>
  <c r="L143" i="3" s="1"/>
  <c r="N143" i="3" s="1"/>
  <c r="P143" i="3" s="1"/>
  <c r="R143" i="3" s="1"/>
  <c r="T143" i="3" s="1"/>
  <c r="V143" i="3" s="1"/>
  <c r="X143" i="3" s="1"/>
  <c r="Z143" i="3" s="1"/>
  <c r="K142" i="3"/>
  <c r="F142" i="3"/>
  <c r="H142" i="3" s="1"/>
  <c r="J142" i="3" s="1"/>
  <c r="K141" i="3"/>
  <c r="F141" i="3"/>
  <c r="H141" i="3" s="1"/>
  <c r="J141" i="3" s="1"/>
  <c r="K140" i="3"/>
  <c r="F140" i="3"/>
  <c r="H140" i="3" s="1"/>
  <c r="J140" i="3" s="1"/>
  <c r="K139" i="3"/>
  <c r="F139" i="3"/>
  <c r="H139" i="3" s="1"/>
  <c r="J139" i="3" s="1"/>
  <c r="K138" i="3"/>
  <c r="F138" i="3"/>
  <c r="H138" i="3" s="1"/>
  <c r="J138" i="3" s="1"/>
  <c r="K137" i="3"/>
  <c r="F137" i="3"/>
  <c r="H137" i="3" s="1"/>
  <c r="J137" i="3" s="1"/>
  <c r="K136" i="3"/>
  <c r="F136" i="3"/>
  <c r="H136" i="3" s="1"/>
  <c r="J136" i="3" s="1"/>
  <c r="K135" i="3"/>
  <c r="F135" i="3"/>
  <c r="H135" i="3" s="1"/>
  <c r="J135" i="3" s="1"/>
  <c r="K134" i="3"/>
  <c r="F134" i="3"/>
  <c r="H134" i="3" s="1"/>
  <c r="J134" i="3" s="1"/>
  <c r="F133" i="3"/>
  <c r="H133" i="3" s="1"/>
  <c r="J133" i="3" s="1"/>
  <c r="L133" i="3" s="1"/>
  <c r="N133" i="3" s="1"/>
  <c r="P133" i="3" s="1"/>
  <c r="R133" i="3" s="1"/>
  <c r="T133" i="3" s="1"/>
  <c r="V133" i="3" s="1"/>
  <c r="X133" i="3" s="1"/>
  <c r="Z133" i="3" s="1"/>
  <c r="K132" i="3"/>
  <c r="F132" i="3"/>
  <c r="H132" i="3" s="1"/>
  <c r="J132" i="3" s="1"/>
  <c r="F131" i="3"/>
  <c r="H131" i="3" s="1"/>
  <c r="J131" i="3" s="1"/>
  <c r="L131" i="3" s="1"/>
  <c r="N131" i="3" s="1"/>
  <c r="P131" i="3" s="1"/>
  <c r="R131" i="3" s="1"/>
  <c r="T131" i="3" s="1"/>
  <c r="V131" i="3" s="1"/>
  <c r="X131" i="3" s="1"/>
  <c r="Z131" i="3" s="1"/>
  <c r="K130" i="3"/>
  <c r="F130" i="3"/>
  <c r="H130" i="3" s="1"/>
  <c r="J130" i="3" s="1"/>
  <c r="K129" i="3"/>
  <c r="F129" i="3"/>
  <c r="H129" i="3" s="1"/>
  <c r="J129" i="3" s="1"/>
  <c r="K128" i="3"/>
  <c r="F128" i="3"/>
  <c r="H128" i="3" s="1"/>
  <c r="J128" i="3" s="1"/>
  <c r="F127" i="3"/>
  <c r="H127" i="3" s="1"/>
  <c r="J127" i="3" s="1"/>
  <c r="L127" i="3" s="1"/>
  <c r="N127" i="3" s="1"/>
  <c r="P127" i="3" s="1"/>
  <c r="R127" i="3" s="1"/>
  <c r="T127" i="3" s="1"/>
  <c r="V127" i="3" s="1"/>
  <c r="X127" i="3" s="1"/>
  <c r="Z127" i="3" s="1"/>
  <c r="K126" i="3"/>
  <c r="F126" i="3"/>
  <c r="H126" i="3" s="1"/>
  <c r="J126" i="3" s="1"/>
  <c r="K125" i="3"/>
  <c r="F125" i="3"/>
  <c r="H125" i="3" s="1"/>
  <c r="J125" i="3" s="1"/>
  <c r="F124" i="3"/>
  <c r="H124" i="3" s="1"/>
  <c r="J124" i="3" s="1"/>
  <c r="L124" i="3" s="1"/>
  <c r="N124" i="3" s="1"/>
  <c r="P124" i="3" s="1"/>
  <c r="R124" i="3" s="1"/>
  <c r="T124" i="3" s="1"/>
  <c r="V124" i="3" s="1"/>
  <c r="X124" i="3" s="1"/>
  <c r="Z124" i="3" s="1"/>
  <c r="K123" i="3"/>
  <c r="F123" i="3"/>
  <c r="H123" i="3" s="1"/>
  <c r="J123" i="3" s="1"/>
  <c r="K122" i="3"/>
  <c r="F122" i="3"/>
  <c r="H122" i="3" s="1"/>
  <c r="J122" i="3" s="1"/>
  <c r="F121" i="3"/>
  <c r="H121" i="3" s="1"/>
  <c r="J121" i="3" s="1"/>
  <c r="L121" i="3" s="1"/>
  <c r="N121" i="3" s="1"/>
  <c r="P121" i="3" s="1"/>
  <c r="R121" i="3" s="1"/>
  <c r="T121" i="3" s="1"/>
  <c r="V121" i="3" s="1"/>
  <c r="X121" i="3" s="1"/>
  <c r="Z121" i="3" s="1"/>
  <c r="K120" i="3"/>
  <c r="F120" i="3"/>
  <c r="H120" i="3" s="1"/>
  <c r="J120" i="3" s="1"/>
  <c r="K119" i="3"/>
  <c r="F119" i="3"/>
  <c r="H119" i="3" s="1"/>
  <c r="J119" i="3" s="1"/>
  <c r="K118" i="3"/>
  <c r="F118" i="3"/>
  <c r="H118" i="3" s="1"/>
  <c r="J118" i="3" s="1"/>
  <c r="K117" i="3"/>
  <c r="F117" i="3"/>
  <c r="H117" i="3" s="1"/>
  <c r="J117" i="3" s="1"/>
  <c r="K116" i="3"/>
  <c r="F116" i="3"/>
  <c r="H116" i="3" s="1"/>
  <c r="J116" i="3" s="1"/>
  <c r="K115" i="3"/>
  <c r="F115" i="3"/>
  <c r="H115" i="3" s="1"/>
  <c r="J115" i="3" s="1"/>
  <c r="F114" i="3"/>
  <c r="H114" i="3" s="1"/>
  <c r="J114" i="3" s="1"/>
  <c r="L114" i="3" s="1"/>
  <c r="N114" i="3" s="1"/>
  <c r="P114" i="3" s="1"/>
  <c r="R114" i="3" s="1"/>
  <c r="T114" i="3" s="1"/>
  <c r="V114" i="3" s="1"/>
  <c r="X114" i="3" s="1"/>
  <c r="Z114" i="3" s="1"/>
  <c r="K113" i="3"/>
  <c r="F113" i="3"/>
  <c r="H113" i="3" s="1"/>
  <c r="J113" i="3" s="1"/>
  <c r="K112" i="3"/>
  <c r="F112" i="3"/>
  <c r="H112" i="3" s="1"/>
  <c r="J112" i="3" s="1"/>
  <c r="K111" i="3"/>
  <c r="F111" i="3"/>
  <c r="H111" i="3" s="1"/>
  <c r="J111" i="3" s="1"/>
  <c r="K110" i="3"/>
  <c r="F110" i="3"/>
  <c r="H110" i="3" s="1"/>
  <c r="J110" i="3" s="1"/>
  <c r="K109" i="3"/>
  <c r="F109" i="3"/>
  <c r="H109" i="3" s="1"/>
  <c r="J109" i="3" s="1"/>
  <c r="K108" i="3"/>
  <c r="F108" i="3"/>
  <c r="H108" i="3" s="1"/>
  <c r="J108" i="3" s="1"/>
  <c r="K107" i="3"/>
  <c r="F107" i="3"/>
  <c r="H107" i="3" s="1"/>
  <c r="J107" i="3" s="1"/>
  <c r="K106" i="3"/>
  <c r="F106" i="3"/>
  <c r="H106" i="3" s="1"/>
  <c r="J106" i="3" s="1"/>
  <c r="K105" i="3"/>
  <c r="F105" i="3"/>
  <c r="H105" i="3" s="1"/>
  <c r="J105" i="3" s="1"/>
  <c r="K104" i="3"/>
  <c r="F104" i="3"/>
  <c r="H104" i="3" s="1"/>
  <c r="J104" i="3" s="1"/>
  <c r="F103" i="3"/>
  <c r="H103" i="3" s="1"/>
  <c r="J103" i="3" s="1"/>
  <c r="L103" i="3" s="1"/>
  <c r="N103" i="3" s="1"/>
  <c r="P103" i="3" s="1"/>
  <c r="R103" i="3" s="1"/>
  <c r="T103" i="3" s="1"/>
  <c r="V103" i="3" s="1"/>
  <c r="X103" i="3" s="1"/>
  <c r="Z103" i="3" s="1"/>
  <c r="K102" i="3"/>
  <c r="F102" i="3"/>
  <c r="H102" i="3" s="1"/>
  <c r="J102" i="3" s="1"/>
  <c r="K101" i="3"/>
  <c r="F101" i="3"/>
  <c r="H101" i="3" s="1"/>
  <c r="J101" i="3" s="1"/>
  <c r="K100" i="3"/>
  <c r="F100" i="3"/>
  <c r="H100" i="3" s="1"/>
  <c r="J100" i="3" s="1"/>
  <c r="F99" i="3"/>
  <c r="H99" i="3" s="1"/>
  <c r="J99" i="3" s="1"/>
  <c r="L99" i="3" s="1"/>
  <c r="N99" i="3" s="1"/>
  <c r="P99" i="3" s="1"/>
  <c r="R99" i="3" s="1"/>
  <c r="T99" i="3" s="1"/>
  <c r="V99" i="3" s="1"/>
  <c r="X99" i="3" s="1"/>
  <c r="Z99" i="3" s="1"/>
  <c r="K98" i="3"/>
  <c r="F98" i="3"/>
  <c r="H98" i="3" s="1"/>
  <c r="J98" i="3" s="1"/>
  <c r="K97" i="3"/>
  <c r="F97" i="3"/>
  <c r="H97" i="3" s="1"/>
  <c r="J97" i="3" s="1"/>
  <c r="K96" i="3"/>
  <c r="F96" i="3"/>
  <c r="H96" i="3" s="1"/>
  <c r="J96" i="3" s="1"/>
  <c r="K95" i="3"/>
  <c r="F95" i="3"/>
  <c r="H95" i="3" s="1"/>
  <c r="J95" i="3" s="1"/>
  <c r="K94" i="3"/>
  <c r="F94" i="3"/>
  <c r="H94" i="3" s="1"/>
  <c r="J94" i="3" s="1"/>
  <c r="F93" i="3"/>
  <c r="H93" i="3" s="1"/>
  <c r="J93" i="3" s="1"/>
  <c r="L93" i="3" s="1"/>
  <c r="N93" i="3" s="1"/>
  <c r="P93" i="3" s="1"/>
  <c r="R93" i="3" s="1"/>
  <c r="T93" i="3" s="1"/>
  <c r="V93" i="3" s="1"/>
  <c r="X93" i="3" s="1"/>
  <c r="Z93" i="3" s="1"/>
  <c r="F92" i="3"/>
  <c r="H92" i="3" s="1"/>
  <c r="J92" i="3" s="1"/>
  <c r="L92" i="3" s="1"/>
  <c r="N92" i="3" s="1"/>
  <c r="P92" i="3" s="1"/>
  <c r="R92" i="3" s="1"/>
  <c r="T92" i="3" s="1"/>
  <c r="V92" i="3" s="1"/>
  <c r="X92" i="3" s="1"/>
  <c r="Z92" i="3" s="1"/>
  <c r="K91" i="3"/>
  <c r="F91" i="3"/>
  <c r="H91" i="3" s="1"/>
  <c r="J91" i="3" s="1"/>
  <c r="K90" i="3"/>
  <c r="F90" i="3"/>
  <c r="H90" i="3" s="1"/>
  <c r="J90" i="3" s="1"/>
  <c r="F89" i="3"/>
  <c r="H89" i="3" s="1"/>
  <c r="J89" i="3" s="1"/>
  <c r="L89" i="3" s="1"/>
  <c r="N89" i="3" s="1"/>
  <c r="P89" i="3" s="1"/>
  <c r="R89" i="3" s="1"/>
  <c r="T89" i="3" s="1"/>
  <c r="V89" i="3" s="1"/>
  <c r="X89" i="3" s="1"/>
  <c r="Z89" i="3" s="1"/>
  <c r="K88" i="3"/>
  <c r="F88" i="3"/>
  <c r="H88" i="3" s="1"/>
  <c r="J88" i="3" s="1"/>
  <c r="K87" i="3"/>
  <c r="F87" i="3"/>
  <c r="H87" i="3" s="1"/>
  <c r="J87" i="3" s="1"/>
  <c r="K86" i="3"/>
  <c r="F86" i="3"/>
  <c r="H86" i="3" s="1"/>
  <c r="J86" i="3" s="1"/>
  <c r="K85" i="3"/>
  <c r="F85" i="3"/>
  <c r="H85" i="3" s="1"/>
  <c r="J85" i="3" s="1"/>
  <c r="K84" i="3"/>
  <c r="F84" i="3"/>
  <c r="H84" i="3" s="1"/>
  <c r="J84" i="3" s="1"/>
  <c r="K83" i="3"/>
  <c r="F83" i="3"/>
  <c r="H83" i="3" s="1"/>
  <c r="J83" i="3" s="1"/>
  <c r="K82" i="3"/>
  <c r="F82" i="3"/>
  <c r="H82" i="3" s="1"/>
  <c r="J82" i="3" s="1"/>
  <c r="K81" i="3"/>
  <c r="F81" i="3"/>
  <c r="H81" i="3" s="1"/>
  <c r="J81" i="3" s="1"/>
  <c r="F80" i="3"/>
  <c r="H80" i="3" s="1"/>
  <c r="J80" i="3" s="1"/>
  <c r="L80" i="3" s="1"/>
  <c r="N80" i="3" s="1"/>
  <c r="P80" i="3" s="1"/>
  <c r="R80" i="3" s="1"/>
  <c r="T80" i="3" s="1"/>
  <c r="V80" i="3" s="1"/>
  <c r="X80" i="3" s="1"/>
  <c r="Z80" i="3" s="1"/>
  <c r="F79" i="3"/>
  <c r="H79" i="3" s="1"/>
  <c r="J79" i="3" s="1"/>
  <c r="L79" i="3" s="1"/>
  <c r="N79" i="3" s="1"/>
  <c r="P79" i="3" s="1"/>
  <c r="R79" i="3" s="1"/>
  <c r="T79" i="3" s="1"/>
  <c r="V79" i="3" s="1"/>
  <c r="X79" i="3" s="1"/>
  <c r="Z79" i="3" s="1"/>
  <c r="F78" i="3"/>
  <c r="H78" i="3" s="1"/>
  <c r="J78" i="3" s="1"/>
  <c r="L78" i="3" s="1"/>
  <c r="N78" i="3" s="1"/>
  <c r="P78" i="3" s="1"/>
  <c r="R78" i="3" s="1"/>
  <c r="T78" i="3" s="1"/>
  <c r="V78" i="3" s="1"/>
  <c r="X78" i="3" s="1"/>
  <c r="Z78" i="3" s="1"/>
  <c r="F77" i="3"/>
  <c r="H77" i="3" s="1"/>
  <c r="J77" i="3" s="1"/>
  <c r="L77" i="3" s="1"/>
  <c r="N77" i="3" s="1"/>
  <c r="P77" i="3" s="1"/>
  <c r="R77" i="3" s="1"/>
  <c r="T77" i="3" s="1"/>
  <c r="V77" i="3" s="1"/>
  <c r="X77" i="3" s="1"/>
  <c r="Z77" i="3" s="1"/>
  <c r="K76" i="3"/>
  <c r="F76" i="3"/>
  <c r="H76" i="3" s="1"/>
  <c r="J76" i="3" s="1"/>
  <c r="K75" i="3"/>
  <c r="F75" i="3"/>
  <c r="H75" i="3" s="1"/>
  <c r="J75" i="3" s="1"/>
  <c r="K74" i="3"/>
  <c r="F74" i="3"/>
  <c r="H74" i="3" s="1"/>
  <c r="J74" i="3" s="1"/>
  <c r="K73" i="3"/>
  <c r="F73" i="3"/>
  <c r="H73" i="3" s="1"/>
  <c r="J73" i="3" s="1"/>
  <c r="K72" i="3"/>
  <c r="F72" i="3"/>
  <c r="H72" i="3" s="1"/>
  <c r="J72" i="3" s="1"/>
  <c r="K71" i="3"/>
  <c r="F71" i="3"/>
  <c r="H71" i="3" s="1"/>
  <c r="J71" i="3" s="1"/>
  <c r="K70" i="3"/>
  <c r="F70" i="3"/>
  <c r="H70" i="3" s="1"/>
  <c r="J70" i="3" s="1"/>
  <c r="K69" i="3"/>
  <c r="F69" i="3"/>
  <c r="H69" i="3" s="1"/>
  <c r="J69" i="3" s="1"/>
  <c r="K68" i="3"/>
  <c r="F68" i="3"/>
  <c r="H68" i="3" s="1"/>
  <c r="J68" i="3" s="1"/>
  <c r="K67" i="3"/>
  <c r="F67" i="3"/>
  <c r="H67" i="3" s="1"/>
  <c r="J67" i="3" s="1"/>
  <c r="K66" i="3"/>
  <c r="F66" i="3"/>
  <c r="H66" i="3" s="1"/>
  <c r="J66" i="3" s="1"/>
  <c r="K65" i="3"/>
  <c r="F65" i="3"/>
  <c r="H65" i="3" s="1"/>
  <c r="J65" i="3" s="1"/>
  <c r="K64" i="3"/>
  <c r="F64" i="3"/>
  <c r="H64" i="3" s="1"/>
  <c r="J64" i="3" s="1"/>
  <c r="K63" i="3"/>
  <c r="F63" i="3"/>
  <c r="H63" i="3" s="1"/>
  <c r="J63" i="3" s="1"/>
  <c r="K62" i="3"/>
  <c r="F62" i="3"/>
  <c r="H62" i="3" s="1"/>
  <c r="J62" i="3" s="1"/>
  <c r="K61" i="3"/>
  <c r="F61" i="3"/>
  <c r="H61" i="3" s="1"/>
  <c r="J61" i="3" s="1"/>
  <c r="K60" i="3"/>
  <c r="F60" i="3"/>
  <c r="H60" i="3" s="1"/>
  <c r="J60" i="3" s="1"/>
  <c r="K59" i="3"/>
  <c r="F59" i="3"/>
  <c r="H59" i="3" s="1"/>
  <c r="J59" i="3" s="1"/>
  <c r="K58" i="3"/>
  <c r="F58" i="3"/>
  <c r="H58" i="3" s="1"/>
  <c r="J58" i="3" s="1"/>
  <c r="K57" i="3"/>
  <c r="F57" i="3"/>
  <c r="H57" i="3" s="1"/>
  <c r="J57" i="3" s="1"/>
  <c r="K56" i="3"/>
  <c r="F56" i="3"/>
  <c r="H56" i="3" s="1"/>
  <c r="J56" i="3" s="1"/>
  <c r="K55" i="3"/>
  <c r="F55" i="3"/>
  <c r="H55" i="3" s="1"/>
  <c r="J55" i="3" s="1"/>
  <c r="K54" i="3"/>
  <c r="F54" i="3"/>
  <c r="H54" i="3" s="1"/>
  <c r="J54" i="3" s="1"/>
  <c r="K53" i="3"/>
  <c r="F53" i="3"/>
  <c r="H53" i="3" s="1"/>
  <c r="J53" i="3" s="1"/>
  <c r="K52" i="3"/>
  <c r="F52" i="3"/>
  <c r="H52" i="3" s="1"/>
  <c r="J52" i="3" s="1"/>
  <c r="K51" i="3"/>
  <c r="F51" i="3"/>
  <c r="H51" i="3" s="1"/>
  <c r="J51" i="3" s="1"/>
  <c r="K50" i="3"/>
  <c r="F50" i="3"/>
  <c r="H50" i="3" s="1"/>
  <c r="J50" i="3" s="1"/>
  <c r="K49" i="3"/>
  <c r="F49" i="3"/>
  <c r="H49" i="3" s="1"/>
  <c r="J49" i="3" s="1"/>
  <c r="K48" i="3"/>
  <c r="F48" i="3"/>
  <c r="H48" i="3" s="1"/>
  <c r="J48" i="3" s="1"/>
  <c r="K47" i="3"/>
  <c r="F47" i="3"/>
  <c r="H47" i="3" s="1"/>
  <c r="J47" i="3" s="1"/>
  <c r="K46" i="3"/>
  <c r="F46" i="3"/>
  <c r="H46" i="3" s="1"/>
  <c r="J46" i="3" s="1"/>
  <c r="K45" i="3"/>
  <c r="F45" i="3"/>
  <c r="H45" i="3" s="1"/>
  <c r="J45" i="3" s="1"/>
  <c r="K44" i="3"/>
  <c r="F44" i="3"/>
  <c r="H44" i="3" s="1"/>
  <c r="J44" i="3" s="1"/>
  <c r="K43" i="3"/>
  <c r="F43" i="3"/>
  <c r="H43" i="3" s="1"/>
  <c r="J43" i="3" s="1"/>
  <c r="K42" i="3"/>
  <c r="F42" i="3"/>
  <c r="H42" i="3" s="1"/>
  <c r="J42" i="3" s="1"/>
  <c r="K41" i="3"/>
  <c r="F41" i="3"/>
  <c r="H41" i="3" s="1"/>
  <c r="J41" i="3" s="1"/>
  <c r="K40" i="3"/>
  <c r="F40" i="3"/>
  <c r="H40" i="3" s="1"/>
  <c r="J40" i="3" s="1"/>
  <c r="K39" i="3"/>
  <c r="F39" i="3"/>
  <c r="H39" i="3" s="1"/>
  <c r="J39" i="3" s="1"/>
  <c r="K38" i="3"/>
  <c r="F38" i="3"/>
  <c r="H38" i="3" s="1"/>
  <c r="J38" i="3" s="1"/>
  <c r="K37" i="3"/>
  <c r="F37" i="3"/>
  <c r="H37" i="3" s="1"/>
  <c r="J37" i="3" s="1"/>
  <c r="K36" i="3"/>
  <c r="F36" i="3"/>
  <c r="H36" i="3" s="1"/>
  <c r="J36" i="3" s="1"/>
  <c r="K35" i="3"/>
  <c r="F35" i="3"/>
  <c r="H35" i="3" s="1"/>
  <c r="J35" i="3" s="1"/>
  <c r="K34" i="3"/>
  <c r="F34" i="3"/>
  <c r="H34" i="3" s="1"/>
  <c r="J34" i="3" s="1"/>
  <c r="K33" i="3"/>
  <c r="F33" i="3"/>
  <c r="H33" i="3" s="1"/>
  <c r="J33" i="3" s="1"/>
  <c r="K32" i="3"/>
  <c r="F32" i="3"/>
  <c r="H32" i="3" s="1"/>
  <c r="J32" i="3" s="1"/>
  <c r="K31" i="3"/>
  <c r="F31" i="3"/>
  <c r="H31" i="3" s="1"/>
  <c r="J31" i="3" s="1"/>
  <c r="K30" i="3"/>
  <c r="F30" i="3"/>
  <c r="H30" i="3" s="1"/>
  <c r="J30" i="3" s="1"/>
  <c r="K29" i="3"/>
  <c r="F29" i="3"/>
  <c r="H29" i="3" s="1"/>
  <c r="J29" i="3" s="1"/>
  <c r="K28" i="3"/>
  <c r="F28" i="3"/>
  <c r="H28" i="3" s="1"/>
  <c r="J28" i="3" s="1"/>
  <c r="K27" i="3"/>
  <c r="F27" i="3"/>
  <c r="H27" i="3" s="1"/>
  <c r="J27" i="3" s="1"/>
  <c r="K26" i="3"/>
  <c r="F26" i="3"/>
  <c r="H26" i="3" s="1"/>
  <c r="J26" i="3" s="1"/>
  <c r="K25" i="3"/>
  <c r="F25" i="3"/>
  <c r="H25" i="3" s="1"/>
  <c r="J25" i="3" s="1"/>
  <c r="K24" i="3"/>
  <c r="F24" i="3"/>
  <c r="H24" i="3" s="1"/>
  <c r="J24" i="3" s="1"/>
  <c r="K23" i="3"/>
  <c r="F23" i="3"/>
  <c r="H23" i="3" s="1"/>
  <c r="J23" i="3" s="1"/>
  <c r="K22" i="3"/>
  <c r="F22" i="3"/>
  <c r="H22" i="3" s="1"/>
  <c r="J22" i="3" s="1"/>
  <c r="K21" i="3"/>
  <c r="F21" i="3"/>
  <c r="H21" i="3" s="1"/>
  <c r="J21" i="3" s="1"/>
  <c r="K20" i="3"/>
  <c r="F20" i="3"/>
  <c r="H20" i="3" s="1"/>
  <c r="J20" i="3" s="1"/>
  <c r="K19" i="3"/>
  <c r="F19" i="3"/>
  <c r="H19" i="3" s="1"/>
  <c r="J19" i="3" s="1"/>
  <c r="K18" i="3"/>
  <c r="F18" i="3"/>
  <c r="H18" i="3" s="1"/>
  <c r="J18" i="3" s="1"/>
  <c r="K17" i="3"/>
  <c r="F17" i="3"/>
  <c r="H17" i="3" s="1"/>
  <c r="J17" i="3" s="1"/>
  <c r="K16" i="3"/>
  <c r="F16" i="3"/>
  <c r="H16" i="3" s="1"/>
  <c r="J16" i="3" s="1"/>
  <c r="K15" i="3"/>
  <c r="F15" i="3"/>
  <c r="H15" i="3" s="1"/>
  <c r="J15" i="3" s="1"/>
  <c r="K14" i="3"/>
  <c r="F14" i="3"/>
  <c r="H14" i="3" s="1"/>
  <c r="J14" i="3" s="1"/>
  <c r="K13" i="3"/>
  <c r="F13" i="3"/>
  <c r="H13" i="3" s="1"/>
  <c r="J13" i="3" s="1"/>
  <c r="K12" i="3"/>
  <c r="F12" i="3"/>
  <c r="H12" i="3" s="1"/>
  <c r="J12" i="3" s="1"/>
  <c r="K11" i="3"/>
  <c r="F11" i="3"/>
  <c r="H11" i="3" s="1"/>
  <c r="J11" i="3" s="1"/>
  <c r="K10" i="3"/>
  <c r="F10" i="3"/>
  <c r="H10" i="3" s="1"/>
  <c r="J10" i="3" s="1"/>
  <c r="K9" i="3"/>
  <c r="F9" i="3"/>
  <c r="H9" i="3" s="1"/>
  <c r="J9" i="3" s="1"/>
  <c r="K8" i="3"/>
  <c r="F8" i="3"/>
  <c r="H8" i="3" s="1"/>
  <c r="J8" i="3" s="1"/>
  <c r="K7" i="3"/>
  <c r="F7" i="3"/>
  <c r="H7" i="3" s="1"/>
  <c r="J7" i="3" s="1"/>
  <c r="K6" i="3"/>
  <c r="F6" i="3"/>
  <c r="H6" i="3" s="1"/>
  <c r="J6" i="3" s="1"/>
  <c r="K5" i="3"/>
  <c r="F5" i="3"/>
  <c r="H5" i="3" s="1"/>
  <c r="J5" i="3" s="1"/>
  <c r="K4" i="3"/>
  <c r="F4" i="3"/>
  <c r="E4" i="2"/>
  <c r="F4" i="2" s="1"/>
  <c r="H4" i="2" s="1"/>
  <c r="J4" i="2" s="1"/>
  <c r="L4" i="2" s="1"/>
  <c r="E5" i="2"/>
  <c r="F5" i="2" s="1"/>
  <c r="H5" i="2" s="1"/>
  <c r="J5" i="2" s="1"/>
  <c r="L5" i="2" s="1"/>
  <c r="E6" i="2"/>
  <c r="F6" i="2" s="1"/>
  <c r="H6" i="2" s="1"/>
  <c r="J6" i="2" s="1"/>
  <c r="L6" i="2" s="1"/>
  <c r="E7" i="2"/>
  <c r="F7" i="2" s="1"/>
  <c r="H7" i="2" s="1"/>
  <c r="J7" i="2" s="1"/>
  <c r="L7" i="2" s="1"/>
  <c r="E8" i="2"/>
  <c r="F8" i="2" s="1"/>
  <c r="H8" i="2" s="1"/>
  <c r="J8" i="2" s="1"/>
  <c r="L8" i="2" s="1"/>
  <c r="E9" i="2"/>
  <c r="F9" i="2" s="1"/>
  <c r="H9" i="2" s="1"/>
  <c r="J9" i="2" s="1"/>
  <c r="L9" i="2" s="1"/>
  <c r="E10" i="2"/>
  <c r="F10" i="2" s="1"/>
  <c r="H10" i="2" s="1"/>
  <c r="J10" i="2" s="1"/>
  <c r="L10" i="2" s="1"/>
  <c r="E11" i="2"/>
  <c r="F11" i="2" s="1"/>
  <c r="H11" i="2" s="1"/>
  <c r="J11" i="2" s="1"/>
  <c r="L11" i="2" s="1"/>
  <c r="E12" i="2"/>
  <c r="F12" i="2" s="1"/>
  <c r="H12" i="2" s="1"/>
  <c r="J12" i="2" s="1"/>
  <c r="L12" i="2" s="1"/>
  <c r="E13" i="2"/>
  <c r="F13" i="2" s="1"/>
  <c r="H13" i="2" s="1"/>
  <c r="J13" i="2" s="1"/>
  <c r="L13" i="2" s="1"/>
  <c r="E14" i="2"/>
  <c r="F14" i="2" s="1"/>
  <c r="H14" i="2" s="1"/>
  <c r="J14" i="2" s="1"/>
  <c r="L14" i="2" s="1"/>
  <c r="E15" i="2"/>
  <c r="F15" i="2" s="1"/>
  <c r="H15" i="2" s="1"/>
  <c r="J15" i="2" s="1"/>
  <c r="L15" i="2" s="1"/>
  <c r="E16" i="2"/>
  <c r="F16" i="2" s="1"/>
  <c r="H16" i="2" s="1"/>
  <c r="J16" i="2" s="1"/>
  <c r="L16" i="2" s="1"/>
  <c r="E17" i="2"/>
  <c r="F17" i="2" s="1"/>
  <c r="H17" i="2" s="1"/>
  <c r="J17" i="2" s="1"/>
  <c r="L17" i="2" s="1"/>
  <c r="E18" i="2"/>
  <c r="F18" i="2" s="1"/>
  <c r="H18" i="2" s="1"/>
  <c r="J18" i="2" s="1"/>
  <c r="L18" i="2" s="1"/>
  <c r="E19" i="2"/>
  <c r="F19" i="2" s="1"/>
  <c r="H19" i="2" s="1"/>
  <c r="J19" i="2" s="1"/>
  <c r="L19" i="2" s="1"/>
  <c r="E20" i="2"/>
  <c r="F20" i="2" s="1"/>
  <c r="H20" i="2" s="1"/>
  <c r="J20" i="2" s="1"/>
  <c r="L20" i="2" s="1"/>
  <c r="E21" i="2"/>
  <c r="F21" i="2" s="1"/>
  <c r="H21" i="2" s="1"/>
  <c r="J21" i="2" s="1"/>
  <c r="L21" i="2" s="1"/>
  <c r="E22" i="2"/>
  <c r="F22" i="2" s="1"/>
  <c r="H22" i="2" s="1"/>
  <c r="J22" i="2" s="1"/>
  <c r="L22" i="2" s="1"/>
  <c r="E23" i="2"/>
  <c r="F23" i="2" s="1"/>
  <c r="H23" i="2" s="1"/>
  <c r="J23" i="2" s="1"/>
  <c r="L23" i="2" s="1"/>
  <c r="E24" i="2"/>
  <c r="F24" i="2" s="1"/>
  <c r="H24" i="2" s="1"/>
  <c r="J24" i="2" s="1"/>
  <c r="L24" i="2" s="1"/>
  <c r="E25" i="2"/>
  <c r="F25" i="2" s="1"/>
  <c r="H25" i="2" s="1"/>
  <c r="J25" i="2" s="1"/>
  <c r="L25" i="2" s="1"/>
  <c r="E26" i="2"/>
  <c r="F26" i="2" s="1"/>
  <c r="H26" i="2" s="1"/>
  <c r="J26" i="2" s="1"/>
  <c r="L26" i="2" s="1"/>
  <c r="E27" i="2"/>
  <c r="F27" i="2" s="1"/>
  <c r="H27" i="2" s="1"/>
  <c r="J27" i="2" s="1"/>
  <c r="L27" i="2" s="1"/>
  <c r="E28" i="2"/>
  <c r="F28" i="2" s="1"/>
  <c r="H28" i="2" s="1"/>
  <c r="J28" i="2" s="1"/>
  <c r="L28" i="2" s="1"/>
  <c r="E29" i="2"/>
  <c r="F29" i="2" s="1"/>
  <c r="H29" i="2" s="1"/>
  <c r="J29" i="2" s="1"/>
  <c r="L29" i="2" s="1"/>
  <c r="E30" i="2"/>
  <c r="F30" i="2" s="1"/>
  <c r="H30" i="2" s="1"/>
  <c r="J30" i="2" s="1"/>
  <c r="L30" i="2" s="1"/>
  <c r="E31" i="2"/>
  <c r="F31" i="2" s="1"/>
  <c r="H31" i="2" s="1"/>
  <c r="J31" i="2" s="1"/>
  <c r="L31" i="2" s="1"/>
  <c r="E32" i="2"/>
  <c r="F32" i="2" s="1"/>
  <c r="H32" i="2" s="1"/>
  <c r="J32" i="2" s="1"/>
  <c r="L32" i="2" s="1"/>
  <c r="E33" i="2"/>
  <c r="F33" i="2" s="1"/>
  <c r="H33" i="2" s="1"/>
  <c r="J33" i="2" s="1"/>
  <c r="L33" i="2" s="1"/>
  <c r="E34" i="2"/>
  <c r="F34" i="2" s="1"/>
  <c r="H34" i="2" s="1"/>
  <c r="J34" i="2" s="1"/>
  <c r="L34" i="2" s="1"/>
  <c r="E35" i="2"/>
  <c r="F35" i="2" s="1"/>
  <c r="H35" i="2" s="1"/>
  <c r="J35" i="2" s="1"/>
  <c r="L35" i="2" s="1"/>
  <c r="E36" i="2"/>
  <c r="F36" i="2" s="1"/>
  <c r="H36" i="2" s="1"/>
  <c r="J36" i="2" s="1"/>
  <c r="L36" i="2" s="1"/>
  <c r="E37" i="2"/>
  <c r="F37" i="2" s="1"/>
  <c r="H37" i="2" s="1"/>
  <c r="J37" i="2" s="1"/>
  <c r="L37" i="2" s="1"/>
  <c r="E38" i="2"/>
  <c r="F38" i="2" s="1"/>
  <c r="H38" i="2" s="1"/>
  <c r="J38" i="2" s="1"/>
  <c r="L38" i="2" s="1"/>
  <c r="E39" i="2"/>
  <c r="F39" i="2" s="1"/>
  <c r="H39" i="2" s="1"/>
  <c r="J39" i="2" s="1"/>
  <c r="L39" i="2" s="1"/>
  <c r="E40" i="2"/>
  <c r="F40" i="2" s="1"/>
  <c r="H40" i="2" s="1"/>
  <c r="J40" i="2" s="1"/>
  <c r="L40" i="2" s="1"/>
  <c r="E41" i="2"/>
  <c r="F41" i="2" s="1"/>
  <c r="H41" i="2" s="1"/>
  <c r="J41" i="2" s="1"/>
  <c r="L41" i="2" s="1"/>
  <c r="E42" i="2"/>
  <c r="F42" i="2" s="1"/>
  <c r="H42" i="2" s="1"/>
  <c r="J42" i="2" s="1"/>
  <c r="L42" i="2" s="1"/>
  <c r="E43" i="2"/>
  <c r="F43" i="2" s="1"/>
  <c r="H43" i="2" s="1"/>
  <c r="J43" i="2" s="1"/>
  <c r="L43" i="2" s="1"/>
  <c r="E44" i="2"/>
  <c r="F44" i="2" s="1"/>
  <c r="H44" i="2" s="1"/>
  <c r="J44" i="2" s="1"/>
  <c r="L44" i="2" s="1"/>
  <c r="E45" i="2"/>
  <c r="F45" i="2" s="1"/>
  <c r="H45" i="2" s="1"/>
  <c r="J45" i="2" s="1"/>
  <c r="L45" i="2" s="1"/>
  <c r="E46" i="2"/>
  <c r="F46" i="2" s="1"/>
  <c r="H46" i="2" s="1"/>
  <c r="J46" i="2" s="1"/>
  <c r="L46" i="2" s="1"/>
  <c r="E47" i="2"/>
  <c r="F47" i="2" s="1"/>
  <c r="H47" i="2" s="1"/>
  <c r="J47" i="2" s="1"/>
  <c r="L47" i="2" s="1"/>
  <c r="E48" i="2"/>
  <c r="F48" i="2" s="1"/>
  <c r="H48" i="2" s="1"/>
  <c r="J48" i="2" s="1"/>
  <c r="L48" i="2" s="1"/>
  <c r="E49" i="2"/>
  <c r="F49" i="2" s="1"/>
  <c r="H49" i="2" s="1"/>
  <c r="J49" i="2" s="1"/>
  <c r="L49" i="2" s="1"/>
  <c r="E50" i="2"/>
  <c r="F50" i="2" s="1"/>
  <c r="H50" i="2" s="1"/>
  <c r="J50" i="2" s="1"/>
  <c r="L50" i="2" s="1"/>
  <c r="E51" i="2"/>
  <c r="F51" i="2" s="1"/>
  <c r="H51" i="2" s="1"/>
  <c r="J51" i="2" s="1"/>
  <c r="L51" i="2" s="1"/>
  <c r="E52" i="2"/>
  <c r="F52" i="2" s="1"/>
  <c r="H52" i="2" s="1"/>
  <c r="J52" i="2" s="1"/>
  <c r="L52" i="2" s="1"/>
  <c r="E53" i="2"/>
  <c r="F53" i="2" s="1"/>
  <c r="H53" i="2" s="1"/>
  <c r="J53" i="2" s="1"/>
  <c r="L53" i="2" s="1"/>
  <c r="E54" i="2"/>
  <c r="F54" i="2" s="1"/>
  <c r="H54" i="2" s="1"/>
  <c r="J54" i="2" s="1"/>
  <c r="L54" i="2" s="1"/>
  <c r="E55" i="2"/>
  <c r="F55" i="2" s="1"/>
  <c r="H55" i="2" s="1"/>
  <c r="J55" i="2" s="1"/>
  <c r="L55" i="2" s="1"/>
  <c r="E56" i="2"/>
  <c r="F56" i="2" s="1"/>
  <c r="H56" i="2" s="1"/>
  <c r="J56" i="2" s="1"/>
  <c r="L56" i="2" s="1"/>
  <c r="E57" i="2"/>
  <c r="F57" i="2" s="1"/>
  <c r="H57" i="2" s="1"/>
  <c r="J57" i="2" s="1"/>
  <c r="L57" i="2" s="1"/>
  <c r="E58" i="2"/>
  <c r="F58" i="2" s="1"/>
  <c r="H58" i="2" s="1"/>
  <c r="J58" i="2" s="1"/>
  <c r="L58" i="2" s="1"/>
  <c r="E59" i="2"/>
  <c r="F59" i="2" s="1"/>
  <c r="H59" i="2" s="1"/>
  <c r="J59" i="2" s="1"/>
  <c r="L59" i="2" s="1"/>
  <c r="E60" i="2"/>
  <c r="F60" i="2" s="1"/>
  <c r="H60" i="2" s="1"/>
  <c r="J60" i="2" s="1"/>
  <c r="L60" i="2" s="1"/>
  <c r="E61" i="2"/>
  <c r="F61" i="2" s="1"/>
  <c r="H61" i="2" s="1"/>
  <c r="J61" i="2" s="1"/>
  <c r="L61" i="2" s="1"/>
  <c r="E62" i="2"/>
  <c r="F62" i="2" s="1"/>
  <c r="H62" i="2" s="1"/>
  <c r="J62" i="2" s="1"/>
  <c r="L62" i="2" s="1"/>
  <c r="E63" i="2"/>
  <c r="F63" i="2" s="1"/>
  <c r="H63" i="2" s="1"/>
  <c r="J63" i="2" s="1"/>
  <c r="L63" i="2" s="1"/>
  <c r="E64" i="2"/>
  <c r="F64" i="2" s="1"/>
  <c r="H64" i="2" s="1"/>
  <c r="J64" i="2" s="1"/>
  <c r="L64" i="2" s="1"/>
  <c r="E65" i="2"/>
  <c r="F65" i="2" s="1"/>
  <c r="H65" i="2" s="1"/>
  <c r="J65" i="2" s="1"/>
  <c r="L65" i="2" s="1"/>
  <c r="E66" i="2"/>
  <c r="F66" i="2" s="1"/>
  <c r="H66" i="2" s="1"/>
  <c r="J66" i="2" s="1"/>
  <c r="L66" i="2" s="1"/>
  <c r="E67" i="2"/>
  <c r="F67" i="2" s="1"/>
  <c r="H67" i="2" s="1"/>
  <c r="J67" i="2" s="1"/>
  <c r="L67" i="2" s="1"/>
  <c r="E68" i="2"/>
  <c r="F68" i="2" s="1"/>
  <c r="H68" i="2" s="1"/>
  <c r="J68" i="2" s="1"/>
  <c r="L68" i="2" s="1"/>
  <c r="E69" i="2"/>
  <c r="F69" i="2" s="1"/>
  <c r="H69" i="2" s="1"/>
  <c r="J69" i="2" s="1"/>
  <c r="L69" i="2" s="1"/>
  <c r="E70" i="2"/>
  <c r="F70" i="2" s="1"/>
  <c r="H70" i="2" s="1"/>
  <c r="J70" i="2" s="1"/>
  <c r="L70" i="2" s="1"/>
  <c r="E71" i="2"/>
  <c r="F71" i="2" s="1"/>
  <c r="H71" i="2" s="1"/>
  <c r="J71" i="2" s="1"/>
  <c r="L71" i="2" s="1"/>
  <c r="E72" i="2"/>
  <c r="F72" i="2" s="1"/>
  <c r="H72" i="2" s="1"/>
  <c r="J72" i="2" s="1"/>
  <c r="L72" i="2" s="1"/>
  <c r="E73" i="2"/>
  <c r="F73" i="2" s="1"/>
  <c r="H73" i="2" s="1"/>
  <c r="J73" i="2" s="1"/>
  <c r="L73" i="2" s="1"/>
  <c r="E74" i="2"/>
  <c r="F74" i="2" s="1"/>
  <c r="H74" i="2" s="1"/>
  <c r="J74" i="2" s="1"/>
  <c r="L74" i="2" s="1"/>
  <c r="E75" i="2"/>
  <c r="F75" i="2" s="1"/>
  <c r="H75" i="2" s="1"/>
  <c r="J75" i="2" s="1"/>
  <c r="L75" i="2" s="1"/>
  <c r="E76" i="2"/>
  <c r="F76" i="2" s="1"/>
  <c r="H76" i="2" s="1"/>
  <c r="J76" i="2" s="1"/>
  <c r="L76" i="2" s="1"/>
  <c r="E77" i="2"/>
  <c r="F77" i="2" s="1"/>
  <c r="H77" i="2" s="1"/>
  <c r="J77" i="2" s="1"/>
  <c r="L77" i="2" s="1"/>
  <c r="E78" i="2"/>
  <c r="F78" i="2" s="1"/>
  <c r="H78" i="2" s="1"/>
  <c r="J78" i="2" s="1"/>
  <c r="L78" i="2" s="1"/>
  <c r="E79" i="2"/>
  <c r="F79" i="2" s="1"/>
  <c r="H79" i="2" s="1"/>
  <c r="J79" i="2" s="1"/>
  <c r="L79" i="2" s="1"/>
  <c r="E80" i="2"/>
  <c r="F80" i="2" s="1"/>
  <c r="H80" i="2" s="1"/>
  <c r="J80" i="2" s="1"/>
  <c r="L80" i="2" s="1"/>
  <c r="E81" i="2"/>
  <c r="F81" i="2" s="1"/>
  <c r="H81" i="2" s="1"/>
  <c r="J81" i="2" s="1"/>
  <c r="L81" i="2" s="1"/>
  <c r="E82" i="2"/>
  <c r="F82" i="2" s="1"/>
  <c r="H82" i="2" s="1"/>
  <c r="J82" i="2" s="1"/>
  <c r="L82" i="2" s="1"/>
  <c r="E83" i="2"/>
  <c r="F83" i="2" s="1"/>
  <c r="H83" i="2" s="1"/>
  <c r="J83" i="2" s="1"/>
  <c r="L83" i="2" s="1"/>
  <c r="E84" i="2"/>
  <c r="F84" i="2" s="1"/>
  <c r="H84" i="2" s="1"/>
  <c r="J84" i="2" s="1"/>
  <c r="L84" i="2" s="1"/>
  <c r="E85" i="2"/>
  <c r="F85" i="2" s="1"/>
  <c r="H85" i="2" s="1"/>
  <c r="J85" i="2" s="1"/>
  <c r="L85" i="2" s="1"/>
  <c r="E86" i="2"/>
  <c r="F86" i="2" s="1"/>
  <c r="H86" i="2" s="1"/>
  <c r="J86" i="2" s="1"/>
  <c r="L86" i="2" s="1"/>
  <c r="E87" i="2"/>
  <c r="F87" i="2" s="1"/>
  <c r="H87" i="2" s="1"/>
  <c r="J87" i="2" s="1"/>
  <c r="L87" i="2" s="1"/>
  <c r="E88" i="2"/>
  <c r="F88" i="2" s="1"/>
  <c r="H88" i="2" s="1"/>
  <c r="J88" i="2" s="1"/>
  <c r="L88" i="2" s="1"/>
  <c r="E89" i="2"/>
  <c r="F89" i="2" s="1"/>
  <c r="H89" i="2" s="1"/>
  <c r="J89" i="2" s="1"/>
  <c r="L89" i="2" s="1"/>
  <c r="E90" i="2"/>
  <c r="F90" i="2" s="1"/>
  <c r="H90" i="2" s="1"/>
  <c r="J90" i="2" s="1"/>
  <c r="L90" i="2" s="1"/>
  <c r="E91" i="2"/>
  <c r="F91" i="2" s="1"/>
  <c r="H91" i="2" s="1"/>
  <c r="J91" i="2" s="1"/>
  <c r="L91" i="2" s="1"/>
  <c r="E92" i="2"/>
  <c r="F92" i="2" s="1"/>
  <c r="H92" i="2" s="1"/>
  <c r="J92" i="2" s="1"/>
  <c r="L92" i="2" s="1"/>
  <c r="E93" i="2"/>
  <c r="F93" i="2" s="1"/>
  <c r="H93" i="2" s="1"/>
  <c r="J93" i="2" s="1"/>
  <c r="L93" i="2" s="1"/>
  <c r="E94" i="2"/>
  <c r="F94" i="2" s="1"/>
  <c r="H94" i="2" s="1"/>
  <c r="J94" i="2" s="1"/>
  <c r="L94" i="2" s="1"/>
  <c r="E95" i="2"/>
  <c r="F95" i="2" s="1"/>
  <c r="H95" i="2" s="1"/>
  <c r="J95" i="2" s="1"/>
  <c r="L95" i="2" s="1"/>
  <c r="E96" i="2"/>
  <c r="F96" i="2" s="1"/>
  <c r="H96" i="2" s="1"/>
  <c r="J96" i="2" s="1"/>
  <c r="L96" i="2" s="1"/>
  <c r="E97" i="2"/>
  <c r="F97" i="2" s="1"/>
  <c r="H97" i="2" s="1"/>
  <c r="J97" i="2" s="1"/>
  <c r="L97" i="2" s="1"/>
  <c r="E98" i="2"/>
  <c r="F98" i="2" s="1"/>
  <c r="H98" i="2" s="1"/>
  <c r="J98" i="2" s="1"/>
  <c r="L98" i="2" s="1"/>
  <c r="V267" i="3" l="1"/>
  <c r="X267" i="3" s="1"/>
  <c r="Z267" i="3" s="1"/>
  <c r="L224" i="3"/>
  <c r="N224" i="3" s="1"/>
  <c r="P224" i="3" s="1"/>
  <c r="R224" i="3" s="1"/>
  <c r="T224" i="3" s="1"/>
  <c r="V224" i="3" s="1"/>
  <c r="X224" i="3" s="1"/>
  <c r="Z224" i="3" s="1"/>
  <c r="AB224" i="3" s="1"/>
  <c r="L83" i="3"/>
  <c r="N83" i="3" s="1"/>
  <c r="P83" i="3" s="1"/>
  <c r="R83" i="3" s="1"/>
  <c r="T83" i="3" s="1"/>
  <c r="V83" i="3" s="1"/>
  <c r="X83" i="3" s="1"/>
  <c r="Z83" i="3" s="1"/>
  <c r="AB83" i="3" s="1"/>
  <c r="L22" i="3"/>
  <c r="N22" i="3" s="1"/>
  <c r="P22" i="3" s="1"/>
  <c r="R22" i="3" s="1"/>
  <c r="T22" i="3" s="1"/>
  <c r="V22" i="3" s="1"/>
  <c r="X22" i="3" s="1"/>
  <c r="Z22" i="3" s="1"/>
  <c r="AB22" i="3" s="1"/>
  <c r="L58" i="3"/>
  <c r="N58" i="3" s="1"/>
  <c r="P58" i="3" s="1"/>
  <c r="R58" i="3" s="1"/>
  <c r="T58" i="3" s="1"/>
  <c r="V58" i="3" s="1"/>
  <c r="X58" i="3" s="1"/>
  <c r="Z58" i="3" s="1"/>
  <c r="AB58" i="3" s="1"/>
  <c r="L96" i="3"/>
  <c r="N96" i="3" s="1"/>
  <c r="P96" i="3" s="1"/>
  <c r="R96" i="3" s="1"/>
  <c r="T96" i="3" s="1"/>
  <c r="V96" i="3" s="1"/>
  <c r="X96" i="3" s="1"/>
  <c r="Z96" i="3" s="1"/>
  <c r="AB96" i="3" s="1"/>
  <c r="L251" i="3"/>
  <c r="N251" i="3" s="1"/>
  <c r="P251" i="3" s="1"/>
  <c r="R251" i="3" s="1"/>
  <c r="T251" i="3" s="1"/>
  <c r="V251" i="3" s="1"/>
  <c r="X251" i="3" s="1"/>
  <c r="Z251" i="3" s="1"/>
  <c r="AB251" i="3" s="1"/>
  <c r="L20" i="3"/>
  <c r="N20" i="3" s="1"/>
  <c r="P20" i="3" s="1"/>
  <c r="R20" i="3" s="1"/>
  <c r="T20" i="3" s="1"/>
  <c r="V20" i="3" s="1"/>
  <c r="X20" i="3" s="1"/>
  <c r="Z20" i="3" s="1"/>
  <c r="AB20" i="3" s="1"/>
  <c r="L24" i="3"/>
  <c r="N24" i="3" s="1"/>
  <c r="P24" i="3" s="1"/>
  <c r="R24" i="3" s="1"/>
  <c r="T24" i="3" s="1"/>
  <c r="V24" i="3" s="1"/>
  <c r="X24" i="3" s="1"/>
  <c r="Z24" i="3" s="1"/>
  <c r="AB24" i="3" s="1"/>
  <c r="L32" i="3"/>
  <c r="N32" i="3" s="1"/>
  <c r="P32" i="3" s="1"/>
  <c r="R32" i="3" s="1"/>
  <c r="T32" i="3" s="1"/>
  <c r="V32" i="3" s="1"/>
  <c r="X32" i="3" s="1"/>
  <c r="Z32" i="3" s="1"/>
  <c r="AB32" i="3" s="1"/>
  <c r="L138" i="3"/>
  <c r="N138" i="3" s="1"/>
  <c r="P138" i="3" s="1"/>
  <c r="R138" i="3" s="1"/>
  <c r="T138" i="3" s="1"/>
  <c r="V138" i="3" s="1"/>
  <c r="X138" i="3" s="1"/>
  <c r="Z138" i="3" s="1"/>
  <c r="AB138" i="3" s="1"/>
  <c r="L29" i="3"/>
  <c r="N29" i="3" s="1"/>
  <c r="P29" i="3" s="1"/>
  <c r="R29" i="3" s="1"/>
  <c r="T29" i="3" s="1"/>
  <c r="V29" i="3" s="1"/>
  <c r="X29" i="3" s="1"/>
  <c r="Z29" i="3" s="1"/>
  <c r="AB29" i="3" s="1"/>
  <c r="L41" i="3"/>
  <c r="N41" i="3" s="1"/>
  <c r="P41" i="3" s="1"/>
  <c r="R41" i="3" s="1"/>
  <c r="T41" i="3" s="1"/>
  <c r="V41" i="3" s="1"/>
  <c r="X41" i="3" s="1"/>
  <c r="Z41" i="3" s="1"/>
  <c r="AB41" i="3" s="1"/>
  <c r="L45" i="3"/>
  <c r="N45" i="3" s="1"/>
  <c r="P45" i="3" s="1"/>
  <c r="R45" i="3" s="1"/>
  <c r="T45" i="3" s="1"/>
  <c r="V45" i="3" s="1"/>
  <c r="X45" i="3" s="1"/>
  <c r="Z45" i="3" s="1"/>
  <c r="AB45" i="3" s="1"/>
  <c r="L194" i="3"/>
  <c r="N194" i="3" s="1"/>
  <c r="P194" i="3" s="1"/>
  <c r="R194" i="3" s="1"/>
  <c r="T194" i="3" s="1"/>
  <c r="V194" i="3" s="1"/>
  <c r="X194" i="3" s="1"/>
  <c r="Z194" i="3" s="1"/>
  <c r="AB194" i="3" s="1"/>
  <c r="L86" i="3"/>
  <c r="N86" i="3" s="1"/>
  <c r="P86" i="3" s="1"/>
  <c r="R86" i="3" s="1"/>
  <c r="T86" i="3" s="1"/>
  <c r="V86" i="3" s="1"/>
  <c r="X86" i="3" s="1"/>
  <c r="Z86" i="3" s="1"/>
  <c r="AB86" i="3" s="1"/>
  <c r="L156" i="3"/>
  <c r="N156" i="3" s="1"/>
  <c r="P156" i="3" s="1"/>
  <c r="R156" i="3" s="1"/>
  <c r="T156" i="3" s="1"/>
  <c r="V156" i="3" s="1"/>
  <c r="X156" i="3" s="1"/>
  <c r="Z156" i="3" s="1"/>
  <c r="AB156" i="3" s="1"/>
  <c r="L48" i="3"/>
  <c r="N48" i="3" s="1"/>
  <c r="P48" i="3" s="1"/>
  <c r="R48" i="3" s="1"/>
  <c r="T48" i="3" s="1"/>
  <c r="V48" i="3" s="1"/>
  <c r="X48" i="3" s="1"/>
  <c r="Z48" i="3" s="1"/>
  <c r="AB48" i="3" s="1"/>
  <c r="L107" i="3"/>
  <c r="N107" i="3" s="1"/>
  <c r="P107" i="3" s="1"/>
  <c r="R107" i="3" s="1"/>
  <c r="T107" i="3" s="1"/>
  <c r="V107" i="3" s="1"/>
  <c r="X107" i="3" s="1"/>
  <c r="Z107" i="3" s="1"/>
  <c r="AB107" i="3" s="1"/>
  <c r="L150" i="3"/>
  <c r="N150" i="3" s="1"/>
  <c r="P150" i="3" s="1"/>
  <c r="R150" i="3" s="1"/>
  <c r="T150" i="3" s="1"/>
  <c r="V150" i="3" s="1"/>
  <c r="X150" i="3" s="1"/>
  <c r="Z150" i="3" s="1"/>
  <c r="AB150" i="3" s="1"/>
  <c r="L106" i="3"/>
  <c r="N106" i="3" s="1"/>
  <c r="P106" i="3" s="1"/>
  <c r="R106" i="3" s="1"/>
  <c r="T106" i="3" s="1"/>
  <c r="V106" i="3" s="1"/>
  <c r="X106" i="3" s="1"/>
  <c r="Z106" i="3" s="1"/>
  <c r="AB106" i="3" s="1"/>
  <c r="L123" i="3"/>
  <c r="N123" i="3" s="1"/>
  <c r="P123" i="3" s="1"/>
  <c r="R123" i="3" s="1"/>
  <c r="T123" i="3" s="1"/>
  <c r="V123" i="3" s="1"/>
  <c r="X123" i="3" s="1"/>
  <c r="Z123" i="3" s="1"/>
  <c r="AB123" i="3" s="1"/>
  <c r="L238" i="3"/>
  <c r="N238" i="3" s="1"/>
  <c r="P238" i="3" s="1"/>
  <c r="R238" i="3" s="1"/>
  <c r="T238" i="3" s="1"/>
  <c r="V238" i="3" s="1"/>
  <c r="X238" i="3" s="1"/>
  <c r="Z238" i="3" s="1"/>
  <c r="AB238" i="3" s="1"/>
  <c r="L243" i="3"/>
  <c r="N243" i="3" s="1"/>
  <c r="P243" i="3" s="1"/>
  <c r="R243" i="3" s="1"/>
  <c r="T243" i="3" s="1"/>
  <c r="V243" i="3" s="1"/>
  <c r="X243" i="3" s="1"/>
  <c r="Z243" i="3" s="1"/>
  <c r="AB243" i="3" s="1"/>
  <c r="L13" i="3"/>
  <c r="N13" i="3" s="1"/>
  <c r="P13" i="3" s="1"/>
  <c r="R13" i="3" s="1"/>
  <c r="T13" i="3" s="1"/>
  <c r="V13" i="3" s="1"/>
  <c r="X13" i="3" s="1"/>
  <c r="Z13" i="3" s="1"/>
  <c r="AB13" i="3" s="1"/>
  <c r="L135" i="3"/>
  <c r="N135" i="3" s="1"/>
  <c r="P135" i="3" s="1"/>
  <c r="R135" i="3" s="1"/>
  <c r="T135" i="3" s="1"/>
  <c r="V135" i="3" s="1"/>
  <c r="X135" i="3" s="1"/>
  <c r="Z135" i="3" s="1"/>
  <c r="AB135" i="3" s="1"/>
  <c r="L253" i="3"/>
  <c r="N253" i="3" s="1"/>
  <c r="P253" i="3" s="1"/>
  <c r="R253" i="3" s="1"/>
  <c r="T253" i="3" s="1"/>
  <c r="V253" i="3" s="1"/>
  <c r="X253" i="3" s="1"/>
  <c r="Z253" i="3" s="1"/>
  <c r="AB253" i="3" s="1"/>
  <c r="L120" i="3"/>
  <c r="N120" i="3" s="1"/>
  <c r="P120" i="3" s="1"/>
  <c r="R120" i="3" s="1"/>
  <c r="T120" i="3" s="1"/>
  <c r="V120" i="3" s="1"/>
  <c r="X120" i="3" s="1"/>
  <c r="Z120" i="3" s="1"/>
  <c r="AB120" i="3" s="1"/>
  <c r="L228" i="3"/>
  <c r="N228" i="3" s="1"/>
  <c r="P228" i="3" s="1"/>
  <c r="R228" i="3" s="1"/>
  <c r="T228" i="3" s="1"/>
  <c r="V228" i="3" s="1"/>
  <c r="X228" i="3" s="1"/>
  <c r="Z228" i="3" s="1"/>
  <c r="AB228" i="3" s="1"/>
  <c r="L39" i="3"/>
  <c r="N39" i="3" s="1"/>
  <c r="P39" i="3" s="1"/>
  <c r="R39" i="3" s="1"/>
  <c r="T39" i="3" s="1"/>
  <c r="V39" i="3" s="1"/>
  <c r="X39" i="3" s="1"/>
  <c r="Z39" i="3" s="1"/>
  <c r="AB39" i="3" s="1"/>
  <c r="L55" i="3"/>
  <c r="N55" i="3" s="1"/>
  <c r="P55" i="3" s="1"/>
  <c r="R55" i="3" s="1"/>
  <c r="T55" i="3" s="1"/>
  <c r="V55" i="3" s="1"/>
  <c r="X55" i="3" s="1"/>
  <c r="Z55" i="3" s="1"/>
  <c r="AB55" i="3" s="1"/>
  <c r="L199" i="3"/>
  <c r="N199" i="3" s="1"/>
  <c r="P199" i="3" s="1"/>
  <c r="R199" i="3" s="1"/>
  <c r="T199" i="3" s="1"/>
  <c r="V199" i="3" s="1"/>
  <c r="X199" i="3" s="1"/>
  <c r="Z199" i="3" s="1"/>
  <c r="AB199" i="3" s="1"/>
  <c r="L17" i="3"/>
  <c r="N17" i="3" s="1"/>
  <c r="P17" i="3" s="1"/>
  <c r="R17" i="3" s="1"/>
  <c r="T17" i="3" s="1"/>
  <c r="V17" i="3" s="1"/>
  <c r="X17" i="3" s="1"/>
  <c r="Z17" i="3" s="1"/>
  <c r="AB17" i="3" s="1"/>
  <c r="L21" i="3"/>
  <c r="N21" i="3" s="1"/>
  <c r="P21" i="3" s="1"/>
  <c r="R21" i="3" s="1"/>
  <c r="T21" i="3" s="1"/>
  <c r="V21" i="3" s="1"/>
  <c r="X21" i="3" s="1"/>
  <c r="Z21" i="3" s="1"/>
  <c r="AB21" i="3" s="1"/>
  <c r="L30" i="3"/>
  <c r="N30" i="3" s="1"/>
  <c r="P30" i="3" s="1"/>
  <c r="R30" i="3" s="1"/>
  <c r="T30" i="3" s="1"/>
  <c r="V30" i="3" s="1"/>
  <c r="X30" i="3" s="1"/>
  <c r="Z30" i="3" s="1"/>
  <c r="AB30" i="3" s="1"/>
  <c r="L84" i="3"/>
  <c r="N84" i="3" s="1"/>
  <c r="P84" i="3" s="1"/>
  <c r="R84" i="3" s="1"/>
  <c r="T84" i="3" s="1"/>
  <c r="V84" i="3" s="1"/>
  <c r="X84" i="3" s="1"/>
  <c r="Z84" i="3" s="1"/>
  <c r="AB84" i="3" s="1"/>
  <c r="L145" i="3"/>
  <c r="N145" i="3" s="1"/>
  <c r="P145" i="3" s="1"/>
  <c r="R145" i="3" s="1"/>
  <c r="T145" i="3" s="1"/>
  <c r="V145" i="3" s="1"/>
  <c r="X145" i="3" s="1"/>
  <c r="Z145" i="3" s="1"/>
  <c r="AB145" i="3" s="1"/>
  <c r="L160" i="3"/>
  <c r="N160" i="3" s="1"/>
  <c r="P160" i="3" s="1"/>
  <c r="R160" i="3" s="1"/>
  <c r="T160" i="3" s="1"/>
  <c r="V160" i="3" s="1"/>
  <c r="X160" i="3" s="1"/>
  <c r="Z160" i="3" s="1"/>
  <c r="AB160" i="3" s="1"/>
  <c r="L76" i="3"/>
  <c r="N76" i="3" s="1"/>
  <c r="P76" i="3" s="1"/>
  <c r="R76" i="3" s="1"/>
  <c r="T76" i="3" s="1"/>
  <c r="V76" i="3" s="1"/>
  <c r="X76" i="3" s="1"/>
  <c r="Z76" i="3" s="1"/>
  <c r="AB76" i="3" s="1"/>
  <c r="L241" i="3"/>
  <c r="N241" i="3" s="1"/>
  <c r="P241" i="3" s="1"/>
  <c r="R241" i="3" s="1"/>
  <c r="T241" i="3" s="1"/>
  <c r="V241" i="3" s="1"/>
  <c r="X241" i="3" s="1"/>
  <c r="Z241" i="3" s="1"/>
  <c r="AB241" i="3" s="1"/>
  <c r="L25" i="3"/>
  <c r="N25" i="3" s="1"/>
  <c r="P25" i="3" s="1"/>
  <c r="R25" i="3" s="1"/>
  <c r="T25" i="3" s="1"/>
  <c r="V25" i="3" s="1"/>
  <c r="X25" i="3" s="1"/>
  <c r="Z25" i="3" s="1"/>
  <c r="AB25" i="3" s="1"/>
  <c r="L42" i="3"/>
  <c r="N42" i="3" s="1"/>
  <c r="P42" i="3" s="1"/>
  <c r="R42" i="3" s="1"/>
  <c r="T42" i="3" s="1"/>
  <c r="V42" i="3" s="1"/>
  <c r="X42" i="3" s="1"/>
  <c r="Z42" i="3" s="1"/>
  <c r="AB42" i="3" s="1"/>
  <c r="L66" i="3"/>
  <c r="N66" i="3" s="1"/>
  <c r="P66" i="3" s="1"/>
  <c r="R66" i="3" s="1"/>
  <c r="T66" i="3" s="1"/>
  <c r="V66" i="3" s="1"/>
  <c r="X66" i="3" s="1"/>
  <c r="Z66" i="3" s="1"/>
  <c r="AB66" i="3" s="1"/>
  <c r="L214" i="3"/>
  <c r="N214" i="3" s="1"/>
  <c r="P214" i="3" s="1"/>
  <c r="R214" i="3" s="1"/>
  <c r="T214" i="3" s="1"/>
  <c r="V214" i="3" s="1"/>
  <c r="X214" i="3" s="1"/>
  <c r="Z214" i="3" s="1"/>
  <c r="AB214" i="3" s="1"/>
  <c r="L250" i="3"/>
  <c r="N250" i="3" s="1"/>
  <c r="P250" i="3" s="1"/>
  <c r="R250" i="3" s="1"/>
  <c r="T250" i="3" s="1"/>
  <c r="V250" i="3" s="1"/>
  <c r="X250" i="3" s="1"/>
  <c r="Z250" i="3" s="1"/>
  <c r="AB250" i="3" s="1"/>
  <c r="L8" i="3"/>
  <c r="N8" i="3" s="1"/>
  <c r="P8" i="3" s="1"/>
  <c r="R8" i="3" s="1"/>
  <c r="T8" i="3" s="1"/>
  <c r="V8" i="3" s="1"/>
  <c r="X8" i="3" s="1"/>
  <c r="Z8" i="3" s="1"/>
  <c r="AB8" i="3" s="1"/>
  <c r="L47" i="3"/>
  <c r="N47" i="3" s="1"/>
  <c r="P47" i="3" s="1"/>
  <c r="R47" i="3" s="1"/>
  <c r="T47" i="3" s="1"/>
  <c r="V47" i="3" s="1"/>
  <c r="X47" i="3" s="1"/>
  <c r="Z47" i="3" s="1"/>
  <c r="AB47" i="3" s="1"/>
  <c r="L104" i="3"/>
  <c r="N104" i="3" s="1"/>
  <c r="P104" i="3" s="1"/>
  <c r="R104" i="3" s="1"/>
  <c r="T104" i="3" s="1"/>
  <c r="V104" i="3" s="1"/>
  <c r="X104" i="3" s="1"/>
  <c r="Z104" i="3" s="1"/>
  <c r="AB104" i="3" s="1"/>
  <c r="L111" i="3"/>
  <c r="N111" i="3" s="1"/>
  <c r="P111" i="3" s="1"/>
  <c r="R111" i="3" s="1"/>
  <c r="T111" i="3" s="1"/>
  <c r="V111" i="3" s="1"/>
  <c r="X111" i="3" s="1"/>
  <c r="Z111" i="3" s="1"/>
  <c r="AB111" i="3" s="1"/>
  <c r="L117" i="3"/>
  <c r="N117" i="3" s="1"/>
  <c r="P117" i="3" s="1"/>
  <c r="R117" i="3" s="1"/>
  <c r="T117" i="3" s="1"/>
  <c r="V117" i="3" s="1"/>
  <c r="X117" i="3" s="1"/>
  <c r="Z117" i="3" s="1"/>
  <c r="AB117" i="3" s="1"/>
  <c r="L155" i="3"/>
  <c r="N155" i="3" s="1"/>
  <c r="P155" i="3" s="1"/>
  <c r="R155" i="3" s="1"/>
  <c r="T155" i="3" s="1"/>
  <c r="V155" i="3" s="1"/>
  <c r="X155" i="3" s="1"/>
  <c r="Z155" i="3" s="1"/>
  <c r="AB155" i="3" s="1"/>
  <c r="L169" i="3"/>
  <c r="N169" i="3" s="1"/>
  <c r="P169" i="3" s="1"/>
  <c r="R169" i="3" s="1"/>
  <c r="T169" i="3" s="1"/>
  <c r="V169" i="3" s="1"/>
  <c r="X169" i="3" s="1"/>
  <c r="Z169" i="3" s="1"/>
  <c r="AB169" i="3" s="1"/>
  <c r="L211" i="3"/>
  <c r="N211" i="3" s="1"/>
  <c r="P211" i="3" s="1"/>
  <c r="R211" i="3" s="1"/>
  <c r="T211" i="3" s="1"/>
  <c r="V211" i="3" s="1"/>
  <c r="X211" i="3" s="1"/>
  <c r="Z211" i="3" s="1"/>
  <c r="AB211" i="3" s="1"/>
  <c r="L280" i="3"/>
  <c r="N280" i="3" s="1"/>
  <c r="P280" i="3" s="1"/>
  <c r="R280" i="3" s="1"/>
  <c r="T280" i="3" s="1"/>
  <c r="V280" i="3" s="1"/>
  <c r="X280" i="3" s="1"/>
  <c r="Z280" i="3" s="1"/>
  <c r="AB280" i="3" s="1"/>
  <c r="L196" i="3"/>
  <c r="N196" i="3" s="1"/>
  <c r="P196" i="3" s="1"/>
  <c r="R196" i="3" s="1"/>
  <c r="T196" i="3" s="1"/>
  <c r="V196" i="3" s="1"/>
  <c r="X196" i="3" s="1"/>
  <c r="Z196" i="3" s="1"/>
  <c r="AB196" i="3" s="1"/>
  <c r="L73" i="3"/>
  <c r="N73" i="3" s="1"/>
  <c r="P73" i="3" s="1"/>
  <c r="R73" i="3" s="1"/>
  <c r="T73" i="3" s="1"/>
  <c r="V73" i="3" s="1"/>
  <c r="X73" i="3" s="1"/>
  <c r="Z73" i="3" s="1"/>
  <c r="AB73" i="3" s="1"/>
  <c r="L215" i="3"/>
  <c r="N215" i="3" s="1"/>
  <c r="P215" i="3" s="1"/>
  <c r="R215" i="3" s="1"/>
  <c r="T215" i="3" s="1"/>
  <c r="V215" i="3" s="1"/>
  <c r="X215" i="3" s="1"/>
  <c r="Z215" i="3" s="1"/>
  <c r="AB215" i="3" s="1"/>
  <c r="L67" i="3"/>
  <c r="N67" i="3" s="1"/>
  <c r="P67" i="3" s="1"/>
  <c r="R67" i="3" s="1"/>
  <c r="T67" i="3" s="1"/>
  <c r="V67" i="3" s="1"/>
  <c r="X67" i="3" s="1"/>
  <c r="Z67" i="3" s="1"/>
  <c r="AB67" i="3" s="1"/>
  <c r="L161" i="3"/>
  <c r="N161" i="3" s="1"/>
  <c r="P161" i="3" s="1"/>
  <c r="R161" i="3" s="1"/>
  <c r="T161" i="3" s="1"/>
  <c r="V161" i="3" s="1"/>
  <c r="X161" i="3" s="1"/>
  <c r="Z161" i="3" s="1"/>
  <c r="AB161" i="3" s="1"/>
  <c r="L139" i="3"/>
  <c r="N139" i="3" s="1"/>
  <c r="P139" i="3" s="1"/>
  <c r="R139" i="3" s="1"/>
  <c r="T139" i="3" s="1"/>
  <c r="V139" i="3" s="1"/>
  <c r="X139" i="3" s="1"/>
  <c r="Z139" i="3" s="1"/>
  <c r="AB139" i="3" s="1"/>
  <c r="L35" i="3"/>
  <c r="N35" i="3" s="1"/>
  <c r="P35" i="3" s="1"/>
  <c r="R35" i="3" s="1"/>
  <c r="T35" i="3" s="1"/>
  <c r="V35" i="3" s="1"/>
  <c r="X35" i="3" s="1"/>
  <c r="Z35" i="3" s="1"/>
  <c r="AB35" i="3" s="1"/>
  <c r="L38" i="3"/>
  <c r="N38" i="3" s="1"/>
  <c r="P38" i="3" s="1"/>
  <c r="R38" i="3" s="1"/>
  <c r="T38" i="3" s="1"/>
  <c r="V38" i="3" s="1"/>
  <c r="X38" i="3" s="1"/>
  <c r="Z38" i="3" s="1"/>
  <c r="AB38" i="3" s="1"/>
  <c r="L44" i="3"/>
  <c r="N44" i="3" s="1"/>
  <c r="P44" i="3" s="1"/>
  <c r="R44" i="3" s="1"/>
  <c r="T44" i="3" s="1"/>
  <c r="V44" i="3" s="1"/>
  <c r="X44" i="3" s="1"/>
  <c r="Z44" i="3" s="1"/>
  <c r="AB44" i="3" s="1"/>
  <c r="L50" i="3"/>
  <c r="N50" i="3" s="1"/>
  <c r="P50" i="3" s="1"/>
  <c r="R50" i="3" s="1"/>
  <c r="T50" i="3" s="1"/>
  <c r="V50" i="3" s="1"/>
  <c r="X50" i="3" s="1"/>
  <c r="Z50" i="3" s="1"/>
  <c r="AB50" i="3" s="1"/>
  <c r="L60" i="3"/>
  <c r="N60" i="3" s="1"/>
  <c r="P60" i="3" s="1"/>
  <c r="R60" i="3" s="1"/>
  <c r="T60" i="3" s="1"/>
  <c r="V60" i="3" s="1"/>
  <c r="X60" i="3" s="1"/>
  <c r="Z60" i="3" s="1"/>
  <c r="AB60" i="3" s="1"/>
  <c r="L118" i="3"/>
  <c r="N118" i="3" s="1"/>
  <c r="P118" i="3" s="1"/>
  <c r="R118" i="3" s="1"/>
  <c r="T118" i="3" s="1"/>
  <c r="V118" i="3" s="1"/>
  <c r="X118" i="3" s="1"/>
  <c r="Z118" i="3" s="1"/>
  <c r="AB118" i="3" s="1"/>
  <c r="L191" i="3"/>
  <c r="N191" i="3" s="1"/>
  <c r="P191" i="3" s="1"/>
  <c r="R191" i="3" s="1"/>
  <c r="T191" i="3" s="1"/>
  <c r="V191" i="3" s="1"/>
  <c r="X191" i="3" s="1"/>
  <c r="Z191" i="3" s="1"/>
  <c r="AB191" i="3" s="1"/>
  <c r="L197" i="3"/>
  <c r="N197" i="3" s="1"/>
  <c r="P197" i="3" s="1"/>
  <c r="R197" i="3" s="1"/>
  <c r="T197" i="3" s="1"/>
  <c r="V197" i="3" s="1"/>
  <c r="X197" i="3" s="1"/>
  <c r="Z197" i="3" s="1"/>
  <c r="AB197" i="3" s="1"/>
  <c r="L200" i="3"/>
  <c r="N200" i="3" s="1"/>
  <c r="P200" i="3" s="1"/>
  <c r="R200" i="3" s="1"/>
  <c r="T200" i="3" s="1"/>
  <c r="V200" i="3" s="1"/>
  <c r="X200" i="3" s="1"/>
  <c r="Z200" i="3" s="1"/>
  <c r="AB200" i="3" s="1"/>
  <c r="L276" i="3"/>
  <c r="N276" i="3" s="1"/>
  <c r="P276" i="3" s="1"/>
  <c r="R276" i="3" s="1"/>
  <c r="T276" i="3" s="1"/>
  <c r="V276" i="3" s="1"/>
  <c r="X276" i="3" s="1"/>
  <c r="Z276" i="3" s="1"/>
  <c r="AB276" i="3" s="1"/>
  <c r="L53" i="3"/>
  <c r="N53" i="3" s="1"/>
  <c r="P53" i="3" s="1"/>
  <c r="R53" i="3" s="1"/>
  <c r="T53" i="3" s="1"/>
  <c r="V53" i="3" s="1"/>
  <c r="X53" i="3" s="1"/>
  <c r="Z53" i="3" s="1"/>
  <c r="AB53" i="3" s="1"/>
  <c r="L176" i="3"/>
  <c r="N176" i="3" s="1"/>
  <c r="P176" i="3" s="1"/>
  <c r="R176" i="3" s="1"/>
  <c r="T176" i="3" s="1"/>
  <c r="V176" i="3" s="1"/>
  <c r="X176" i="3" s="1"/>
  <c r="Z176" i="3" s="1"/>
  <c r="AB176" i="3" s="1"/>
  <c r="L242" i="3"/>
  <c r="N242" i="3" s="1"/>
  <c r="P242" i="3" s="1"/>
  <c r="R242" i="3" s="1"/>
  <c r="T242" i="3" s="1"/>
  <c r="V242" i="3" s="1"/>
  <c r="X242" i="3" s="1"/>
  <c r="Z242" i="3" s="1"/>
  <c r="AB242" i="3" s="1"/>
  <c r="L144" i="3"/>
  <c r="N144" i="3" s="1"/>
  <c r="P144" i="3" s="1"/>
  <c r="R144" i="3" s="1"/>
  <c r="T144" i="3" s="1"/>
  <c r="V144" i="3" s="1"/>
  <c r="X144" i="3" s="1"/>
  <c r="Z144" i="3" s="1"/>
  <c r="AB144" i="3" s="1"/>
  <c r="L6" i="3"/>
  <c r="N6" i="3" s="1"/>
  <c r="P6" i="3" s="1"/>
  <c r="R6" i="3" s="1"/>
  <c r="T6" i="3" s="1"/>
  <c r="V6" i="3" s="1"/>
  <c r="X6" i="3" s="1"/>
  <c r="Z6" i="3" s="1"/>
  <c r="AB6" i="3" s="1"/>
  <c r="L18" i="3"/>
  <c r="N18" i="3" s="1"/>
  <c r="P18" i="3" s="1"/>
  <c r="R18" i="3" s="1"/>
  <c r="T18" i="3" s="1"/>
  <c r="V18" i="3" s="1"/>
  <c r="X18" i="3" s="1"/>
  <c r="Z18" i="3" s="1"/>
  <c r="AB18" i="3" s="1"/>
  <c r="L61" i="3"/>
  <c r="N61" i="3" s="1"/>
  <c r="P61" i="3" s="1"/>
  <c r="R61" i="3" s="1"/>
  <c r="T61" i="3" s="1"/>
  <c r="V61" i="3" s="1"/>
  <c r="X61" i="3" s="1"/>
  <c r="Z61" i="3" s="1"/>
  <c r="AB61" i="3" s="1"/>
  <c r="L91" i="3"/>
  <c r="N91" i="3" s="1"/>
  <c r="P91" i="3" s="1"/>
  <c r="R91" i="3" s="1"/>
  <c r="T91" i="3" s="1"/>
  <c r="V91" i="3" s="1"/>
  <c r="X91" i="3" s="1"/>
  <c r="Z91" i="3" s="1"/>
  <c r="AB91" i="3" s="1"/>
  <c r="L147" i="3"/>
  <c r="N147" i="3" s="1"/>
  <c r="P147" i="3" s="1"/>
  <c r="R147" i="3" s="1"/>
  <c r="T147" i="3" s="1"/>
  <c r="V147" i="3" s="1"/>
  <c r="X147" i="3" s="1"/>
  <c r="Z147" i="3" s="1"/>
  <c r="AB147" i="3" s="1"/>
  <c r="L192" i="3"/>
  <c r="N192" i="3" s="1"/>
  <c r="P192" i="3" s="1"/>
  <c r="R192" i="3" s="1"/>
  <c r="T192" i="3" s="1"/>
  <c r="V192" i="3" s="1"/>
  <c r="X192" i="3" s="1"/>
  <c r="Z192" i="3" s="1"/>
  <c r="AB192" i="3" s="1"/>
  <c r="L198" i="3"/>
  <c r="N198" i="3" s="1"/>
  <c r="P198" i="3" s="1"/>
  <c r="R198" i="3" s="1"/>
  <c r="T198" i="3" s="1"/>
  <c r="V198" i="3" s="1"/>
  <c r="X198" i="3" s="1"/>
  <c r="Z198" i="3" s="1"/>
  <c r="AB198" i="3" s="1"/>
  <c r="L206" i="3"/>
  <c r="N206" i="3" s="1"/>
  <c r="P206" i="3" s="1"/>
  <c r="R206" i="3" s="1"/>
  <c r="T206" i="3" s="1"/>
  <c r="V206" i="3" s="1"/>
  <c r="X206" i="3" s="1"/>
  <c r="Z206" i="3" s="1"/>
  <c r="AB206" i="3" s="1"/>
  <c r="L216" i="3"/>
  <c r="N216" i="3" s="1"/>
  <c r="P216" i="3" s="1"/>
  <c r="R216" i="3" s="1"/>
  <c r="T216" i="3" s="1"/>
  <c r="V216" i="3" s="1"/>
  <c r="X216" i="3" s="1"/>
  <c r="Z216" i="3" s="1"/>
  <c r="AB216" i="3" s="1"/>
  <c r="L218" i="3"/>
  <c r="N218" i="3" s="1"/>
  <c r="P218" i="3" s="1"/>
  <c r="R218" i="3" s="1"/>
  <c r="T218" i="3" s="1"/>
  <c r="V218" i="3" s="1"/>
  <c r="X218" i="3" s="1"/>
  <c r="Z218" i="3" s="1"/>
  <c r="AB218" i="3" s="1"/>
  <c r="L223" i="3"/>
  <c r="N223" i="3" s="1"/>
  <c r="P223" i="3" s="1"/>
  <c r="R223" i="3" s="1"/>
  <c r="T223" i="3" s="1"/>
  <c r="V223" i="3" s="1"/>
  <c r="X223" i="3" s="1"/>
  <c r="Z223" i="3" s="1"/>
  <c r="AB223" i="3" s="1"/>
  <c r="L256" i="3"/>
  <c r="N256" i="3" s="1"/>
  <c r="P256" i="3" s="1"/>
  <c r="R256" i="3" s="1"/>
  <c r="T256" i="3" s="1"/>
  <c r="V256" i="3" s="1"/>
  <c r="X256" i="3" s="1"/>
  <c r="Z256" i="3" s="1"/>
  <c r="AB256" i="3" s="1"/>
  <c r="L9" i="3"/>
  <c r="N9" i="3" s="1"/>
  <c r="P9" i="3" s="1"/>
  <c r="R9" i="3" s="1"/>
  <c r="T9" i="3" s="1"/>
  <c r="V9" i="3" s="1"/>
  <c r="X9" i="3" s="1"/>
  <c r="Z9" i="3" s="1"/>
  <c r="AB9" i="3" s="1"/>
  <c r="L12" i="3"/>
  <c r="N12" i="3" s="1"/>
  <c r="P12" i="3" s="1"/>
  <c r="R12" i="3" s="1"/>
  <c r="T12" i="3" s="1"/>
  <c r="V12" i="3" s="1"/>
  <c r="X12" i="3" s="1"/>
  <c r="Z12" i="3" s="1"/>
  <c r="AB12" i="3" s="1"/>
  <c r="L15" i="3"/>
  <c r="N15" i="3" s="1"/>
  <c r="P15" i="3" s="1"/>
  <c r="R15" i="3" s="1"/>
  <c r="T15" i="3" s="1"/>
  <c r="V15" i="3" s="1"/>
  <c r="X15" i="3" s="1"/>
  <c r="Z15" i="3" s="1"/>
  <c r="AB15" i="3" s="1"/>
  <c r="L27" i="3"/>
  <c r="N27" i="3" s="1"/>
  <c r="P27" i="3" s="1"/>
  <c r="R27" i="3" s="1"/>
  <c r="T27" i="3" s="1"/>
  <c r="V27" i="3" s="1"/>
  <c r="X27" i="3" s="1"/>
  <c r="Z27" i="3" s="1"/>
  <c r="AB27" i="3" s="1"/>
  <c r="L33" i="3"/>
  <c r="N33" i="3" s="1"/>
  <c r="P33" i="3" s="1"/>
  <c r="R33" i="3" s="1"/>
  <c r="T33" i="3" s="1"/>
  <c r="V33" i="3" s="1"/>
  <c r="X33" i="3" s="1"/>
  <c r="Z33" i="3" s="1"/>
  <c r="AB33" i="3" s="1"/>
  <c r="L51" i="3"/>
  <c r="N51" i="3" s="1"/>
  <c r="P51" i="3" s="1"/>
  <c r="R51" i="3" s="1"/>
  <c r="T51" i="3" s="1"/>
  <c r="V51" i="3" s="1"/>
  <c r="X51" i="3" s="1"/>
  <c r="Z51" i="3" s="1"/>
  <c r="AB51" i="3" s="1"/>
  <c r="L195" i="3"/>
  <c r="N195" i="3" s="1"/>
  <c r="P195" i="3" s="1"/>
  <c r="R195" i="3" s="1"/>
  <c r="T195" i="3" s="1"/>
  <c r="V195" i="3" s="1"/>
  <c r="X195" i="3" s="1"/>
  <c r="Z195" i="3" s="1"/>
  <c r="AB195" i="3" s="1"/>
  <c r="L201" i="3"/>
  <c r="N201" i="3" s="1"/>
  <c r="P201" i="3" s="1"/>
  <c r="R201" i="3" s="1"/>
  <c r="T201" i="3" s="1"/>
  <c r="V201" i="3" s="1"/>
  <c r="X201" i="3" s="1"/>
  <c r="Z201" i="3" s="1"/>
  <c r="AB201" i="3" s="1"/>
  <c r="L254" i="3"/>
  <c r="N254" i="3" s="1"/>
  <c r="P254" i="3" s="1"/>
  <c r="R254" i="3" s="1"/>
  <c r="T254" i="3" s="1"/>
  <c r="V254" i="3" s="1"/>
  <c r="X254" i="3" s="1"/>
  <c r="Z254" i="3" s="1"/>
  <c r="AB254" i="3" s="1"/>
  <c r="L229" i="3"/>
  <c r="N229" i="3" s="1"/>
  <c r="P229" i="3" s="1"/>
  <c r="R229" i="3" s="1"/>
  <c r="T229" i="3" s="1"/>
  <c r="V229" i="3" s="1"/>
  <c r="X229" i="3" s="1"/>
  <c r="Z229" i="3" s="1"/>
  <c r="AB229" i="3" s="1"/>
  <c r="L10" i="3"/>
  <c r="N10" i="3" s="1"/>
  <c r="P10" i="3" s="1"/>
  <c r="R10" i="3" s="1"/>
  <c r="T10" i="3" s="1"/>
  <c r="V10" i="3" s="1"/>
  <c r="X10" i="3" s="1"/>
  <c r="Z10" i="3" s="1"/>
  <c r="AB10" i="3" s="1"/>
  <c r="L28" i="3"/>
  <c r="N28" i="3" s="1"/>
  <c r="P28" i="3" s="1"/>
  <c r="R28" i="3" s="1"/>
  <c r="T28" i="3" s="1"/>
  <c r="V28" i="3" s="1"/>
  <c r="X28" i="3" s="1"/>
  <c r="Z28" i="3" s="1"/>
  <c r="AB28" i="3" s="1"/>
  <c r="L43" i="3"/>
  <c r="N43" i="3" s="1"/>
  <c r="P43" i="3" s="1"/>
  <c r="R43" i="3" s="1"/>
  <c r="T43" i="3" s="1"/>
  <c r="V43" i="3" s="1"/>
  <c r="X43" i="3" s="1"/>
  <c r="Z43" i="3" s="1"/>
  <c r="AB43" i="3" s="1"/>
  <c r="L49" i="3"/>
  <c r="N49" i="3" s="1"/>
  <c r="P49" i="3" s="1"/>
  <c r="R49" i="3" s="1"/>
  <c r="T49" i="3" s="1"/>
  <c r="V49" i="3" s="1"/>
  <c r="X49" i="3" s="1"/>
  <c r="Z49" i="3" s="1"/>
  <c r="AB49" i="3" s="1"/>
  <c r="L57" i="3"/>
  <c r="N57" i="3" s="1"/>
  <c r="P57" i="3" s="1"/>
  <c r="R57" i="3" s="1"/>
  <c r="T57" i="3" s="1"/>
  <c r="V57" i="3" s="1"/>
  <c r="X57" i="3" s="1"/>
  <c r="Z57" i="3" s="1"/>
  <c r="AB57" i="3" s="1"/>
  <c r="L98" i="3"/>
  <c r="N98" i="3" s="1"/>
  <c r="P98" i="3" s="1"/>
  <c r="R98" i="3" s="1"/>
  <c r="T98" i="3" s="1"/>
  <c r="V98" i="3" s="1"/>
  <c r="X98" i="3" s="1"/>
  <c r="Z98" i="3" s="1"/>
  <c r="AB98" i="3" s="1"/>
  <c r="L159" i="3"/>
  <c r="N159" i="3" s="1"/>
  <c r="P159" i="3" s="1"/>
  <c r="R159" i="3" s="1"/>
  <c r="T159" i="3" s="1"/>
  <c r="V159" i="3" s="1"/>
  <c r="X159" i="3" s="1"/>
  <c r="Z159" i="3" s="1"/>
  <c r="AB159" i="3" s="1"/>
  <c r="L164" i="3"/>
  <c r="N164" i="3" s="1"/>
  <c r="P164" i="3" s="1"/>
  <c r="R164" i="3" s="1"/>
  <c r="T164" i="3" s="1"/>
  <c r="V164" i="3" s="1"/>
  <c r="X164" i="3" s="1"/>
  <c r="Z164" i="3" s="1"/>
  <c r="AB164" i="3" s="1"/>
  <c r="L167" i="3"/>
  <c r="N167" i="3" s="1"/>
  <c r="P167" i="3" s="1"/>
  <c r="R167" i="3" s="1"/>
  <c r="T167" i="3" s="1"/>
  <c r="V167" i="3" s="1"/>
  <c r="X167" i="3" s="1"/>
  <c r="Z167" i="3" s="1"/>
  <c r="AB167" i="3" s="1"/>
  <c r="L187" i="3"/>
  <c r="N187" i="3" s="1"/>
  <c r="P187" i="3" s="1"/>
  <c r="R187" i="3" s="1"/>
  <c r="T187" i="3" s="1"/>
  <c r="V187" i="3" s="1"/>
  <c r="X187" i="3" s="1"/>
  <c r="Z187" i="3" s="1"/>
  <c r="AB187" i="3" s="1"/>
  <c r="L258" i="3"/>
  <c r="N258" i="3" s="1"/>
  <c r="P258" i="3" s="1"/>
  <c r="R258" i="3" s="1"/>
  <c r="T258" i="3" s="1"/>
  <c r="V258" i="3" s="1"/>
  <c r="X258" i="3" s="1"/>
  <c r="Z258" i="3" s="1"/>
  <c r="AB258" i="3" s="1"/>
  <c r="L70" i="3"/>
  <c r="N70" i="3" s="1"/>
  <c r="P70" i="3" s="1"/>
  <c r="R70" i="3" s="1"/>
  <c r="T70" i="3" s="1"/>
  <c r="V70" i="3" s="1"/>
  <c r="X70" i="3" s="1"/>
  <c r="Z70" i="3" s="1"/>
  <c r="AB70" i="3" s="1"/>
  <c r="L74" i="3"/>
  <c r="N74" i="3" s="1"/>
  <c r="P74" i="3" s="1"/>
  <c r="R74" i="3" s="1"/>
  <c r="T74" i="3" s="1"/>
  <c r="V74" i="3" s="1"/>
  <c r="X74" i="3" s="1"/>
  <c r="Z74" i="3" s="1"/>
  <c r="AB74" i="3" s="1"/>
  <c r="L81" i="3"/>
  <c r="N81" i="3" s="1"/>
  <c r="P81" i="3" s="1"/>
  <c r="R81" i="3" s="1"/>
  <c r="T81" i="3" s="1"/>
  <c r="V81" i="3" s="1"/>
  <c r="X81" i="3" s="1"/>
  <c r="Z81" i="3" s="1"/>
  <c r="AB81" i="3" s="1"/>
  <c r="L90" i="3"/>
  <c r="N90" i="3" s="1"/>
  <c r="P90" i="3" s="1"/>
  <c r="R90" i="3" s="1"/>
  <c r="T90" i="3" s="1"/>
  <c r="V90" i="3" s="1"/>
  <c r="X90" i="3" s="1"/>
  <c r="Z90" i="3" s="1"/>
  <c r="AB90" i="3" s="1"/>
  <c r="L112" i="3"/>
  <c r="N112" i="3" s="1"/>
  <c r="P112" i="3" s="1"/>
  <c r="R112" i="3" s="1"/>
  <c r="T112" i="3" s="1"/>
  <c r="V112" i="3" s="1"/>
  <c r="X112" i="3" s="1"/>
  <c r="Z112" i="3" s="1"/>
  <c r="AB112" i="3" s="1"/>
  <c r="L153" i="3"/>
  <c r="N153" i="3" s="1"/>
  <c r="P153" i="3" s="1"/>
  <c r="R153" i="3" s="1"/>
  <c r="T153" i="3" s="1"/>
  <c r="V153" i="3" s="1"/>
  <c r="X153" i="3" s="1"/>
  <c r="Z153" i="3" s="1"/>
  <c r="AB153" i="3" s="1"/>
  <c r="L157" i="3"/>
  <c r="N157" i="3" s="1"/>
  <c r="P157" i="3" s="1"/>
  <c r="R157" i="3" s="1"/>
  <c r="T157" i="3" s="1"/>
  <c r="V157" i="3" s="1"/>
  <c r="X157" i="3" s="1"/>
  <c r="Z157" i="3" s="1"/>
  <c r="AB157" i="3" s="1"/>
  <c r="L162" i="3"/>
  <c r="N162" i="3" s="1"/>
  <c r="P162" i="3" s="1"/>
  <c r="R162" i="3" s="1"/>
  <c r="T162" i="3" s="1"/>
  <c r="V162" i="3" s="1"/>
  <c r="X162" i="3" s="1"/>
  <c r="Z162" i="3" s="1"/>
  <c r="AB162" i="3" s="1"/>
  <c r="L205" i="3"/>
  <c r="N205" i="3" s="1"/>
  <c r="P205" i="3" s="1"/>
  <c r="R205" i="3" s="1"/>
  <c r="T205" i="3" s="1"/>
  <c r="V205" i="3" s="1"/>
  <c r="X205" i="3" s="1"/>
  <c r="Z205" i="3" s="1"/>
  <c r="AB205" i="3" s="1"/>
  <c r="L255" i="3"/>
  <c r="N255" i="3" s="1"/>
  <c r="P255" i="3" s="1"/>
  <c r="R255" i="3" s="1"/>
  <c r="T255" i="3" s="1"/>
  <c r="V255" i="3" s="1"/>
  <c r="X255" i="3" s="1"/>
  <c r="Z255" i="3" s="1"/>
  <c r="AB255" i="3" s="1"/>
  <c r="L188" i="3"/>
  <c r="N188" i="3" s="1"/>
  <c r="P188" i="3" s="1"/>
  <c r="R188" i="3" s="1"/>
  <c r="T188" i="3" s="1"/>
  <c r="V188" i="3" s="1"/>
  <c r="X188" i="3" s="1"/>
  <c r="Z188" i="3" s="1"/>
  <c r="AB188" i="3" s="1"/>
  <c r="L283" i="3"/>
  <c r="N283" i="3" s="1"/>
  <c r="P283" i="3" s="1"/>
  <c r="R283" i="3" s="1"/>
  <c r="T283" i="3" s="1"/>
  <c r="V283" i="3" s="1"/>
  <c r="X283" i="3" s="1"/>
  <c r="Z283" i="3" s="1"/>
  <c r="AB283" i="3" s="1"/>
  <c r="L220" i="3"/>
  <c r="N220" i="3" s="1"/>
  <c r="P220" i="3" s="1"/>
  <c r="R220" i="3" s="1"/>
  <c r="T220" i="3" s="1"/>
  <c r="V220" i="3" s="1"/>
  <c r="X220" i="3" s="1"/>
  <c r="Z220" i="3" s="1"/>
  <c r="AB220" i="3" s="1"/>
  <c r="L232" i="3"/>
  <c r="N232" i="3" s="1"/>
  <c r="P232" i="3" s="1"/>
  <c r="R232" i="3" s="1"/>
  <c r="T232" i="3" s="1"/>
  <c r="V232" i="3" s="1"/>
  <c r="X232" i="3" s="1"/>
  <c r="Z232" i="3" s="1"/>
  <c r="AB232" i="3" s="1"/>
  <c r="L260" i="3"/>
  <c r="N260" i="3" s="1"/>
  <c r="P260" i="3" s="1"/>
  <c r="R260" i="3" s="1"/>
  <c r="T260" i="3" s="1"/>
  <c r="V260" i="3" s="1"/>
  <c r="X260" i="3" s="1"/>
  <c r="Z260" i="3" s="1"/>
  <c r="AB260" i="3" s="1"/>
  <c r="L286" i="3"/>
  <c r="N286" i="3" s="1"/>
  <c r="P286" i="3" s="1"/>
  <c r="R286" i="3" s="1"/>
  <c r="T286" i="3" s="1"/>
  <c r="V286" i="3" s="1"/>
  <c r="X286" i="3" s="1"/>
  <c r="Z286" i="3" s="1"/>
  <c r="AB286" i="3" s="1"/>
  <c r="L36" i="3"/>
  <c r="N36" i="3" s="1"/>
  <c r="P36" i="3" s="1"/>
  <c r="R36" i="3" s="1"/>
  <c r="T36" i="3" s="1"/>
  <c r="V36" i="3" s="1"/>
  <c r="X36" i="3" s="1"/>
  <c r="Z36" i="3" s="1"/>
  <c r="AB36" i="3" s="1"/>
  <c r="L64" i="3"/>
  <c r="N64" i="3" s="1"/>
  <c r="P64" i="3" s="1"/>
  <c r="R64" i="3" s="1"/>
  <c r="T64" i="3" s="1"/>
  <c r="V64" i="3" s="1"/>
  <c r="X64" i="3" s="1"/>
  <c r="Z64" i="3" s="1"/>
  <c r="AB64" i="3" s="1"/>
  <c r="L71" i="3"/>
  <c r="N71" i="3" s="1"/>
  <c r="P71" i="3" s="1"/>
  <c r="R71" i="3" s="1"/>
  <c r="T71" i="3" s="1"/>
  <c r="V71" i="3" s="1"/>
  <c r="X71" i="3" s="1"/>
  <c r="Z71" i="3" s="1"/>
  <c r="AB71" i="3" s="1"/>
  <c r="L87" i="3"/>
  <c r="N87" i="3" s="1"/>
  <c r="P87" i="3" s="1"/>
  <c r="R87" i="3" s="1"/>
  <c r="T87" i="3" s="1"/>
  <c r="V87" i="3" s="1"/>
  <c r="X87" i="3" s="1"/>
  <c r="Z87" i="3" s="1"/>
  <c r="AB87" i="3" s="1"/>
  <c r="L110" i="3"/>
  <c r="N110" i="3" s="1"/>
  <c r="P110" i="3" s="1"/>
  <c r="R110" i="3" s="1"/>
  <c r="T110" i="3" s="1"/>
  <c r="V110" i="3" s="1"/>
  <c r="X110" i="3" s="1"/>
  <c r="Z110" i="3" s="1"/>
  <c r="AB110" i="3" s="1"/>
  <c r="L125" i="3"/>
  <c r="N125" i="3" s="1"/>
  <c r="P125" i="3" s="1"/>
  <c r="R125" i="3" s="1"/>
  <c r="T125" i="3" s="1"/>
  <c r="V125" i="3" s="1"/>
  <c r="X125" i="3" s="1"/>
  <c r="Z125" i="3" s="1"/>
  <c r="AB125" i="3" s="1"/>
  <c r="L130" i="3"/>
  <c r="N130" i="3" s="1"/>
  <c r="P130" i="3" s="1"/>
  <c r="R130" i="3" s="1"/>
  <c r="T130" i="3" s="1"/>
  <c r="V130" i="3" s="1"/>
  <c r="X130" i="3" s="1"/>
  <c r="Z130" i="3" s="1"/>
  <c r="AB130" i="3" s="1"/>
  <c r="L140" i="3"/>
  <c r="N140" i="3" s="1"/>
  <c r="P140" i="3" s="1"/>
  <c r="R140" i="3" s="1"/>
  <c r="T140" i="3" s="1"/>
  <c r="V140" i="3" s="1"/>
  <c r="X140" i="3" s="1"/>
  <c r="Z140" i="3" s="1"/>
  <c r="AB140" i="3" s="1"/>
  <c r="L142" i="3"/>
  <c r="N142" i="3" s="1"/>
  <c r="P142" i="3" s="1"/>
  <c r="R142" i="3" s="1"/>
  <c r="T142" i="3" s="1"/>
  <c r="V142" i="3" s="1"/>
  <c r="X142" i="3" s="1"/>
  <c r="Z142" i="3" s="1"/>
  <c r="AB142" i="3" s="1"/>
  <c r="L149" i="3"/>
  <c r="N149" i="3" s="1"/>
  <c r="P149" i="3" s="1"/>
  <c r="R149" i="3" s="1"/>
  <c r="T149" i="3" s="1"/>
  <c r="V149" i="3" s="1"/>
  <c r="X149" i="3" s="1"/>
  <c r="Z149" i="3" s="1"/>
  <c r="AB149" i="3" s="1"/>
  <c r="L168" i="3"/>
  <c r="N168" i="3" s="1"/>
  <c r="P168" i="3" s="1"/>
  <c r="R168" i="3" s="1"/>
  <c r="T168" i="3" s="1"/>
  <c r="V168" i="3" s="1"/>
  <c r="X168" i="3" s="1"/>
  <c r="Z168" i="3" s="1"/>
  <c r="AB168" i="3" s="1"/>
  <c r="L174" i="3"/>
  <c r="N174" i="3" s="1"/>
  <c r="P174" i="3" s="1"/>
  <c r="R174" i="3" s="1"/>
  <c r="T174" i="3" s="1"/>
  <c r="V174" i="3" s="1"/>
  <c r="X174" i="3" s="1"/>
  <c r="Z174" i="3" s="1"/>
  <c r="AB174" i="3" s="1"/>
  <c r="L179" i="3"/>
  <c r="N179" i="3" s="1"/>
  <c r="P179" i="3" s="1"/>
  <c r="R179" i="3" s="1"/>
  <c r="T179" i="3" s="1"/>
  <c r="V179" i="3" s="1"/>
  <c r="X179" i="3" s="1"/>
  <c r="Z179" i="3" s="1"/>
  <c r="AB179" i="3" s="1"/>
  <c r="L181" i="3"/>
  <c r="N181" i="3" s="1"/>
  <c r="P181" i="3" s="1"/>
  <c r="R181" i="3" s="1"/>
  <c r="T181" i="3" s="1"/>
  <c r="V181" i="3" s="1"/>
  <c r="X181" i="3" s="1"/>
  <c r="Z181" i="3" s="1"/>
  <c r="AB181" i="3" s="1"/>
  <c r="L193" i="3"/>
  <c r="N193" i="3" s="1"/>
  <c r="P193" i="3" s="1"/>
  <c r="R193" i="3" s="1"/>
  <c r="T193" i="3" s="1"/>
  <c r="V193" i="3" s="1"/>
  <c r="X193" i="3" s="1"/>
  <c r="Z193" i="3" s="1"/>
  <c r="AB193" i="3" s="1"/>
  <c r="L203" i="3"/>
  <c r="N203" i="3" s="1"/>
  <c r="P203" i="3" s="1"/>
  <c r="R203" i="3" s="1"/>
  <c r="T203" i="3" s="1"/>
  <c r="V203" i="3" s="1"/>
  <c r="X203" i="3" s="1"/>
  <c r="Z203" i="3" s="1"/>
  <c r="AB203" i="3" s="1"/>
  <c r="L208" i="3"/>
  <c r="N208" i="3" s="1"/>
  <c r="P208" i="3" s="1"/>
  <c r="R208" i="3" s="1"/>
  <c r="T208" i="3" s="1"/>
  <c r="V208" i="3" s="1"/>
  <c r="X208" i="3" s="1"/>
  <c r="Z208" i="3" s="1"/>
  <c r="AB208" i="3" s="1"/>
  <c r="L222" i="3"/>
  <c r="N222" i="3" s="1"/>
  <c r="P222" i="3" s="1"/>
  <c r="R222" i="3" s="1"/>
  <c r="T222" i="3" s="1"/>
  <c r="V222" i="3" s="1"/>
  <c r="X222" i="3" s="1"/>
  <c r="Z222" i="3" s="1"/>
  <c r="AB222" i="3" s="1"/>
  <c r="L225" i="3"/>
  <c r="N225" i="3" s="1"/>
  <c r="P225" i="3" s="1"/>
  <c r="R225" i="3" s="1"/>
  <c r="T225" i="3" s="1"/>
  <c r="V225" i="3" s="1"/>
  <c r="X225" i="3" s="1"/>
  <c r="Z225" i="3" s="1"/>
  <c r="AB225" i="3" s="1"/>
  <c r="L244" i="3"/>
  <c r="N244" i="3" s="1"/>
  <c r="P244" i="3" s="1"/>
  <c r="R244" i="3" s="1"/>
  <c r="T244" i="3" s="1"/>
  <c r="V244" i="3" s="1"/>
  <c r="X244" i="3" s="1"/>
  <c r="Z244" i="3" s="1"/>
  <c r="AB244" i="3" s="1"/>
  <c r="L252" i="3"/>
  <c r="N252" i="3" s="1"/>
  <c r="P252" i="3" s="1"/>
  <c r="R252" i="3" s="1"/>
  <c r="T252" i="3" s="1"/>
  <c r="V252" i="3" s="1"/>
  <c r="X252" i="3" s="1"/>
  <c r="Z252" i="3" s="1"/>
  <c r="AB252" i="3" s="1"/>
  <c r="L271" i="3"/>
  <c r="N271" i="3" s="1"/>
  <c r="P271" i="3" s="1"/>
  <c r="R271" i="3" s="1"/>
  <c r="T271" i="3" s="1"/>
  <c r="V271" i="3" s="1"/>
  <c r="X271" i="3" s="1"/>
  <c r="Z271" i="3" s="1"/>
  <c r="AB271" i="3" s="1"/>
  <c r="L274" i="3"/>
  <c r="N274" i="3" s="1"/>
  <c r="P274" i="3" s="1"/>
  <c r="R274" i="3" s="1"/>
  <c r="T274" i="3" s="1"/>
  <c r="V274" i="3" s="1"/>
  <c r="X274" i="3" s="1"/>
  <c r="Z274" i="3" s="1"/>
  <c r="AB274" i="3" s="1"/>
  <c r="L284" i="3"/>
  <c r="N284" i="3" s="1"/>
  <c r="P284" i="3" s="1"/>
  <c r="R284" i="3" s="1"/>
  <c r="T284" i="3" s="1"/>
  <c r="V284" i="3" s="1"/>
  <c r="X284" i="3" s="1"/>
  <c r="Z284" i="3" s="1"/>
  <c r="AB284" i="3" s="1"/>
  <c r="L16" i="3"/>
  <c r="N16" i="3" s="1"/>
  <c r="P16" i="3" s="1"/>
  <c r="R16" i="3" s="1"/>
  <c r="T16" i="3" s="1"/>
  <c r="V16" i="3" s="1"/>
  <c r="X16" i="3" s="1"/>
  <c r="Z16" i="3" s="1"/>
  <c r="AB16" i="3" s="1"/>
  <c r="L85" i="3"/>
  <c r="N85" i="3" s="1"/>
  <c r="P85" i="3" s="1"/>
  <c r="R85" i="3" s="1"/>
  <c r="T85" i="3" s="1"/>
  <c r="V85" i="3" s="1"/>
  <c r="X85" i="3" s="1"/>
  <c r="Z85" i="3" s="1"/>
  <c r="AB85" i="3" s="1"/>
  <c r="L88" i="3"/>
  <c r="N88" i="3" s="1"/>
  <c r="P88" i="3" s="1"/>
  <c r="R88" i="3" s="1"/>
  <c r="T88" i="3" s="1"/>
  <c r="V88" i="3" s="1"/>
  <c r="X88" i="3" s="1"/>
  <c r="Z88" i="3" s="1"/>
  <c r="AB88" i="3" s="1"/>
  <c r="L94" i="3"/>
  <c r="N94" i="3" s="1"/>
  <c r="P94" i="3" s="1"/>
  <c r="R94" i="3" s="1"/>
  <c r="T94" i="3" s="1"/>
  <c r="V94" i="3" s="1"/>
  <c r="X94" i="3" s="1"/>
  <c r="Z94" i="3" s="1"/>
  <c r="AB94" i="3" s="1"/>
  <c r="L105" i="3"/>
  <c r="N105" i="3" s="1"/>
  <c r="P105" i="3" s="1"/>
  <c r="R105" i="3" s="1"/>
  <c r="T105" i="3" s="1"/>
  <c r="V105" i="3" s="1"/>
  <c r="X105" i="3" s="1"/>
  <c r="Z105" i="3" s="1"/>
  <c r="AB105" i="3" s="1"/>
  <c r="L116" i="3"/>
  <c r="N116" i="3" s="1"/>
  <c r="P116" i="3" s="1"/>
  <c r="R116" i="3" s="1"/>
  <c r="T116" i="3" s="1"/>
  <c r="V116" i="3" s="1"/>
  <c r="X116" i="3" s="1"/>
  <c r="Z116" i="3" s="1"/>
  <c r="AB116" i="3" s="1"/>
  <c r="L119" i="3"/>
  <c r="N119" i="3" s="1"/>
  <c r="P119" i="3" s="1"/>
  <c r="R119" i="3" s="1"/>
  <c r="T119" i="3" s="1"/>
  <c r="V119" i="3" s="1"/>
  <c r="X119" i="3" s="1"/>
  <c r="Z119" i="3" s="1"/>
  <c r="AB119" i="3" s="1"/>
  <c r="L128" i="3"/>
  <c r="N128" i="3" s="1"/>
  <c r="P128" i="3" s="1"/>
  <c r="R128" i="3" s="1"/>
  <c r="T128" i="3" s="1"/>
  <c r="V128" i="3" s="1"/>
  <c r="X128" i="3" s="1"/>
  <c r="Z128" i="3" s="1"/>
  <c r="AB128" i="3" s="1"/>
  <c r="L166" i="3"/>
  <c r="N166" i="3" s="1"/>
  <c r="P166" i="3" s="1"/>
  <c r="R166" i="3" s="1"/>
  <c r="T166" i="3" s="1"/>
  <c r="V166" i="3" s="1"/>
  <c r="X166" i="3" s="1"/>
  <c r="Z166" i="3" s="1"/>
  <c r="AB166" i="3" s="1"/>
  <c r="L183" i="3"/>
  <c r="N183" i="3" s="1"/>
  <c r="P183" i="3" s="1"/>
  <c r="R183" i="3" s="1"/>
  <c r="T183" i="3" s="1"/>
  <c r="V183" i="3" s="1"/>
  <c r="X183" i="3" s="1"/>
  <c r="Z183" i="3" s="1"/>
  <c r="AB183" i="3" s="1"/>
  <c r="L288" i="3"/>
  <c r="N288" i="3" s="1"/>
  <c r="P288" i="3" s="1"/>
  <c r="R288" i="3" s="1"/>
  <c r="V288" i="3" s="1"/>
  <c r="X288" i="3" s="1"/>
  <c r="Z288" i="3" s="1"/>
  <c r="L5" i="3"/>
  <c r="N5" i="3" s="1"/>
  <c r="P5" i="3" s="1"/>
  <c r="R5" i="3" s="1"/>
  <c r="T5" i="3" s="1"/>
  <c r="V5" i="3" s="1"/>
  <c r="X5" i="3" s="1"/>
  <c r="Z5" i="3" s="1"/>
  <c r="AB5" i="3" s="1"/>
  <c r="L14" i="3"/>
  <c r="N14" i="3" s="1"/>
  <c r="P14" i="3" s="1"/>
  <c r="R14" i="3" s="1"/>
  <c r="T14" i="3" s="1"/>
  <c r="V14" i="3" s="1"/>
  <c r="X14" i="3" s="1"/>
  <c r="Z14" i="3" s="1"/>
  <c r="AB14" i="3" s="1"/>
  <c r="L19" i="3"/>
  <c r="N19" i="3" s="1"/>
  <c r="P19" i="3" s="1"/>
  <c r="R19" i="3" s="1"/>
  <c r="T19" i="3" s="1"/>
  <c r="V19" i="3" s="1"/>
  <c r="X19" i="3" s="1"/>
  <c r="Z19" i="3" s="1"/>
  <c r="AB19" i="3" s="1"/>
  <c r="L23" i="3"/>
  <c r="N23" i="3" s="1"/>
  <c r="P23" i="3" s="1"/>
  <c r="R23" i="3" s="1"/>
  <c r="T23" i="3" s="1"/>
  <c r="V23" i="3" s="1"/>
  <c r="X23" i="3" s="1"/>
  <c r="Z23" i="3" s="1"/>
  <c r="AB23" i="3" s="1"/>
  <c r="L34" i="3"/>
  <c r="N34" i="3" s="1"/>
  <c r="P34" i="3" s="1"/>
  <c r="R34" i="3" s="1"/>
  <c r="T34" i="3" s="1"/>
  <c r="V34" i="3" s="1"/>
  <c r="X34" i="3" s="1"/>
  <c r="Z34" i="3" s="1"/>
  <c r="AB34" i="3" s="1"/>
  <c r="L37" i="3"/>
  <c r="N37" i="3" s="1"/>
  <c r="P37" i="3" s="1"/>
  <c r="R37" i="3" s="1"/>
  <c r="T37" i="3" s="1"/>
  <c r="V37" i="3" s="1"/>
  <c r="X37" i="3" s="1"/>
  <c r="Z37" i="3" s="1"/>
  <c r="AB37" i="3" s="1"/>
  <c r="L56" i="3"/>
  <c r="N56" i="3" s="1"/>
  <c r="P56" i="3" s="1"/>
  <c r="R56" i="3" s="1"/>
  <c r="T56" i="3" s="1"/>
  <c r="V56" i="3" s="1"/>
  <c r="X56" i="3" s="1"/>
  <c r="Z56" i="3" s="1"/>
  <c r="AB56" i="3" s="1"/>
  <c r="L59" i="3"/>
  <c r="N59" i="3" s="1"/>
  <c r="P59" i="3" s="1"/>
  <c r="R59" i="3" s="1"/>
  <c r="T59" i="3" s="1"/>
  <c r="V59" i="3" s="1"/>
  <c r="X59" i="3" s="1"/>
  <c r="Z59" i="3" s="1"/>
  <c r="AB59" i="3" s="1"/>
  <c r="L62" i="3"/>
  <c r="N62" i="3" s="1"/>
  <c r="P62" i="3" s="1"/>
  <c r="R62" i="3" s="1"/>
  <c r="T62" i="3" s="1"/>
  <c r="V62" i="3" s="1"/>
  <c r="X62" i="3" s="1"/>
  <c r="Z62" i="3" s="1"/>
  <c r="AB62" i="3" s="1"/>
  <c r="L65" i="3"/>
  <c r="N65" i="3" s="1"/>
  <c r="P65" i="3" s="1"/>
  <c r="R65" i="3" s="1"/>
  <c r="T65" i="3" s="1"/>
  <c r="V65" i="3" s="1"/>
  <c r="X65" i="3" s="1"/>
  <c r="Z65" i="3" s="1"/>
  <c r="AB65" i="3" s="1"/>
  <c r="L72" i="3"/>
  <c r="N72" i="3" s="1"/>
  <c r="P72" i="3" s="1"/>
  <c r="R72" i="3" s="1"/>
  <c r="T72" i="3" s="1"/>
  <c r="V72" i="3" s="1"/>
  <c r="X72" i="3" s="1"/>
  <c r="Z72" i="3" s="1"/>
  <c r="AB72" i="3" s="1"/>
  <c r="L97" i="3"/>
  <c r="N97" i="3" s="1"/>
  <c r="P97" i="3" s="1"/>
  <c r="R97" i="3" s="1"/>
  <c r="T97" i="3" s="1"/>
  <c r="V97" i="3" s="1"/>
  <c r="X97" i="3" s="1"/>
  <c r="Z97" i="3" s="1"/>
  <c r="AB97" i="3" s="1"/>
  <c r="L100" i="3"/>
  <c r="N100" i="3" s="1"/>
  <c r="P100" i="3" s="1"/>
  <c r="R100" i="3" s="1"/>
  <c r="T100" i="3" s="1"/>
  <c r="V100" i="3" s="1"/>
  <c r="X100" i="3" s="1"/>
  <c r="Z100" i="3" s="1"/>
  <c r="AB100" i="3" s="1"/>
  <c r="L102" i="3"/>
  <c r="N102" i="3" s="1"/>
  <c r="P102" i="3" s="1"/>
  <c r="R102" i="3" s="1"/>
  <c r="T102" i="3" s="1"/>
  <c r="V102" i="3" s="1"/>
  <c r="X102" i="3" s="1"/>
  <c r="Z102" i="3" s="1"/>
  <c r="AB102" i="3" s="1"/>
  <c r="L108" i="3"/>
  <c r="N108" i="3" s="1"/>
  <c r="P108" i="3" s="1"/>
  <c r="R108" i="3" s="1"/>
  <c r="T108" i="3" s="1"/>
  <c r="V108" i="3" s="1"/>
  <c r="X108" i="3" s="1"/>
  <c r="Z108" i="3" s="1"/>
  <c r="AB108" i="3" s="1"/>
  <c r="L136" i="3"/>
  <c r="N136" i="3" s="1"/>
  <c r="P136" i="3" s="1"/>
  <c r="R136" i="3" s="1"/>
  <c r="T136" i="3" s="1"/>
  <c r="V136" i="3" s="1"/>
  <c r="X136" i="3" s="1"/>
  <c r="Z136" i="3" s="1"/>
  <c r="AB136" i="3" s="1"/>
  <c r="L141" i="3"/>
  <c r="N141" i="3" s="1"/>
  <c r="P141" i="3" s="1"/>
  <c r="R141" i="3" s="1"/>
  <c r="T141" i="3" s="1"/>
  <c r="V141" i="3" s="1"/>
  <c r="X141" i="3" s="1"/>
  <c r="Z141" i="3" s="1"/>
  <c r="AB141" i="3" s="1"/>
  <c r="L158" i="3"/>
  <c r="N158" i="3" s="1"/>
  <c r="P158" i="3" s="1"/>
  <c r="R158" i="3" s="1"/>
  <c r="T158" i="3" s="1"/>
  <c r="V158" i="3" s="1"/>
  <c r="X158" i="3" s="1"/>
  <c r="Z158" i="3" s="1"/>
  <c r="AB158" i="3" s="1"/>
  <c r="L163" i="3"/>
  <c r="N163" i="3" s="1"/>
  <c r="P163" i="3" s="1"/>
  <c r="R163" i="3" s="1"/>
  <c r="T163" i="3" s="1"/>
  <c r="V163" i="3" s="1"/>
  <c r="X163" i="3" s="1"/>
  <c r="Z163" i="3" s="1"/>
  <c r="AB163" i="3" s="1"/>
  <c r="L204" i="3"/>
  <c r="N204" i="3" s="1"/>
  <c r="P204" i="3" s="1"/>
  <c r="R204" i="3" s="1"/>
  <c r="T204" i="3" s="1"/>
  <c r="V204" i="3" s="1"/>
  <c r="X204" i="3" s="1"/>
  <c r="Z204" i="3" s="1"/>
  <c r="AB204" i="3" s="1"/>
  <c r="L209" i="3"/>
  <c r="N209" i="3" s="1"/>
  <c r="P209" i="3" s="1"/>
  <c r="R209" i="3" s="1"/>
  <c r="T209" i="3" s="1"/>
  <c r="V209" i="3" s="1"/>
  <c r="X209" i="3" s="1"/>
  <c r="Z209" i="3" s="1"/>
  <c r="AB209" i="3" s="1"/>
  <c r="L221" i="3"/>
  <c r="N221" i="3" s="1"/>
  <c r="P221" i="3" s="1"/>
  <c r="R221" i="3" s="1"/>
  <c r="T221" i="3" s="1"/>
  <c r="V221" i="3" s="1"/>
  <c r="X221" i="3" s="1"/>
  <c r="Z221" i="3" s="1"/>
  <c r="AB221" i="3" s="1"/>
  <c r="L226" i="3"/>
  <c r="N226" i="3" s="1"/>
  <c r="P226" i="3" s="1"/>
  <c r="R226" i="3" s="1"/>
  <c r="T226" i="3" s="1"/>
  <c r="V226" i="3" s="1"/>
  <c r="X226" i="3" s="1"/>
  <c r="Z226" i="3" s="1"/>
  <c r="AB226" i="3" s="1"/>
  <c r="L233" i="3"/>
  <c r="N233" i="3" s="1"/>
  <c r="P233" i="3" s="1"/>
  <c r="R233" i="3" s="1"/>
  <c r="T233" i="3" s="1"/>
  <c r="V233" i="3" s="1"/>
  <c r="X233" i="3" s="1"/>
  <c r="Z233" i="3" s="1"/>
  <c r="AB233" i="3" s="1"/>
  <c r="L236" i="3"/>
  <c r="N236" i="3" s="1"/>
  <c r="P236" i="3" s="1"/>
  <c r="R236" i="3" s="1"/>
  <c r="T236" i="3" s="1"/>
  <c r="V236" i="3" s="1"/>
  <c r="X236" i="3" s="1"/>
  <c r="Z236" i="3" s="1"/>
  <c r="AB236" i="3" s="1"/>
  <c r="L248" i="3"/>
  <c r="N248" i="3" s="1"/>
  <c r="P248" i="3" s="1"/>
  <c r="R248" i="3" s="1"/>
  <c r="T248" i="3" s="1"/>
  <c r="V248" i="3" s="1"/>
  <c r="X248" i="3" s="1"/>
  <c r="Z248" i="3" s="1"/>
  <c r="AB248" i="3" s="1"/>
  <c r="L257" i="3"/>
  <c r="N257" i="3" s="1"/>
  <c r="P257" i="3" s="1"/>
  <c r="R257" i="3" s="1"/>
  <c r="T257" i="3" s="1"/>
  <c r="V257" i="3" s="1"/>
  <c r="X257" i="3" s="1"/>
  <c r="Z257" i="3" s="1"/>
  <c r="AB257" i="3" s="1"/>
  <c r="L259" i="3"/>
  <c r="N259" i="3" s="1"/>
  <c r="P259" i="3" s="1"/>
  <c r="R259" i="3" s="1"/>
  <c r="T259" i="3" s="1"/>
  <c r="V259" i="3" s="1"/>
  <c r="X259" i="3" s="1"/>
  <c r="Z259" i="3" s="1"/>
  <c r="AB259" i="3" s="1"/>
  <c r="L272" i="3"/>
  <c r="N272" i="3" s="1"/>
  <c r="P272" i="3" s="1"/>
  <c r="R272" i="3" s="1"/>
  <c r="T272" i="3" s="1"/>
  <c r="V272" i="3" s="1"/>
  <c r="X272" i="3" s="1"/>
  <c r="Z272" i="3" s="1"/>
  <c r="AB272" i="3" s="1"/>
  <c r="L113" i="3"/>
  <c r="N113" i="3" s="1"/>
  <c r="P113" i="3" s="1"/>
  <c r="R113" i="3" s="1"/>
  <c r="T113" i="3" s="1"/>
  <c r="V113" i="3" s="1"/>
  <c r="X113" i="3" s="1"/>
  <c r="Z113" i="3" s="1"/>
  <c r="AB113" i="3" s="1"/>
  <c r="L122" i="3"/>
  <c r="N122" i="3" s="1"/>
  <c r="P122" i="3" s="1"/>
  <c r="R122" i="3" s="1"/>
  <c r="T122" i="3" s="1"/>
  <c r="V122" i="3" s="1"/>
  <c r="X122" i="3" s="1"/>
  <c r="Z122" i="3" s="1"/>
  <c r="AB122" i="3" s="1"/>
  <c r="L148" i="3"/>
  <c r="N148" i="3" s="1"/>
  <c r="P148" i="3" s="1"/>
  <c r="R148" i="3" s="1"/>
  <c r="T148" i="3" s="1"/>
  <c r="V148" i="3" s="1"/>
  <c r="X148" i="3" s="1"/>
  <c r="Z148" i="3" s="1"/>
  <c r="AB148" i="3" s="1"/>
  <c r="L175" i="3"/>
  <c r="N175" i="3" s="1"/>
  <c r="P175" i="3" s="1"/>
  <c r="R175" i="3" s="1"/>
  <c r="T175" i="3" s="1"/>
  <c r="V175" i="3" s="1"/>
  <c r="X175" i="3" s="1"/>
  <c r="Z175" i="3" s="1"/>
  <c r="AB175" i="3" s="1"/>
  <c r="L177" i="3"/>
  <c r="N177" i="3" s="1"/>
  <c r="P177" i="3" s="1"/>
  <c r="R177" i="3" s="1"/>
  <c r="T177" i="3" s="1"/>
  <c r="V177" i="3" s="1"/>
  <c r="X177" i="3" s="1"/>
  <c r="Z177" i="3" s="1"/>
  <c r="AB177" i="3" s="1"/>
  <c r="L285" i="3"/>
  <c r="N285" i="3" s="1"/>
  <c r="P285" i="3" s="1"/>
  <c r="R285" i="3" s="1"/>
  <c r="T285" i="3" s="1"/>
  <c r="V285" i="3" s="1"/>
  <c r="X285" i="3" s="1"/>
  <c r="Z285" i="3" s="1"/>
  <c r="AB285" i="3" s="1"/>
  <c r="L289" i="3"/>
  <c r="N289" i="3" s="1"/>
  <c r="P289" i="3" s="1"/>
  <c r="R289" i="3" s="1"/>
  <c r="T289" i="3" s="1"/>
  <c r="V289" i="3" s="1"/>
  <c r="X289" i="3" s="1"/>
  <c r="Z289" i="3" s="1"/>
  <c r="AB289" i="3" s="1"/>
  <c r="L11" i="3"/>
  <c r="N11" i="3" s="1"/>
  <c r="P11" i="3" s="1"/>
  <c r="R11" i="3" s="1"/>
  <c r="T11" i="3" s="1"/>
  <c r="V11" i="3" s="1"/>
  <c r="X11" i="3" s="1"/>
  <c r="Z11" i="3" s="1"/>
  <c r="AB11" i="3" s="1"/>
  <c r="L26" i="3"/>
  <c r="N26" i="3" s="1"/>
  <c r="P26" i="3" s="1"/>
  <c r="R26" i="3" s="1"/>
  <c r="T26" i="3" s="1"/>
  <c r="V26" i="3" s="1"/>
  <c r="X26" i="3" s="1"/>
  <c r="Z26" i="3" s="1"/>
  <c r="AB26" i="3" s="1"/>
  <c r="L31" i="3"/>
  <c r="N31" i="3" s="1"/>
  <c r="P31" i="3" s="1"/>
  <c r="R31" i="3" s="1"/>
  <c r="T31" i="3" s="1"/>
  <c r="V31" i="3" s="1"/>
  <c r="X31" i="3" s="1"/>
  <c r="Z31" i="3" s="1"/>
  <c r="AB31" i="3" s="1"/>
  <c r="L40" i="3"/>
  <c r="N40" i="3" s="1"/>
  <c r="P40" i="3" s="1"/>
  <c r="R40" i="3" s="1"/>
  <c r="T40" i="3" s="1"/>
  <c r="V40" i="3" s="1"/>
  <c r="X40" i="3" s="1"/>
  <c r="Z40" i="3" s="1"/>
  <c r="AB40" i="3" s="1"/>
  <c r="L46" i="3"/>
  <c r="N46" i="3" s="1"/>
  <c r="P46" i="3" s="1"/>
  <c r="R46" i="3" s="1"/>
  <c r="T46" i="3" s="1"/>
  <c r="V46" i="3" s="1"/>
  <c r="X46" i="3" s="1"/>
  <c r="Z46" i="3" s="1"/>
  <c r="AB46" i="3" s="1"/>
  <c r="L52" i="3"/>
  <c r="N52" i="3" s="1"/>
  <c r="P52" i="3" s="1"/>
  <c r="R52" i="3" s="1"/>
  <c r="T52" i="3" s="1"/>
  <c r="V52" i="3" s="1"/>
  <c r="X52" i="3" s="1"/>
  <c r="Z52" i="3" s="1"/>
  <c r="AB52" i="3" s="1"/>
  <c r="L54" i="3"/>
  <c r="N54" i="3" s="1"/>
  <c r="P54" i="3" s="1"/>
  <c r="R54" i="3" s="1"/>
  <c r="T54" i="3" s="1"/>
  <c r="V54" i="3" s="1"/>
  <c r="X54" i="3" s="1"/>
  <c r="Z54" i="3" s="1"/>
  <c r="AB54" i="3" s="1"/>
  <c r="L63" i="3"/>
  <c r="N63" i="3" s="1"/>
  <c r="P63" i="3" s="1"/>
  <c r="R63" i="3" s="1"/>
  <c r="T63" i="3" s="1"/>
  <c r="V63" i="3" s="1"/>
  <c r="X63" i="3" s="1"/>
  <c r="Z63" i="3" s="1"/>
  <c r="AB63" i="3" s="1"/>
  <c r="L68" i="3"/>
  <c r="N68" i="3" s="1"/>
  <c r="P68" i="3" s="1"/>
  <c r="R68" i="3" s="1"/>
  <c r="T68" i="3" s="1"/>
  <c r="V68" i="3" s="1"/>
  <c r="X68" i="3" s="1"/>
  <c r="Z68" i="3" s="1"/>
  <c r="AB68" i="3" s="1"/>
  <c r="L95" i="3"/>
  <c r="N95" i="3" s="1"/>
  <c r="P95" i="3" s="1"/>
  <c r="R95" i="3" s="1"/>
  <c r="T95" i="3" s="1"/>
  <c r="V95" i="3" s="1"/>
  <c r="X95" i="3" s="1"/>
  <c r="Z95" i="3" s="1"/>
  <c r="AB95" i="3" s="1"/>
  <c r="L109" i="3"/>
  <c r="N109" i="3" s="1"/>
  <c r="P109" i="3" s="1"/>
  <c r="R109" i="3" s="1"/>
  <c r="T109" i="3" s="1"/>
  <c r="V109" i="3" s="1"/>
  <c r="X109" i="3" s="1"/>
  <c r="Z109" i="3" s="1"/>
  <c r="AB109" i="3" s="1"/>
  <c r="L126" i="3"/>
  <c r="N126" i="3" s="1"/>
  <c r="P126" i="3" s="1"/>
  <c r="R126" i="3" s="1"/>
  <c r="T126" i="3" s="1"/>
  <c r="V126" i="3" s="1"/>
  <c r="X126" i="3" s="1"/>
  <c r="Z126" i="3" s="1"/>
  <c r="AB126" i="3" s="1"/>
  <c r="L129" i="3"/>
  <c r="N129" i="3" s="1"/>
  <c r="P129" i="3" s="1"/>
  <c r="R129" i="3" s="1"/>
  <c r="T129" i="3" s="1"/>
  <c r="V129" i="3" s="1"/>
  <c r="X129" i="3" s="1"/>
  <c r="Z129" i="3" s="1"/>
  <c r="AB129" i="3" s="1"/>
  <c r="L137" i="3"/>
  <c r="N137" i="3" s="1"/>
  <c r="P137" i="3" s="1"/>
  <c r="R137" i="3" s="1"/>
  <c r="T137" i="3" s="1"/>
  <c r="V137" i="3" s="1"/>
  <c r="X137" i="3" s="1"/>
  <c r="Z137" i="3" s="1"/>
  <c r="AB137" i="3" s="1"/>
  <c r="L146" i="3"/>
  <c r="N146" i="3" s="1"/>
  <c r="P146" i="3" s="1"/>
  <c r="R146" i="3" s="1"/>
  <c r="T146" i="3" s="1"/>
  <c r="V146" i="3" s="1"/>
  <c r="X146" i="3" s="1"/>
  <c r="Z146" i="3" s="1"/>
  <c r="AB146" i="3" s="1"/>
  <c r="L173" i="3"/>
  <c r="N173" i="3" s="1"/>
  <c r="P173" i="3" s="1"/>
  <c r="R173" i="3" s="1"/>
  <c r="T173" i="3" s="1"/>
  <c r="V173" i="3" s="1"/>
  <c r="X173" i="3" s="1"/>
  <c r="Z173" i="3" s="1"/>
  <c r="AB173" i="3" s="1"/>
  <c r="L182" i="3"/>
  <c r="N182" i="3" s="1"/>
  <c r="P182" i="3" s="1"/>
  <c r="R182" i="3" s="1"/>
  <c r="T182" i="3" s="1"/>
  <c r="V182" i="3" s="1"/>
  <c r="X182" i="3" s="1"/>
  <c r="Z182" i="3" s="1"/>
  <c r="AB182" i="3" s="1"/>
  <c r="L184" i="3"/>
  <c r="N184" i="3" s="1"/>
  <c r="P184" i="3" s="1"/>
  <c r="R184" i="3" s="1"/>
  <c r="T184" i="3" s="1"/>
  <c r="V184" i="3" s="1"/>
  <c r="X184" i="3" s="1"/>
  <c r="Z184" i="3" s="1"/>
  <c r="AB184" i="3" s="1"/>
  <c r="L186" i="3"/>
  <c r="N186" i="3" s="1"/>
  <c r="P186" i="3" s="1"/>
  <c r="R186" i="3" s="1"/>
  <c r="T186" i="3" s="1"/>
  <c r="V186" i="3" s="1"/>
  <c r="X186" i="3" s="1"/>
  <c r="Z186" i="3" s="1"/>
  <c r="AB186" i="3" s="1"/>
  <c r="L202" i="3"/>
  <c r="N202" i="3" s="1"/>
  <c r="P202" i="3" s="1"/>
  <c r="R202" i="3" s="1"/>
  <c r="T202" i="3" s="1"/>
  <c r="V202" i="3" s="1"/>
  <c r="X202" i="3" s="1"/>
  <c r="Z202" i="3" s="1"/>
  <c r="AB202" i="3" s="1"/>
  <c r="L207" i="3"/>
  <c r="N207" i="3" s="1"/>
  <c r="P207" i="3" s="1"/>
  <c r="R207" i="3" s="1"/>
  <c r="T207" i="3" s="1"/>
  <c r="V207" i="3" s="1"/>
  <c r="X207" i="3" s="1"/>
  <c r="Z207" i="3" s="1"/>
  <c r="AB207" i="3" s="1"/>
  <c r="L217" i="3"/>
  <c r="N217" i="3" s="1"/>
  <c r="P217" i="3" s="1"/>
  <c r="R217" i="3" s="1"/>
  <c r="T217" i="3" s="1"/>
  <c r="V217" i="3" s="1"/>
  <c r="X217" i="3" s="1"/>
  <c r="Z217" i="3" s="1"/>
  <c r="AB217" i="3" s="1"/>
  <c r="L234" i="3"/>
  <c r="N234" i="3" s="1"/>
  <c r="P234" i="3" s="1"/>
  <c r="R234" i="3" s="1"/>
  <c r="T234" i="3" s="1"/>
  <c r="V234" i="3" s="1"/>
  <c r="X234" i="3" s="1"/>
  <c r="Z234" i="3" s="1"/>
  <c r="AB234" i="3" s="1"/>
  <c r="L237" i="3"/>
  <c r="N237" i="3" s="1"/>
  <c r="P237" i="3" s="1"/>
  <c r="R237" i="3" s="1"/>
  <c r="T237" i="3" s="1"/>
  <c r="V237" i="3" s="1"/>
  <c r="X237" i="3" s="1"/>
  <c r="Z237" i="3" s="1"/>
  <c r="AB237" i="3" s="1"/>
  <c r="L246" i="3"/>
  <c r="N246" i="3" s="1"/>
  <c r="P246" i="3" s="1"/>
  <c r="R246" i="3" s="1"/>
  <c r="T246" i="3" s="1"/>
  <c r="V246" i="3" s="1"/>
  <c r="X246" i="3" s="1"/>
  <c r="Z246" i="3" s="1"/>
  <c r="AB246" i="3" s="1"/>
  <c r="L262" i="3"/>
  <c r="N262" i="3" s="1"/>
  <c r="P262" i="3" s="1"/>
  <c r="R262" i="3" s="1"/>
  <c r="T262" i="3" s="1"/>
  <c r="V262" i="3" s="1"/>
  <c r="X262" i="3" s="1"/>
  <c r="Z262" i="3" s="1"/>
  <c r="AB262" i="3" s="1"/>
  <c r="L275" i="3"/>
  <c r="N275" i="3" s="1"/>
  <c r="P275" i="3" s="1"/>
  <c r="R275" i="3" s="1"/>
  <c r="T275" i="3" s="1"/>
  <c r="V275" i="3" s="1"/>
  <c r="X275" i="3" s="1"/>
  <c r="Z275" i="3" s="1"/>
  <c r="AB275" i="3" s="1"/>
  <c r="E100" i="2"/>
  <c r="F100" i="2" s="1"/>
  <c r="H100" i="2" s="1"/>
  <c r="J100" i="2" s="1"/>
  <c r="L100" i="2" s="1"/>
  <c r="L7" i="3"/>
  <c r="N7" i="3" s="1"/>
  <c r="P7" i="3" s="1"/>
  <c r="R7" i="3" s="1"/>
  <c r="T7" i="3" s="1"/>
  <c r="V7" i="3" s="1"/>
  <c r="X7" i="3" s="1"/>
  <c r="Z7" i="3" s="1"/>
  <c r="AB7" i="3" s="1"/>
  <c r="L69" i="3"/>
  <c r="N69" i="3" s="1"/>
  <c r="P69" i="3" s="1"/>
  <c r="R69" i="3" s="1"/>
  <c r="T69" i="3" s="1"/>
  <c r="V69" i="3" s="1"/>
  <c r="X69" i="3" s="1"/>
  <c r="Z69" i="3" s="1"/>
  <c r="AB69" i="3" s="1"/>
  <c r="F290" i="3"/>
  <c r="H4" i="3"/>
  <c r="K290" i="3"/>
  <c r="L75" i="3"/>
  <c r="N75" i="3" s="1"/>
  <c r="P75" i="3" s="1"/>
  <c r="R75" i="3" s="1"/>
  <c r="T75" i="3" s="1"/>
  <c r="V75" i="3" s="1"/>
  <c r="X75" i="3" s="1"/>
  <c r="Z75" i="3" s="1"/>
  <c r="AB75" i="3" s="1"/>
  <c r="L82" i="3"/>
  <c r="N82" i="3" s="1"/>
  <c r="P82" i="3" s="1"/>
  <c r="R82" i="3" s="1"/>
  <c r="T82" i="3" s="1"/>
  <c r="V82" i="3" s="1"/>
  <c r="X82" i="3" s="1"/>
  <c r="Z82" i="3" s="1"/>
  <c r="AB82" i="3" s="1"/>
  <c r="L132" i="3"/>
  <c r="N132" i="3" s="1"/>
  <c r="P132" i="3" s="1"/>
  <c r="R132" i="3" s="1"/>
  <c r="T132" i="3" s="1"/>
  <c r="V132" i="3" s="1"/>
  <c r="X132" i="3" s="1"/>
  <c r="Z132" i="3" s="1"/>
  <c r="AB132" i="3" s="1"/>
  <c r="L101" i="3"/>
  <c r="N101" i="3" s="1"/>
  <c r="P101" i="3" s="1"/>
  <c r="R101" i="3" s="1"/>
  <c r="T101" i="3" s="1"/>
  <c r="V101" i="3" s="1"/>
  <c r="X101" i="3" s="1"/>
  <c r="Z101" i="3" s="1"/>
  <c r="AB101" i="3" s="1"/>
  <c r="L134" i="3"/>
  <c r="N134" i="3" s="1"/>
  <c r="P134" i="3" s="1"/>
  <c r="R134" i="3" s="1"/>
  <c r="T134" i="3" s="1"/>
  <c r="V134" i="3" s="1"/>
  <c r="X134" i="3" s="1"/>
  <c r="Z134" i="3" s="1"/>
  <c r="AB134" i="3" s="1"/>
  <c r="L115" i="3"/>
  <c r="N115" i="3" s="1"/>
  <c r="P115" i="3" s="1"/>
  <c r="R115" i="3" s="1"/>
  <c r="T115" i="3" s="1"/>
  <c r="V115" i="3" s="1"/>
  <c r="X115" i="3" s="1"/>
  <c r="Z115" i="3" s="1"/>
  <c r="AB115" i="3" s="1"/>
  <c r="L152" i="3"/>
  <c r="N152" i="3" s="1"/>
  <c r="P152" i="3" s="1"/>
  <c r="R152" i="3" s="1"/>
  <c r="T152" i="3" s="1"/>
  <c r="V152" i="3" s="1"/>
  <c r="X152" i="3" s="1"/>
  <c r="Z152" i="3" s="1"/>
  <c r="AB152" i="3" s="1"/>
  <c r="L210" i="3"/>
  <c r="N210" i="3" s="1"/>
  <c r="P210" i="3" s="1"/>
  <c r="R210" i="3" s="1"/>
  <c r="T210" i="3" s="1"/>
  <c r="V210" i="3" s="1"/>
  <c r="X210" i="3" s="1"/>
  <c r="Z210" i="3" s="1"/>
  <c r="AB210" i="3" s="1"/>
  <c r="L212" i="3"/>
  <c r="N212" i="3" s="1"/>
  <c r="P212" i="3" s="1"/>
  <c r="R212" i="3" s="1"/>
  <c r="T212" i="3" s="1"/>
  <c r="V212" i="3" s="1"/>
  <c r="X212" i="3" s="1"/>
  <c r="Z212" i="3" s="1"/>
  <c r="AB212" i="3" s="1"/>
  <c r="L219" i="3"/>
  <c r="N219" i="3" s="1"/>
  <c r="P219" i="3" s="1"/>
  <c r="R219" i="3" s="1"/>
  <c r="T219" i="3" s="1"/>
  <c r="V219" i="3" s="1"/>
  <c r="X219" i="3" s="1"/>
  <c r="Z219" i="3" s="1"/>
  <c r="AB219" i="3" s="1"/>
  <c r="L154" i="3"/>
  <c r="N154" i="3" s="1"/>
  <c r="P154" i="3" s="1"/>
  <c r="R154" i="3" s="1"/>
  <c r="T154" i="3" s="1"/>
  <c r="V154" i="3" s="1"/>
  <c r="X154" i="3" s="1"/>
  <c r="Z154" i="3" s="1"/>
  <c r="AB154" i="3" s="1"/>
  <c r="L239" i="3"/>
  <c r="N239" i="3" s="1"/>
  <c r="P239" i="3" s="1"/>
  <c r="R239" i="3" s="1"/>
  <c r="T239" i="3" s="1"/>
  <c r="V239" i="3" s="1"/>
  <c r="X239" i="3" s="1"/>
  <c r="Z239" i="3" s="1"/>
  <c r="AB239" i="3" s="1"/>
  <c r="L230" i="3"/>
  <c r="N230" i="3" s="1"/>
  <c r="P230" i="3" s="1"/>
  <c r="R230" i="3" s="1"/>
  <c r="T230" i="3" s="1"/>
  <c r="V230" i="3" s="1"/>
  <c r="X230" i="3" s="1"/>
  <c r="Z230" i="3" s="1"/>
  <c r="AB230" i="3" s="1"/>
  <c r="L261" i="3"/>
  <c r="N261" i="3" s="1"/>
  <c r="P261" i="3" s="1"/>
  <c r="R261" i="3" s="1"/>
  <c r="T261" i="3" s="1"/>
  <c r="V261" i="3" s="1"/>
  <c r="X261" i="3" s="1"/>
  <c r="Z261" i="3" s="1"/>
  <c r="AB261" i="3" s="1"/>
  <c r="L281" i="3"/>
  <c r="N281" i="3" s="1"/>
  <c r="P281" i="3" s="1"/>
  <c r="R281" i="3" s="1"/>
  <c r="T281" i="3" s="1"/>
  <c r="V281" i="3" s="1"/>
  <c r="X281" i="3" s="1"/>
  <c r="Z281" i="3" s="1"/>
  <c r="AB281" i="3" s="1"/>
  <c r="AF66" i="1"/>
  <c r="H290" i="3" l="1"/>
  <c r="J4" i="3"/>
  <c r="AG66" i="1"/>
  <c r="AC66" i="1"/>
  <c r="AB66" i="1"/>
  <c r="J290" i="3" l="1"/>
  <c r="L4" i="3"/>
  <c r="Z65" i="1"/>
  <c r="AD65" i="1" s="1"/>
  <c r="AH65" i="1" s="1"/>
  <c r="AL65" i="1" s="1"/>
  <c r="AP65" i="1" s="1"/>
  <c r="AT65" i="1" s="1"/>
  <c r="AX65" i="1" s="1"/>
  <c r="L290" i="3" l="1"/>
  <c r="N4" i="3"/>
  <c r="Y66" i="1"/>
  <c r="X66" i="1"/>
  <c r="N290" i="3" l="1"/>
  <c r="P4" i="3"/>
  <c r="P290" i="3" l="1"/>
  <c r="R4" i="3"/>
  <c r="T66" i="1"/>
  <c r="U66" i="1"/>
  <c r="W65" i="1"/>
  <c r="AA65" i="1" s="1"/>
  <c r="AE65" i="1" s="1"/>
  <c r="AI65" i="1" s="1"/>
  <c r="AM65" i="1" s="1"/>
  <c r="AQ65" i="1" s="1"/>
  <c r="AU65" i="1" s="1"/>
  <c r="AY65" i="1" s="1"/>
  <c r="R290" i="3" l="1"/>
  <c r="T4" i="3"/>
  <c r="T290" i="3" l="1"/>
  <c r="V4" i="3"/>
  <c r="X4" i="3" s="1"/>
  <c r="Q66" i="1"/>
  <c r="P66" i="1"/>
  <c r="X290" i="3" l="1"/>
  <c r="Z4" i="3"/>
  <c r="V290" i="3"/>
  <c r="F66" i="1"/>
  <c r="Z290" i="3" l="1"/>
  <c r="AB4" i="3"/>
  <c r="AB290" i="3" s="1"/>
  <c r="M66" i="1"/>
  <c r="L66" i="1" l="1"/>
  <c r="J5" i="1" l="1"/>
  <c r="N5" i="1" s="1"/>
  <c r="R5" i="1" s="1"/>
  <c r="V5" i="1" s="1"/>
  <c r="Z5" i="1" s="1"/>
  <c r="AD5" i="1" s="1"/>
  <c r="AH5" i="1" s="1"/>
  <c r="AL5" i="1" s="1"/>
  <c r="AP5" i="1" s="1"/>
  <c r="AT5" i="1" s="1"/>
  <c r="AX5" i="1" s="1"/>
  <c r="J6" i="1"/>
  <c r="N6" i="1" s="1"/>
  <c r="R6" i="1" s="1"/>
  <c r="V6" i="1" s="1"/>
  <c r="Z6" i="1" s="1"/>
  <c r="AD6" i="1" s="1"/>
  <c r="AH6" i="1" s="1"/>
  <c r="AL6" i="1" s="1"/>
  <c r="AP6" i="1" s="1"/>
  <c r="AT6" i="1" s="1"/>
  <c r="AX6" i="1" s="1"/>
  <c r="J7" i="1"/>
  <c r="N7" i="1" s="1"/>
  <c r="R7" i="1" s="1"/>
  <c r="V7" i="1" s="1"/>
  <c r="Z7" i="1" s="1"/>
  <c r="AD7" i="1" s="1"/>
  <c r="AH7" i="1" s="1"/>
  <c r="AL7" i="1" s="1"/>
  <c r="AP7" i="1" s="1"/>
  <c r="AT7" i="1" s="1"/>
  <c r="AX7" i="1" s="1"/>
  <c r="J8" i="1"/>
  <c r="N8" i="1" s="1"/>
  <c r="R8" i="1" s="1"/>
  <c r="V8" i="1" s="1"/>
  <c r="Z8" i="1" s="1"/>
  <c r="AD8" i="1" s="1"/>
  <c r="AH8" i="1" s="1"/>
  <c r="AL8" i="1" s="1"/>
  <c r="AP8" i="1" s="1"/>
  <c r="AT8" i="1" s="1"/>
  <c r="AX8" i="1" s="1"/>
  <c r="J9" i="1"/>
  <c r="N9" i="1" s="1"/>
  <c r="R9" i="1" s="1"/>
  <c r="V9" i="1" s="1"/>
  <c r="Z9" i="1" s="1"/>
  <c r="AD9" i="1" s="1"/>
  <c r="AH9" i="1" s="1"/>
  <c r="AL9" i="1" s="1"/>
  <c r="AP9" i="1" s="1"/>
  <c r="AT9" i="1" s="1"/>
  <c r="AX9" i="1" s="1"/>
  <c r="J10" i="1"/>
  <c r="N10" i="1" s="1"/>
  <c r="R10" i="1" s="1"/>
  <c r="V10" i="1" s="1"/>
  <c r="Z10" i="1" s="1"/>
  <c r="AD10" i="1" s="1"/>
  <c r="AH10" i="1" s="1"/>
  <c r="AL10" i="1" s="1"/>
  <c r="AP10" i="1" s="1"/>
  <c r="AT10" i="1" s="1"/>
  <c r="AX10" i="1" s="1"/>
  <c r="J11" i="1"/>
  <c r="N11" i="1" s="1"/>
  <c r="R11" i="1" s="1"/>
  <c r="V11" i="1" s="1"/>
  <c r="Z11" i="1" s="1"/>
  <c r="AD11" i="1" s="1"/>
  <c r="AH11" i="1" s="1"/>
  <c r="AL11" i="1" s="1"/>
  <c r="AP11" i="1" s="1"/>
  <c r="AT11" i="1" s="1"/>
  <c r="AX11" i="1" s="1"/>
  <c r="J12" i="1"/>
  <c r="N12" i="1" s="1"/>
  <c r="R12" i="1" s="1"/>
  <c r="V12" i="1" s="1"/>
  <c r="Z12" i="1" s="1"/>
  <c r="AD12" i="1" s="1"/>
  <c r="AH12" i="1" s="1"/>
  <c r="AL12" i="1" s="1"/>
  <c r="AP12" i="1" s="1"/>
  <c r="AT12" i="1" s="1"/>
  <c r="AX12" i="1" s="1"/>
  <c r="J13" i="1"/>
  <c r="N13" i="1" s="1"/>
  <c r="R13" i="1" s="1"/>
  <c r="V13" i="1" s="1"/>
  <c r="Z13" i="1" s="1"/>
  <c r="AD13" i="1" s="1"/>
  <c r="AH13" i="1" s="1"/>
  <c r="AL13" i="1" s="1"/>
  <c r="AP13" i="1" s="1"/>
  <c r="AT13" i="1" s="1"/>
  <c r="AX13" i="1" s="1"/>
  <c r="J14" i="1"/>
  <c r="N14" i="1" s="1"/>
  <c r="R14" i="1" s="1"/>
  <c r="V14" i="1" s="1"/>
  <c r="Z14" i="1" s="1"/>
  <c r="AD14" i="1" s="1"/>
  <c r="AH14" i="1" s="1"/>
  <c r="AL14" i="1" s="1"/>
  <c r="AP14" i="1" s="1"/>
  <c r="AT14" i="1" s="1"/>
  <c r="AX14" i="1" s="1"/>
  <c r="J15" i="1"/>
  <c r="N15" i="1" s="1"/>
  <c r="R15" i="1" s="1"/>
  <c r="V15" i="1" s="1"/>
  <c r="Z15" i="1" s="1"/>
  <c r="AD15" i="1" s="1"/>
  <c r="AH15" i="1" s="1"/>
  <c r="AL15" i="1" s="1"/>
  <c r="AP15" i="1" s="1"/>
  <c r="AT15" i="1" s="1"/>
  <c r="AX15" i="1" s="1"/>
  <c r="J16" i="1"/>
  <c r="N16" i="1" s="1"/>
  <c r="R16" i="1" s="1"/>
  <c r="V16" i="1" s="1"/>
  <c r="Z16" i="1" s="1"/>
  <c r="AD16" i="1" s="1"/>
  <c r="AH16" i="1" s="1"/>
  <c r="AL16" i="1" s="1"/>
  <c r="AP16" i="1" s="1"/>
  <c r="AT16" i="1" s="1"/>
  <c r="AX16" i="1" s="1"/>
  <c r="J17" i="1"/>
  <c r="N17" i="1" s="1"/>
  <c r="R17" i="1" s="1"/>
  <c r="V17" i="1" s="1"/>
  <c r="Z17" i="1" s="1"/>
  <c r="AD17" i="1" s="1"/>
  <c r="AH17" i="1" s="1"/>
  <c r="AL17" i="1" s="1"/>
  <c r="AP17" i="1" s="1"/>
  <c r="AT17" i="1" s="1"/>
  <c r="AX17" i="1" s="1"/>
  <c r="J18" i="1"/>
  <c r="N18" i="1" s="1"/>
  <c r="R18" i="1" s="1"/>
  <c r="V18" i="1" s="1"/>
  <c r="Z18" i="1" s="1"/>
  <c r="AD18" i="1" s="1"/>
  <c r="AH18" i="1" s="1"/>
  <c r="AL18" i="1" s="1"/>
  <c r="AP18" i="1" s="1"/>
  <c r="AT18" i="1" s="1"/>
  <c r="AX18" i="1" s="1"/>
  <c r="J19" i="1"/>
  <c r="N19" i="1" s="1"/>
  <c r="R19" i="1" s="1"/>
  <c r="V19" i="1" s="1"/>
  <c r="Z19" i="1" s="1"/>
  <c r="AD19" i="1" s="1"/>
  <c r="AH19" i="1" s="1"/>
  <c r="AL19" i="1" s="1"/>
  <c r="AP19" i="1" s="1"/>
  <c r="AT19" i="1" s="1"/>
  <c r="AX19" i="1" s="1"/>
  <c r="J20" i="1"/>
  <c r="N20" i="1" s="1"/>
  <c r="R20" i="1" s="1"/>
  <c r="V20" i="1" s="1"/>
  <c r="Z20" i="1" s="1"/>
  <c r="AD20" i="1" s="1"/>
  <c r="AH20" i="1" s="1"/>
  <c r="AL20" i="1" s="1"/>
  <c r="AP20" i="1" s="1"/>
  <c r="AT20" i="1" s="1"/>
  <c r="AX20" i="1" s="1"/>
  <c r="J21" i="1"/>
  <c r="N21" i="1" s="1"/>
  <c r="R21" i="1" s="1"/>
  <c r="V21" i="1" s="1"/>
  <c r="Z21" i="1" s="1"/>
  <c r="AD21" i="1" s="1"/>
  <c r="AH21" i="1" s="1"/>
  <c r="AL21" i="1" s="1"/>
  <c r="AP21" i="1" s="1"/>
  <c r="AT21" i="1" s="1"/>
  <c r="AX21" i="1" s="1"/>
  <c r="J22" i="1"/>
  <c r="N22" i="1" s="1"/>
  <c r="R22" i="1" s="1"/>
  <c r="V22" i="1" s="1"/>
  <c r="Z22" i="1" s="1"/>
  <c r="AD22" i="1" s="1"/>
  <c r="AH22" i="1" s="1"/>
  <c r="AL22" i="1" s="1"/>
  <c r="AP22" i="1" s="1"/>
  <c r="AT22" i="1" s="1"/>
  <c r="AX22" i="1" s="1"/>
  <c r="J23" i="1"/>
  <c r="N23" i="1" s="1"/>
  <c r="R23" i="1" s="1"/>
  <c r="V23" i="1" s="1"/>
  <c r="Z23" i="1" s="1"/>
  <c r="AD23" i="1" s="1"/>
  <c r="AH23" i="1" s="1"/>
  <c r="AL23" i="1" s="1"/>
  <c r="AP23" i="1" s="1"/>
  <c r="AT23" i="1" s="1"/>
  <c r="AX23" i="1" s="1"/>
  <c r="J24" i="1"/>
  <c r="N24" i="1" s="1"/>
  <c r="R24" i="1" s="1"/>
  <c r="V24" i="1" s="1"/>
  <c r="Z24" i="1" s="1"/>
  <c r="AD24" i="1" s="1"/>
  <c r="AH24" i="1" s="1"/>
  <c r="AL24" i="1" s="1"/>
  <c r="AP24" i="1" s="1"/>
  <c r="AT24" i="1" s="1"/>
  <c r="AX24" i="1" s="1"/>
  <c r="J25" i="1"/>
  <c r="N25" i="1" s="1"/>
  <c r="R25" i="1" s="1"/>
  <c r="V25" i="1" s="1"/>
  <c r="Z25" i="1" s="1"/>
  <c r="AD25" i="1" s="1"/>
  <c r="AH25" i="1" s="1"/>
  <c r="AL25" i="1" s="1"/>
  <c r="AP25" i="1" s="1"/>
  <c r="AT25" i="1" s="1"/>
  <c r="AX25" i="1" s="1"/>
  <c r="J26" i="1"/>
  <c r="N26" i="1" s="1"/>
  <c r="R26" i="1" s="1"/>
  <c r="V26" i="1" s="1"/>
  <c r="Z26" i="1" s="1"/>
  <c r="AD26" i="1" s="1"/>
  <c r="AH26" i="1" s="1"/>
  <c r="AL26" i="1" s="1"/>
  <c r="AP26" i="1" s="1"/>
  <c r="AT26" i="1" s="1"/>
  <c r="AX26" i="1" s="1"/>
  <c r="J27" i="1"/>
  <c r="N27" i="1" s="1"/>
  <c r="R27" i="1" s="1"/>
  <c r="V27" i="1" s="1"/>
  <c r="Z27" i="1" s="1"/>
  <c r="AD27" i="1" s="1"/>
  <c r="AH27" i="1" s="1"/>
  <c r="AL27" i="1" s="1"/>
  <c r="AP27" i="1" s="1"/>
  <c r="AT27" i="1" s="1"/>
  <c r="AX27" i="1" s="1"/>
  <c r="J28" i="1"/>
  <c r="N28" i="1" s="1"/>
  <c r="R28" i="1" s="1"/>
  <c r="V28" i="1" s="1"/>
  <c r="Z28" i="1" s="1"/>
  <c r="AD28" i="1" s="1"/>
  <c r="AH28" i="1" s="1"/>
  <c r="AL28" i="1" s="1"/>
  <c r="AP28" i="1" s="1"/>
  <c r="AT28" i="1" s="1"/>
  <c r="AX28" i="1" s="1"/>
  <c r="J29" i="1"/>
  <c r="N29" i="1" s="1"/>
  <c r="R29" i="1" s="1"/>
  <c r="V29" i="1" s="1"/>
  <c r="Z29" i="1" s="1"/>
  <c r="AD29" i="1" s="1"/>
  <c r="AH29" i="1" s="1"/>
  <c r="AL29" i="1" s="1"/>
  <c r="AP29" i="1" s="1"/>
  <c r="AT29" i="1" s="1"/>
  <c r="AX29" i="1" s="1"/>
  <c r="J30" i="1"/>
  <c r="N30" i="1" s="1"/>
  <c r="R30" i="1" s="1"/>
  <c r="V30" i="1" s="1"/>
  <c r="Z30" i="1" s="1"/>
  <c r="AD30" i="1" s="1"/>
  <c r="AH30" i="1" s="1"/>
  <c r="AL30" i="1" s="1"/>
  <c r="AP30" i="1" s="1"/>
  <c r="AT30" i="1" s="1"/>
  <c r="AX30" i="1" s="1"/>
  <c r="J31" i="1"/>
  <c r="N31" i="1" s="1"/>
  <c r="R31" i="1" s="1"/>
  <c r="V31" i="1" s="1"/>
  <c r="Z31" i="1" s="1"/>
  <c r="AD31" i="1" s="1"/>
  <c r="AH31" i="1" s="1"/>
  <c r="AL31" i="1" s="1"/>
  <c r="AP31" i="1" s="1"/>
  <c r="AT31" i="1" s="1"/>
  <c r="AX31" i="1" s="1"/>
  <c r="J32" i="1"/>
  <c r="N32" i="1" s="1"/>
  <c r="R32" i="1" s="1"/>
  <c r="V32" i="1" s="1"/>
  <c r="Z32" i="1" s="1"/>
  <c r="AD32" i="1" s="1"/>
  <c r="AH32" i="1" s="1"/>
  <c r="AL32" i="1" s="1"/>
  <c r="AP32" i="1" s="1"/>
  <c r="AT32" i="1" s="1"/>
  <c r="AX32" i="1" s="1"/>
  <c r="J33" i="1"/>
  <c r="N33" i="1" s="1"/>
  <c r="R33" i="1" s="1"/>
  <c r="V33" i="1" s="1"/>
  <c r="Z33" i="1" s="1"/>
  <c r="AD33" i="1" s="1"/>
  <c r="AH33" i="1" s="1"/>
  <c r="AL33" i="1" s="1"/>
  <c r="AP33" i="1" s="1"/>
  <c r="AT33" i="1" s="1"/>
  <c r="AX33" i="1" s="1"/>
  <c r="J34" i="1"/>
  <c r="N34" i="1" s="1"/>
  <c r="R34" i="1" s="1"/>
  <c r="V34" i="1" s="1"/>
  <c r="Z34" i="1" s="1"/>
  <c r="AD34" i="1" s="1"/>
  <c r="AH34" i="1" s="1"/>
  <c r="AL34" i="1" s="1"/>
  <c r="AP34" i="1" s="1"/>
  <c r="AT34" i="1" s="1"/>
  <c r="AX34" i="1" s="1"/>
  <c r="J35" i="1"/>
  <c r="N35" i="1" s="1"/>
  <c r="R35" i="1" s="1"/>
  <c r="V35" i="1" s="1"/>
  <c r="Z35" i="1" s="1"/>
  <c r="AD35" i="1" s="1"/>
  <c r="AH35" i="1" s="1"/>
  <c r="AL35" i="1" s="1"/>
  <c r="AP35" i="1" s="1"/>
  <c r="AT35" i="1" s="1"/>
  <c r="AX35" i="1" s="1"/>
  <c r="J36" i="1"/>
  <c r="N36" i="1" s="1"/>
  <c r="R36" i="1" s="1"/>
  <c r="V36" i="1" s="1"/>
  <c r="Z36" i="1" s="1"/>
  <c r="AD36" i="1" s="1"/>
  <c r="AH36" i="1" s="1"/>
  <c r="AL36" i="1" s="1"/>
  <c r="AP36" i="1" s="1"/>
  <c r="AT36" i="1" s="1"/>
  <c r="AX36" i="1" s="1"/>
  <c r="J37" i="1"/>
  <c r="N37" i="1" s="1"/>
  <c r="R37" i="1" s="1"/>
  <c r="V37" i="1" s="1"/>
  <c r="Z37" i="1" s="1"/>
  <c r="AD37" i="1" s="1"/>
  <c r="AH37" i="1" s="1"/>
  <c r="AL37" i="1" s="1"/>
  <c r="AP37" i="1" s="1"/>
  <c r="AT37" i="1" s="1"/>
  <c r="AX37" i="1" s="1"/>
  <c r="J38" i="1"/>
  <c r="N38" i="1" s="1"/>
  <c r="R38" i="1" s="1"/>
  <c r="V38" i="1" s="1"/>
  <c r="Z38" i="1" s="1"/>
  <c r="AD38" i="1" s="1"/>
  <c r="AH38" i="1" s="1"/>
  <c r="AL38" i="1" s="1"/>
  <c r="AP38" i="1" s="1"/>
  <c r="AT38" i="1" s="1"/>
  <c r="AX38" i="1" s="1"/>
  <c r="J39" i="1"/>
  <c r="N39" i="1" s="1"/>
  <c r="R39" i="1" s="1"/>
  <c r="V39" i="1" s="1"/>
  <c r="Z39" i="1" s="1"/>
  <c r="AD39" i="1" s="1"/>
  <c r="AH39" i="1" s="1"/>
  <c r="AL39" i="1" s="1"/>
  <c r="AP39" i="1" s="1"/>
  <c r="AT39" i="1" s="1"/>
  <c r="AX39" i="1" s="1"/>
  <c r="J40" i="1"/>
  <c r="N40" i="1" s="1"/>
  <c r="R40" i="1" s="1"/>
  <c r="V40" i="1" s="1"/>
  <c r="Z40" i="1" s="1"/>
  <c r="AD40" i="1" s="1"/>
  <c r="AH40" i="1" s="1"/>
  <c r="AL40" i="1" s="1"/>
  <c r="AP40" i="1" s="1"/>
  <c r="AT40" i="1" s="1"/>
  <c r="AX40" i="1" s="1"/>
  <c r="J41" i="1"/>
  <c r="N41" i="1" s="1"/>
  <c r="R41" i="1" s="1"/>
  <c r="V41" i="1" s="1"/>
  <c r="Z41" i="1" s="1"/>
  <c r="AD41" i="1" s="1"/>
  <c r="AH41" i="1" s="1"/>
  <c r="AL41" i="1" s="1"/>
  <c r="AP41" i="1" s="1"/>
  <c r="AT41" i="1" s="1"/>
  <c r="AX41" i="1" s="1"/>
  <c r="J42" i="1"/>
  <c r="N42" i="1" s="1"/>
  <c r="R42" i="1" s="1"/>
  <c r="V42" i="1" s="1"/>
  <c r="Z42" i="1" s="1"/>
  <c r="AD42" i="1" s="1"/>
  <c r="AH42" i="1" s="1"/>
  <c r="AL42" i="1" s="1"/>
  <c r="AP42" i="1" s="1"/>
  <c r="AT42" i="1" s="1"/>
  <c r="AX42" i="1" s="1"/>
  <c r="J43" i="1"/>
  <c r="N43" i="1" s="1"/>
  <c r="R43" i="1" s="1"/>
  <c r="V43" i="1" s="1"/>
  <c r="Z43" i="1" s="1"/>
  <c r="AD43" i="1" s="1"/>
  <c r="AH43" i="1" s="1"/>
  <c r="AL43" i="1" s="1"/>
  <c r="AP43" i="1" s="1"/>
  <c r="AT43" i="1" s="1"/>
  <c r="AX43" i="1" s="1"/>
  <c r="J44" i="1"/>
  <c r="N44" i="1" s="1"/>
  <c r="R44" i="1" s="1"/>
  <c r="V44" i="1" s="1"/>
  <c r="Z44" i="1" s="1"/>
  <c r="AD44" i="1" s="1"/>
  <c r="AH44" i="1" s="1"/>
  <c r="AL44" i="1" s="1"/>
  <c r="AP44" i="1" s="1"/>
  <c r="AT44" i="1" s="1"/>
  <c r="AX44" i="1" s="1"/>
  <c r="J45" i="1"/>
  <c r="N45" i="1" s="1"/>
  <c r="R45" i="1" s="1"/>
  <c r="V45" i="1" s="1"/>
  <c r="Z45" i="1" s="1"/>
  <c r="AD45" i="1" s="1"/>
  <c r="AH45" i="1" s="1"/>
  <c r="AL45" i="1" s="1"/>
  <c r="AP45" i="1" s="1"/>
  <c r="AT45" i="1" s="1"/>
  <c r="AX45" i="1" s="1"/>
  <c r="J46" i="1"/>
  <c r="N46" i="1" s="1"/>
  <c r="R46" i="1" s="1"/>
  <c r="V46" i="1" s="1"/>
  <c r="Z46" i="1" s="1"/>
  <c r="AD46" i="1" s="1"/>
  <c r="AH46" i="1" s="1"/>
  <c r="AL46" i="1" s="1"/>
  <c r="AP46" i="1" s="1"/>
  <c r="AT46" i="1" s="1"/>
  <c r="AX46" i="1" s="1"/>
  <c r="J47" i="1"/>
  <c r="N47" i="1" s="1"/>
  <c r="R47" i="1" s="1"/>
  <c r="V47" i="1" s="1"/>
  <c r="Z47" i="1" s="1"/>
  <c r="AD47" i="1" s="1"/>
  <c r="AH47" i="1" s="1"/>
  <c r="AL47" i="1" s="1"/>
  <c r="AP47" i="1" s="1"/>
  <c r="AT47" i="1" s="1"/>
  <c r="AX47" i="1" s="1"/>
  <c r="J48" i="1"/>
  <c r="N48" i="1" s="1"/>
  <c r="R48" i="1" s="1"/>
  <c r="V48" i="1" s="1"/>
  <c r="Z48" i="1" s="1"/>
  <c r="AD48" i="1" s="1"/>
  <c r="AH48" i="1" s="1"/>
  <c r="AL48" i="1" s="1"/>
  <c r="AP48" i="1" s="1"/>
  <c r="AT48" i="1" s="1"/>
  <c r="AX48" i="1" s="1"/>
  <c r="J49" i="1"/>
  <c r="N49" i="1" s="1"/>
  <c r="R49" i="1" s="1"/>
  <c r="V49" i="1" s="1"/>
  <c r="Z49" i="1" s="1"/>
  <c r="AD49" i="1" s="1"/>
  <c r="AH49" i="1" s="1"/>
  <c r="AL49" i="1" s="1"/>
  <c r="AP49" i="1" s="1"/>
  <c r="AT49" i="1" s="1"/>
  <c r="AX49" i="1" s="1"/>
  <c r="J50" i="1"/>
  <c r="N50" i="1" s="1"/>
  <c r="R50" i="1" s="1"/>
  <c r="V50" i="1" s="1"/>
  <c r="Z50" i="1" s="1"/>
  <c r="AD50" i="1" s="1"/>
  <c r="AH50" i="1" s="1"/>
  <c r="AL50" i="1" s="1"/>
  <c r="AP50" i="1" s="1"/>
  <c r="AT50" i="1" s="1"/>
  <c r="AX50" i="1" s="1"/>
  <c r="J51" i="1"/>
  <c r="N51" i="1" s="1"/>
  <c r="R51" i="1" s="1"/>
  <c r="V51" i="1" s="1"/>
  <c r="Z51" i="1" s="1"/>
  <c r="AD51" i="1" s="1"/>
  <c r="AH51" i="1" s="1"/>
  <c r="AL51" i="1" s="1"/>
  <c r="AP51" i="1" s="1"/>
  <c r="AT51" i="1" s="1"/>
  <c r="AX51" i="1" s="1"/>
  <c r="J52" i="1"/>
  <c r="N52" i="1" s="1"/>
  <c r="R52" i="1" s="1"/>
  <c r="V52" i="1" s="1"/>
  <c r="Z52" i="1" s="1"/>
  <c r="AD52" i="1" s="1"/>
  <c r="AH52" i="1" s="1"/>
  <c r="AL52" i="1" s="1"/>
  <c r="AP52" i="1" s="1"/>
  <c r="AT52" i="1" s="1"/>
  <c r="AX52" i="1" s="1"/>
  <c r="J53" i="1"/>
  <c r="N53" i="1" s="1"/>
  <c r="R53" i="1" s="1"/>
  <c r="V53" i="1" s="1"/>
  <c r="Z53" i="1" s="1"/>
  <c r="AD53" i="1" s="1"/>
  <c r="AH53" i="1" s="1"/>
  <c r="AL53" i="1" s="1"/>
  <c r="AP53" i="1" s="1"/>
  <c r="AT53" i="1" s="1"/>
  <c r="AX53" i="1" s="1"/>
  <c r="J54" i="1"/>
  <c r="N54" i="1" s="1"/>
  <c r="R54" i="1" s="1"/>
  <c r="V54" i="1" s="1"/>
  <c r="Z54" i="1" s="1"/>
  <c r="AD54" i="1" s="1"/>
  <c r="AH54" i="1" s="1"/>
  <c r="AL54" i="1" s="1"/>
  <c r="AP54" i="1" s="1"/>
  <c r="AT54" i="1" s="1"/>
  <c r="AX54" i="1" s="1"/>
  <c r="J55" i="1"/>
  <c r="N55" i="1" s="1"/>
  <c r="R55" i="1" s="1"/>
  <c r="V55" i="1" s="1"/>
  <c r="Z55" i="1" s="1"/>
  <c r="AD55" i="1" s="1"/>
  <c r="AH55" i="1" s="1"/>
  <c r="AL55" i="1" s="1"/>
  <c r="AP55" i="1" s="1"/>
  <c r="AT55" i="1" s="1"/>
  <c r="AX55" i="1" s="1"/>
  <c r="J56" i="1"/>
  <c r="N56" i="1" s="1"/>
  <c r="R56" i="1" s="1"/>
  <c r="V56" i="1" s="1"/>
  <c r="Z56" i="1" s="1"/>
  <c r="AD56" i="1" s="1"/>
  <c r="AH56" i="1" s="1"/>
  <c r="AL56" i="1" s="1"/>
  <c r="AP56" i="1" s="1"/>
  <c r="AT56" i="1" s="1"/>
  <c r="AX56" i="1" s="1"/>
  <c r="J57" i="1"/>
  <c r="N57" i="1" s="1"/>
  <c r="R57" i="1" s="1"/>
  <c r="V57" i="1" s="1"/>
  <c r="Z57" i="1" s="1"/>
  <c r="AD57" i="1" s="1"/>
  <c r="AH57" i="1" s="1"/>
  <c r="AL57" i="1" s="1"/>
  <c r="AP57" i="1" s="1"/>
  <c r="AT57" i="1" s="1"/>
  <c r="AX57" i="1" s="1"/>
  <c r="J58" i="1"/>
  <c r="N58" i="1" s="1"/>
  <c r="R58" i="1" s="1"/>
  <c r="V58" i="1" s="1"/>
  <c r="Z58" i="1" s="1"/>
  <c r="AD58" i="1" s="1"/>
  <c r="AH58" i="1" s="1"/>
  <c r="AL58" i="1" s="1"/>
  <c r="AP58" i="1" s="1"/>
  <c r="AT58" i="1" s="1"/>
  <c r="AX58" i="1" s="1"/>
  <c r="J59" i="1"/>
  <c r="N59" i="1" s="1"/>
  <c r="R59" i="1" s="1"/>
  <c r="V59" i="1" s="1"/>
  <c r="Z59" i="1" s="1"/>
  <c r="AD59" i="1" s="1"/>
  <c r="AH59" i="1" s="1"/>
  <c r="AL59" i="1" s="1"/>
  <c r="AP59" i="1" s="1"/>
  <c r="AT59" i="1" s="1"/>
  <c r="AX59" i="1" s="1"/>
  <c r="J60" i="1"/>
  <c r="N60" i="1" s="1"/>
  <c r="R60" i="1" s="1"/>
  <c r="V60" i="1" s="1"/>
  <c r="Z60" i="1" s="1"/>
  <c r="AD60" i="1" s="1"/>
  <c r="AH60" i="1" s="1"/>
  <c r="AL60" i="1" s="1"/>
  <c r="AP60" i="1" s="1"/>
  <c r="AT60" i="1" s="1"/>
  <c r="AX60" i="1" s="1"/>
  <c r="J61" i="1"/>
  <c r="N61" i="1" s="1"/>
  <c r="R61" i="1" s="1"/>
  <c r="V61" i="1" s="1"/>
  <c r="Z61" i="1" s="1"/>
  <c r="AD61" i="1" s="1"/>
  <c r="AH61" i="1" s="1"/>
  <c r="AL61" i="1" s="1"/>
  <c r="AP61" i="1" s="1"/>
  <c r="AT61" i="1" s="1"/>
  <c r="AX61" i="1" s="1"/>
  <c r="J62" i="1"/>
  <c r="N62" i="1" s="1"/>
  <c r="R62" i="1" s="1"/>
  <c r="V62" i="1" s="1"/>
  <c r="Z62" i="1" s="1"/>
  <c r="AD62" i="1" s="1"/>
  <c r="AH62" i="1" s="1"/>
  <c r="AL62" i="1" s="1"/>
  <c r="AP62" i="1" s="1"/>
  <c r="AT62" i="1" s="1"/>
  <c r="AX62" i="1" s="1"/>
  <c r="J63" i="1"/>
  <c r="N63" i="1" s="1"/>
  <c r="R63" i="1" s="1"/>
  <c r="V63" i="1" s="1"/>
  <c r="Z63" i="1" s="1"/>
  <c r="AD63" i="1" s="1"/>
  <c r="AH63" i="1" s="1"/>
  <c r="AL63" i="1" s="1"/>
  <c r="AP63" i="1" s="1"/>
  <c r="AT63" i="1" s="1"/>
  <c r="AX63" i="1" s="1"/>
  <c r="J64" i="1"/>
  <c r="N64" i="1" s="1"/>
  <c r="R64" i="1" s="1"/>
  <c r="V64" i="1" s="1"/>
  <c r="Z64" i="1" s="1"/>
  <c r="AD64" i="1" s="1"/>
  <c r="AH64" i="1" s="1"/>
  <c r="AL64" i="1" s="1"/>
  <c r="AP64" i="1" s="1"/>
  <c r="AT64" i="1" s="1"/>
  <c r="AX64" i="1" s="1"/>
  <c r="J4" i="1"/>
  <c r="N4" i="1" s="1"/>
  <c r="R4" i="1" s="1"/>
  <c r="V4" i="1" s="1"/>
  <c r="Z4" i="1" l="1"/>
  <c r="AD4" i="1" s="1"/>
  <c r="V66" i="1"/>
  <c r="R66" i="1"/>
  <c r="N66" i="1"/>
  <c r="I66" i="1"/>
  <c r="Z66" i="1" l="1"/>
  <c r="AD66" i="1"/>
  <c r="AH4" i="1"/>
  <c r="G10" i="1"/>
  <c r="K10" i="1" s="1"/>
  <c r="O10" i="1" s="1"/>
  <c r="S10" i="1" s="1"/>
  <c r="W10" i="1" s="1"/>
  <c r="AA10" i="1" s="1"/>
  <c r="AE10" i="1" s="1"/>
  <c r="AI10" i="1" s="1"/>
  <c r="AM10" i="1" s="1"/>
  <c r="AQ10" i="1" s="1"/>
  <c r="AU10" i="1" s="1"/>
  <c r="AY10" i="1" s="1"/>
  <c r="G18" i="1"/>
  <c r="K18" i="1" s="1"/>
  <c r="O18" i="1" s="1"/>
  <c r="S18" i="1" s="1"/>
  <c r="W18" i="1" s="1"/>
  <c r="AA18" i="1" s="1"/>
  <c r="AE18" i="1" s="1"/>
  <c r="AI18" i="1" s="1"/>
  <c r="AM18" i="1" s="1"/>
  <c r="AQ18" i="1" s="1"/>
  <c r="AU18" i="1" s="1"/>
  <c r="AY18" i="1" s="1"/>
  <c r="G26" i="1"/>
  <c r="K26" i="1" s="1"/>
  <c r="O26" i="1" s="1"/>
  <c r="S26" i="1" s="1"/>
  <c r="W26" i="1" s="1"/>
  <c r="AA26" i="1" s="1"/>
  <c r="AE26" i="1" s="1"/>
  <c r="AI26" i="1" s="1"/>
  <c r="AM26" i="1" s="1"/>
  <c r="AQ26" i="1" s="1"/>
  <c r="AU26" i="1" s="1"/>
  <c r="AY26" i="1" s="1"/>
  <c r="G34" i="1"/>
  <c r="K34" i="1" s="1"/>
  <c r="O34" i="1" s="1"/>
  <c r="S34" i="1" s="1"/>
  <c r="W34" i="1" s="1"/>
  <c r="AA34" i="1" s="1"/>
  <c r="AE34" i="1" s="1"/>
  <c r="AI34" i="1" s="1"/>
  <c r="AM34" i="1" s="1"/>
  <c r="AQ34" i="1" s="1"/>
  <c r="AU34" i="1" s="1"/>
  <c r="AY34" i="1" s="1"/>
  <c r="G43" i="1"/>
  <c r="K43" i="1" s="1"/>
  <c r="O43" i="1" s="1"/>
  <c r="S43" i="1" s="1"/>
  <c r="W43" i="1" s="1"/>
  <c r="AA43" i="1" s="1"/>
  <c r="AE43" i="1" s="1"/>
  <c r="AI43" i="1" s="1"/>
  <c r="AM43" i="1" s="1"/>
  <c r="AQ43" i="1" s="1"/>
  <c r="AU43" i="1" s="1"/>
  <c r="AY43" i="1" s="1"/>
  <c r="G55" i="1"/>
  <c r="K55" i="1" s="1"/>
  <c r="O55" i="1" s="1"/>
  <c r="S55" i="1" s="1"/>
  <c r="W55" i="1" s="1"/>
  <c r="AA55" i="1" s="1"/>
  <c r="AE55" i="1" s="1"/>
  <c r="AI55" i="1" s="1"/>
  <c r="AM55" i="1" s="1"/>
  <c r="AQ55" i="1" s="1"/>
  <c r="AU55" i="1" s="1"/>
  <c r="AY55" i="1" s="1"/>
  <c r="G61" i="1"/>
  <c r="K61" i="1" s="1"/>
  <c r="O61" i="1" s="1"/>
  <c r="S61" i="1" s="1"/>
  <c r="W61" i="1" s="1"/>
  <c r="AA61" i="1" s="1"/>
  <c r="AE61" i="1" s="1"/>
  <c r="AI61" i="1" s="1"/>
  <c r="AM61" i="1" s="1"/>
  <c r="AQ61" i="1" s="1"/>
  <c r="AU61" i="1" s="1"/>
  <c r="AY61" i="1" s="1"/>
  <c r="G64" i="1"/>
  <c r="K64" i="1" s="1"/>
  <c r="O64" i="1" s="1"/>
  <c r="S64" i="1" s="1"/>
  <c r="W64" i="1" s="1"/>
  <c r="AA64" i="1" s="1"/>
  <c r="AE64" i="1" s="1"/>
  <c r="AI64" i="1" s="1"/>
  <c r="AM64" i="1" s="1"/>
  <c r="AQ64" i="1" s="1"/>
  <c r="AU64" i="1" s="1"/>
  <c r="AY64" i="1" s="1"/>
  <c r="G4" i="1"/>
  <c r="G5" i="1"/>
  <c r="K5" i="1" s="1"/>
  <c r="O5" i="1" s="1"/>
  <c r="S5" i="1" s="1"/>
  <c r="W5" i="1" s="1"/>
  <c r="AA5" i="1" s="1"/>
  <c r="AE5" i="1" s="1"/>
  <c r="AI5" i="1" s="1"/>
  <c r="AM5" i="1" s="1"/>
  <c r="AQ5" i="1" s="1"/>
  <c r="AU5" i="1" s="1"/>
  <c r="AY5" i="1" s="1"/>
  <c r="G6" i="1"/>
  <c r="K6" i="1" s="1"/>
  <c r="O6" i="1" s="1"/>
  <c r="S6" i="1" s="1"/>
  <c r="W6" i="1" s="1"/>
  <c r="AA6" i="1" s="1"/>
  <c r="AE6" i="1" s="1"/>
  <c r="AI6" i="1" s="1"/>
  <c r="AM6" i="1" s="1"/>
  <c r="AQ6" i="1" s="1"/>
  <c r="AU6" i="1" s="1"/>
  <c r="AY6" i="1" s="1"/>
  <c r="G7" i="1"/>
  <c r="K7" i="1" s="1"/>
  <c r="O7" i="1" s="1"/>
  <c r="S7" i="1" s="1"/>
  <c r="W7" i="1" s="1"/>
  <c r="AA7" i="1" s="1"/>
  <c r="AE7" i="1" s="1"/>
  <c r="AI7" i="1" s="1"/>
  <c r="AM7" i="1" s="1"/>
  <c r="AQ7" i="1" s="1"/>
  <c r="AU7" i="1" s="1"/>
  <c r="AY7" i="1" s="1"/>
  <c r="G8" i="1"/>
  <c r="K8" i="1" s="1"/>
  <c r="O8" i="1" s="1"/>
  <c r="S8" i="1" s="1"/>
  <c r="W8" i="1" s="1"/>
  <c r="AA8" i="1" s="1"/>
  <c r="AE8" i="1" s="1"/>
  <c r="AI8" i="1" s="1"/>
  <c r="AM8" i="1" s="1"/>
  <c r="AQ8" i="1" s="1"/>
  <c r="AU8" i="1" s="1"/>
  <c r="AY8" i="1" s="1"/>
  <c r="G9" i="1"/>
  <c r="K9" i="1" s="1"/>
  <c r="O9" i="1" s="1"/>
  <c r="S9" i="1" s="1"/>
  <c r="W9" i="1" s="1"/>
  <c r="AA9" i="1" s="1"/>
  <c r="AE9" i="1" s="1"/>
  <c r="AI9" i="1" s="1"/>
  <c r="AM9" i="1" s="1"/>
  <c r="AQ9" i="1" s="1"/>
  <c r="AU9" i="1" s="1"/>
  <c r="AY9" i="1" s="1"/>
  <c r="G11" i="1"/>
  <c r="K11" i="1" s="1"/>
  <c r="O11" i="1" s="1"/>
  <c r="S11" i="1" s="1"/>
  <c r="W11" i="1" s="1"/>
  <c r="AA11" i="1" s="1"/>
  <c r="AE11" i="1" s="1"/>
  <c r="AI11" i="1" s="1"/>
  <c r="AM11" i="1" s="1"/>
  <c r="AQ11" i="1" s="1"/>
  <c r="AU11" i="1" s="1"/>
  <c r="AY11" i="1" s="1"/>
  <c r="G12" i="1"/>
  <c r="K12" i="1" s="1"/>
  <c r="O12" i="1" s="1"/>
  <c r="S12" i="1" s="1"/>
  <c r="W12" i="1" s="1"/>
  <c r="AA12" i="1" s="1"/>
  <c r="AE12" i="1" s="1"/>
  <c r="AI12" i="1" s="1"/>
  <c r="AM12" i="1" s="1"/>
  <c r="AQ12" i="1" s="1"/>
  <c r="AU12" i="1" s="1"/>
  <c r="AY12" i="1" s="1"/>
  <c r="G13" i="1"/>
  <c r="K13" i="1" s="1"/>
  <c r="O13" i="1" s="1"/>
  <c r="S13" i="1" s="1"/>
  <c r="W13" i="1" s="1"/>
  <c r="AA13" i="1" s="1"/>
  <c r="AE13" i="1" s="1"/>
  <c r="AI13" i="1" s="1"/>
  <c r="AM13" i="1" s="1"/>
  <c r="AQ13" i="1" s="1"/>
  <c r="AU13" i="1" s="1"/>
  <c r="AY13" i="1" s="1"/>
  <c r="G14" i="1"/>
  <c r="K14" i="1" s="1"/>
  <c r="O14" i="1" s="1"/>
  <c r="S14" i="1" s="1"/>
  <c r="W14" i="1" s="1"/>
  <c r="AA14" i="1" s="1"/>
  <c r="AE14" i="1" s="1"/>
  <c r="AI14" i="1" s="1"/>
  <c r="AM14" i="1" s="1"/>
  <c r="AQ14" i="1" s="1"/>
  <c r="AU14" i="1" s="1"/>
  <c r="AY14" i="1" s="1"/>
  <c r="G15" i="1"/>
  <c r="K15" i="1" s="1"/>
  <c r="O15" i="1" s="1"/>
  <c r="S15" i="1" s="1"/>
  <c r="W15" i="1" s="1"/>
  <c r="AA15" i="1" s="1"/>
  <c r="AE15" i="1" s="1"/>
  <c r="AI15" i="1" s="1"/>
  <c r="AM15" i="1" s="1"/>
  <c r="AQ15" i="1" s="1"/>
  <c r="AU15" i="1" s="1"/>
  <c r="AY15" i="1" s="1"/>
  <c r="G16" i="1"/>
  <c r="K16" i="1" s="1"/>
  <c r="O16" i="1" s="1"/>
  <c r="S16" i="1" s="1"/>
  <c r="W16" i="1" s="1"/>
  <c r="AA16" i="1" s="1"/>
  <c r="AE16" i="1" s="1"/>
  <c r="AI16" i="1" s="1"/>
  <c r="AM16" i="1" s="1"/>
  <c r="AQ16" i="1" s="1"/>
  <c r="AU16" i="1" s="1"/>
  <c r="AY16" i="1" s="1"/>
  <c r="G17" i="1"/>
  <c r="K17" i="1" s="1"/>
  <c r="O17" i="1" s="1"/>
  <c r="S17" i="1" s="1"/>
  <c r="W17" i="1" s="1"/>
  <c r="AA17" i="1" s="1"/>
  <c r="AE17" i="1" s="1"/>
  <c r="AI17" i="1" s="1"/>
  <c r="AM17" i="1" s="1"/>
  <c r="AQ17" i="1" s="1"/>
  <c r="AU17" i="1" s="1"/>
  <c r="AY17" i="1" s="1"/>
  <c r="G19" i="1"/>
  <c r="K19" i="1" s="1"/>
  <c r="O19" i="1" s="1"/>
  <c r="S19" i="1" s="1"/>
  <c r="W19" i="1" s="1"/>
  <c r="AA19" i="1" s="1"/>
  <c r="AE19" i="1" s="1"/>
  <c r="AI19" i="1" s="1"/>
  <c r="AM19" i="1" s="1"/>
  <c r="AQ19" i="1" s="1"/>
  <c r="AU19" i="1" s="1"/>
  <c r="AY19" i="1" s="1"/>
  <c r="G20" i="1"/>
  <c r="K20" i="1" s="1"/>
  <c r="O20" i="1" s="1"/>
  <c r="S20" i="1" s="1"/>
  <c r="W20" i="1" s="1"/>
  <c r="AA20" i="1" s="1"/>
  <c r="AE20" i="1" s="1"/>
  <c r="AI20" i="1" s="1"/>
  <c r="AM20" i="1" s="1"/>
  <c r="AQ20" i="1" s="1"/>
  <c r="AU20" i="1" s="1"/>
  <c r="AY20" i="1" s="1"/>
  <c r="G21" i="1"/>
  <c r="K21" i="1" s="1"/>
  <c r="O21" i="1" s="1"/>
  <c r="S21" i="1" s="1"/>
  <c r="W21" i="1" s="1"/>
  <c r="AA21" i="1" s="1"/>
  <c r="AE21" i="1" s="1"/>
  <c r="AI21" i="1" s="1"/>
  <c r="AM21" i="1" s="1"/>
  <c r="AQ21" i="1" s="1"/>
  <c r="AU21" i="1" s="1"/>
  <c r="AY21" i="1" s="1"/>
  <c r="G22" i="1"/>
  <c r="K22" i="1" s="1"/>
  <c r="O22" i="1" s="1"/>
  <c r="S22" i="1" s="1"/>
  <c r="W22" i="1" s="1"/>
  <c r="AA22" i="1" s="1"/>
  <c r="AE22" i="1" s="1"/>
  <c r="AI22" i="1" s="1"/>
  <c r="AM22" i="1" s="1"/>
  <c r="AQ22" i="1" s="1"/>
  <c r="AU22" i="1" s="1"/>
  <c r="AY22" i="1" s="1"/>
  <c r="G23" i="1"/>
  <c r="K23" i="1" s="1"/>
  <c r="O23" i="1" s="1"/>
  <c r="S23" i="1" s="1"/>
  <c r="W23" i="1" s="1"/>
  <c r="AA23" i="1" s="1"/>
  <c r="AE23" i="1" s="1"/>
  <c r="AI23" i="1" s="1"/>
  <c r="AM23" i="1" s="1"/>
  <c r="AQ23" i="1" s="1"/>
  <c r="AU23" i="1" s="1"/>
  <c r="AY23" i="1" s="1"/>
  <c r="G24" i="1"/>
  <c r="K24" i="1" s="1"/>
  <c r="O24" i="1" s="1"/>
  <c r="S24" i="1" s="1"/>
  <c r="W24" i="1" s="1"/>
  <c r="AA24" i="1" s="1"/>
  <c r="AE24" i="1" s="1"/>
  <c r="AI24" i="1" s="1"/>
  <c r="AM24" i="1" s="1"/>
  <c r="AQ24" i="1" s="1"/>
  <c r="AU24" i="1" s="1"/>
  <c r="AY24" i="1" s="1"/>
  <c r="G25" i="1"/>
  <c r="K25" i="1" s="1"/>
  <c r="O25" i="1" s="1"/>
  <c r="S25" i="1" s="1"/>
  <c r="W25" i="1" s="1"/>
  <c r="AA25" i="1" s="1"/>
  <c r="AE25" i="1" s="1"/>
  <c r="AI25" i="1" s="1"/>
  <c r="AM25" i="1" s="1"/>
  <c r="AQ25" i="1" s="1"/>
  <c r="AU25" i="1" s="1"/>
  <c r="AY25" i="1" s="1"/>
  <c r="G27" i="1"/>
  <c r="K27" i="1" s="1"/>
  <c r="O27" i="1" s="1"/>
  <c r="S27" i="1" s="1"/>
  <c r="W27" i="1" s="1"/>
  <c r="AA27" i="1" s="1"/>
  <c r="AE27" i="1" s="1"/>
  <c r="AI27" i="1" s="1"/>
  <c r="AM27" i="1" s="1"/>
  <c r="AQ27" i="1" s="1"/>
  <c r="AU27" i="1" s="1"/>
  <c r="AY27" i="1" s="1"/>
  <c r="G28" i="1"/>
  <c r="K28" i="1" s="1"/>
  <c r="O28" i="1" s="1"/>
  <c r="S28" i="1" s="1"/>
  <c r="W28" i="1" s="1"/>
  <c r="AA28" i="1" s="1"/>
  <c r="AE28" i="1" s="1"/>
  <c r="AI28" i="1" s="1"/>
  <c r="AM28" i="1" s="1"/>
  <c r="AQ28" i="1" s="1"/>
  <c r="AU28" i="1" s="1"/>
  <c r="AY28" i="1" s="1"/>
  <c r="G29" i="1"/>
  <c r="K29" i="1" s="1"/>
  <c r="O29" i="1" s="1"/>
  <c r="S29" i="1" s="1"/>
  <c r="W29" i="1" s="1"/>
  <c r="AA29" i="1" s="1"/>
  <c r="AE29" i="1" s="1"/>
  <c r="AI29" i="1" s="1"/>
  <c r="AM29" i="1" s="1"/>
  <c r="AQ29" i="1" s="1"/>
  <c r="AU29" i="1" s="1"/>
  <c r="AY29" i="1" s="1"/>
  <c r="G30" i="1"/>
  <c r="K30" i="1" s="1"/>
  <c r="O30" i="1" s="1"/>
  <c r="S30" i="1" s="1"/>
  <c r="W30" i="1" s="1"/>
  <c r="AA30" i="1" s="1"/>
  <c r="AE30" i="1" s="1"/>
  <c r="AI30" i="1" s="1"/>
  <c r="AM30" i="1" s="1"/>
  <c r="AQ30" i="1" s="1"/>
  <c r="AU30" i="1" s="1"/>
  <c r="AY30" i="1" s="1"/>
  <c r="G31" i="1"/>
  <c r="K31" i="1" s="1"/>
  <c r="O31" i="1" s="1"/>
  <c r="S31" i="1" s="1"/>
  <c r="W31" i="1" s="1"/>
  <c r="AA31" i="1" s="1"/>
  <c r="AE31" i="1" s="1"/>
  <c r="AI31" i="1" s="1"/>
  <c r="AM31" i="1" s="1"/>
  <c r="AQ31" i="1" s="1"/>
  <c r="AU31" i="1" s="1"/>
  <c r="AY31" i="1" s="1"/>
  <c r="G32" i="1"/>
  <c r="K32" i="1" s="1"/>
  <c r="O32" i="1" s="1"/>
  <c r="S32" i="1" s="1"/>
  <c r="W32" i="1" s="1"/>
  <c r="AA32" i="1" s="1"/>
  <c r="AE32" i="1" s="1"/>
  <c r="AI32" i="1" s="1"/>
  <c r="AM32" i="1" s="1"/>
  <c r="AQ32" i="1" s="1"/>
  <c r="AU32" i="1" s="1"/>
  <c r="AY32" i="1" s="1"/>
  <c r="G33" i="1"/>
  <c r="K33" i="1" s="1"/>
  <c r="O33" i="1" s="1"/>
  <c r="S33" i="1" s="1"/>
  <c r="W33" i="1" s="1"/>
  <c r="AA33" i="1" s="1"/>
  <c r="AE33" i="1" s="1"/>
  <c r="AI33" i="1" s="1"/>
  <c r="AM33" i="1" s="1"/>
  <c r="AQ33" i="1" s="1"/>
  <c r="AU33" i="1" s="1"/>
  <c r="AY33" i="1" s="1"/>
  <c r="G35" i="1"/>
  <c r="K35" i="1" s="1"/>
  <c r="O35" i="1" s="1"/>
  <c r="S35" i="1" s="1"/>
  <c r="W35" i="1" s="1"/>
  <c r="AA35" i="1" s="1"/>
  <c r="AE35" i="1" s="1"/>
  <c r="AI35" i="1" s="1"/>
  <c r="AM35" i="1" s="1"/>
  <c r="AQ35" i="1" s="1"/>
  <c r="AU35" i="1" s="1"/>
  <c r="AY35" i="1" s="1"/>
  <c r="G37" i="1"/>
  <c r="K37" i="1" s="1"/>
  <c r="O37" i="1" s="1"/>
  <c r="S37" i="1" s="1"/>
  <c r="W37" i="1" s="1"/>
  <c r="AA37" i="1" s="1"/>
  <c r="AE37" i="1" s="1"/>
  <c r="AI37" i="1" s="1"/>
  <c r="AM37" i="1" s="1"/>
  <c r="AQ37" i="1" s="1"/>
  <c r="AU37" i="1" s="1"/>
  <c r="AY37" i="1" s="1"/>
  <c r="G38" i="1"/>
  <c r="K38" i="1" s="1"/>
  <c r="O38" i="1" s="1"/>
  <c r="S38" i="1" s="1"/>
  <c r="W38" i="1" s="1"/>
  <c r="AA38" i="1" s="1"/>
  <c r="AE38" i="1" s="1"/>
  <c r="AI38" i="1" s="1"/>
  <c r="AM38" i="1" s="1"/>
  <c r="AQ38" i="1" s="1"/>
  <c r="AU38" i="1" s="1"/>
  <c r="AY38" i="1" s="1"/>
  <c r="G39" i="1"/>
  <c r="K39" i="1" s="1"/>
  <c r="O39" i="1" s="1"/>
  <c r="S39" i="1" s="1"/>
  <c r="W39" i="1" s="1"/>
  <c r="AA39" i="1" s="1"/>
  <c r="AE39" i="1" s="1"/>
  <c r="AI39" i="1" s="1"/>
  <c r="AM39" i="1" s="1"/>
  <c r="AQ39" i="1" s="1"/>
  <c r="AU39" i="1" s="1"/>
  <c r="AY39" i="1" s="1"/>
  <c r="G40" i="1"/>
  <c r="K40" i="1" s="1"/>
  <c r="O40" i="1" s="1"/>
  <c r="S40" i="1" s="1"/>
  <c r="W40" i="1" s="1"/>
  <c r="AA40" i="1" s="1"/>
  <c r="AE40" i="1" s="1"/>
  <c r="AI40" i="1" s="1"/>
  <c r="AM40" i="1" s="1"/>
  <c r="AQ40" i="1" s="1"/>
  <c r="AU40" i="1" s="1"/>
  <c r="AY40" i="1" s="1"/>
  <c r="G41" i="1"/>
  <c r="K41" i="1" s="1"/>
  <c r="O41" i="1" s="1"/>
  <c r="S41" i="1" s="1"/>
  <c r="W41" i="1" s="1"/>
  <c r="AA41" i="1" s="1"/>
  <c r="AE41" i="1" s="1"/>
  <c r="AI41" i="1" s="1"/>
  <c r="AM41" i="1" s="1"/>
  <c r="AQ41" i="1" s="1"/>
  <c r="AU41" i="1" s="1"/>
  <c r="AY41" i="1" s="1"/>
  <c r="G42" i="1"/>
  <c r="K42" i="1" s="1"/>
  <c r="O42" i="1" s="1"/>
  <c r="S42" i="1" s="1"/>
  <c r="W42" i="1" s="1"/>
  <c r="AA42" i="1" s="1"/>
  <c r="AE42" i="1" s="1"/>
  <c r="AI42" i="1" s="1"/>
  <c r="AM42" i="1" s="1"/>
  <c r="AQ42" i="1" s="1"/>
  <c r="AU42" i="1" s="1"/>
  <c r="AY42" i="1" s="1"/>
  <c r="G45" i="1"/>
  <c r="K45" i="1" s="1"/>
  <c r="O45" i="1" s="1"/>
  <c r="S45" i="1" s="1"/>
  <c r="W45" i="1" s="1"/>
  <c r="AA45" i="1" s="1"/>
  <c r="AE45" i="1" s="1"/>
  <c r="AI45" i="1" s="1"/>
  <c r="AM45" i="1" s="1"/>
  <c r="AQ45" i="1" s="1"/>
  <c r="AU45" i="1" s="1"/>
  <c r="AY45" i="1" s="1"/>
  <c r="G46" i="1"/>
  <c r="K46" i="1" s="1"/>
  <c r="O46" i="1" s="1"/>
  <c r="S46" i="1" s="1"/>
  <c r="W46" i="1" s="1"/>
  <c r="AA46" i="1" s="1"/>
  <c r="AE46" i="1" s="1"/>
  <c r="AI46" i="1" s="1"/>
  <c r="AM46" i="1" s="1"/>
  <c r="AQ46" i="1" s="1"/>
  <c r="AU46" i="1" s="1"/>
  <c r="AY46" i="1" s="1"/>
  <c r="G47" i="1"/>
  <c r="K47" i="1" s="1"/>
  <c r="O47" i="1" s="1"/>
  <c r="S47" i="1" s="1"/>
  <c r="W47" i="1" s="1"/>
  <c r="AA47" i="1" s="1"/>
  <c r="AE47" i="1" s="1"/>
  <c r="AI47" i="1" s="1"/>
  <c r="AM47" i="1" s="1"/>
  <c r="AQ47" i="1" s="1"/>
  <c r="AU47" i="1" s="1"/>
  <c r="AY47" i="1" s="1"/>
  <c r="G50" i="1"/>
  <c r="K50" i="1" s="1"/>
  <c r="O50" i="1" s="1"/>
  <c r="S50" i="1" s="1"/>
  <c r="W50" i="1" s="1"/>
  <c r="AA50" i="1" s="1"/>
  <c r="AE50" i="1" s="1"/>
  <c r="AI50" i="1" s="1"/>
  <c r="AM50" i="1" s="1"/>
  <c r="AQ50" i="1" s="1"/>
  <c r="AU50" i="1" s="1"/>
  <c r="AY50" i="1" s="1"/>
  <c r="G52" i="1"/>
  <c r="K52" i="1" s="1"/>
  <c r="O52" i="1" s="1"/>
  <c r="S52" i="1" s="1"/>
  <c r="W52" i="1" s="1"/>
  <c r="AA52" i="1" s="1"/>
  <c r="AE52" i="1" s="1"/>
  <c r="AI52" i="1" s="1"/>
  <c r="AM52" i="1" s="1"/>
  <c r="AQ52" i="1" s="1"/>
  <c r="AU52" i="1" s="1"/>
  <c r="AY52" i="1" s="1"/>
  <c r="G53" i="1"/>
  <c r="K53" i="1" s="1"/>
  <c r="O53" i="1" s="1"/>
  <c r="S53" i="1" s="1"/>
  <c r="W53" i="1" s="1"/>
  <c r="AA53" i="1" s="1"/>
  <c r="AE53" i="1" s="1"/>
  <c r="AI53" i="1" s="1"/>
  <c r="AM53" i="1" s="1"/>
  <c r="AQ53" i="1" s="1"/>
  <c r="AU53" i="1" s="1"/>
  <c r="AY53" i="1" s="1"/>
  <c r="G54" i="1"/>
  <c r="K54" i="1" s="1"/>
  <c r="O54" i="1" s="1"/>
  <c r="S54" i="1" s="1"/>
  <c r="W54" i="1" s="1"/>
  <c r="AA54" i="1" s="1"/>
  <c r="AE54" i="1" s="1"/>
  <c r="AI54" i="1" s="1"/>
  <c r="AM54" i="1" s="1"/>
  <c r="AQ54" i="1" s="1"/>
  <c r="AU54" i="1" s="1"/>
  <c r="AY54" i="1" s="1"/>
  <c r="G56" i="1"/>
  <c r="K56" i="1" s="1"/>
  <c r="O56" i="1" s="1"/>
  <c r="S56" i="1" s="1"/>
  <c r="W56" i="1" s="1"/>
  <c r="AA56" i="1" s="1"/>
  <c r="AE56" i="1" s="1"/>
  <c r="AI56" i="1" s="1"/>
  <c r="AM56" i="1" s="1"/>
  <c r="AQ56" i="1" s="1"/>
  <c r="AU56" i="1" s="1"/>
  <c r="AY56" i="1" s="1"/>
  <c r="G57" i="1"/>
  <c r="K57" i="1" s="1"/>
  <c r="O57" i="1" s="1"/>
  <c r="S57" i="1" s="1"/>
  <c r="W57" i="1" s="1"/>
  <c r="AA57" i="1" s="1"/>
  <c r="AE57" i="1" s="1"/>
  <c r="AI57" i="1" s="1"/>
  <c r="AM57" i="1" s="1"/>
  <c r="AQ57" i="1" s="1"/>
  <c r="AU57" i="1" s="1"/>
  <c r="AY57" i="1" s="1"/>
  <c r="G58" i="1"/>
  <c r="K58" i="1" s="1"/>
  <c r="O58" i="1" s="1"/>
  <c r="S58" i="1" s="1"/>
  <c r="W58" i="1" s="1"/>
  <c r="AA58" i="1" s="1"/>
  <c r="AE58" i="1" s="1"/>
  <c r="AI58" i="1" s="1"/>
  <c r="AM58" i="1" s="1"/>
  <c r="AQ58" i="1" s="1"/>
  <c r="AU58" i="1" s="1"/>
  <c r="AY58" i="1" s="1"/>
  <c r="G59" i="1"/>
  <c r="K59" i="1" s="1"/>
  <c r="O59" i="1" s="1"/>
  <c r="S59" i="1" s="1"/>
  <c r="W59" i="1" s="1"/>
  <c r="AA59" i="1" s="1"/>
  <c r="AE59" i="1" s="1"/>
  <c r="AI59" i="1" s="1"/>
  <c r="AM59" i="1" s="1"/>
  <c r="AQ59" i="1" s="1"/>
  <c r="AU59" i="1" s="1"/>
  <c r="AY59" i="1" s="1"/>
  <c r="G60" i="1"/>
  <c r="K60" i="1" s="1"/>
  <c r="O60" i="1" s="1"/>
  <c r="S60" i="1" s="1"/>
  <c r="W60" i="1" s="1"/>
  <c r="AA60" i="1" s="1"/>
  <c r="AE60" i="1" s="1"/>
  <c r="AI60" i="1" s="1"/>
  <c r="AM60" i="1" s="1"/>
  <c r="AQ60" i="1" s="1"/>
  <c r="AU60" i="1" s="1"/>
  <c r="AY60" i="1" s="1"/>
  <c r="G63" i="1"/>
  <c r="K63" i="1" s="1"/>
  <c r="O63" i="1" s="1"/>
  <c r="S63" i="1" s="1"/>
  <c r="W63" i="1" s="1"/>
  <c r="AA63" i="1" s="1"/>
  <c r="AE63" i="1" s="1"/>
  <c r="AI63" i="1" s="1"/>
  <c r="AM63" i="1" s="1"/>
  <c r="AQ63" i="1" s="1"/>
  <c r="AU63" i="1" s="1"/>
  <c r="AY63" i="1" s="1"/>
  <c r="G62" i="1"/>
  <c r="K62" i="1" s="1"/>
  <c r="O62" i="1" s="1"/>
  <c r="S62" i="1" s="1"/>
  <c r="W62" i="1" s="1"/>
  <c r="AA62" i="1" s="1"/>
  <c r="AE62" i="1" s="1"/>
  <c r="AI62" i="1" s="1"/>
  <c r="AM62" i="1" s="1"/>
  <c r="AQ62" i="1" s="1"/>
  <c r="AU62" i="1" s="1"/>
  <c r="AY62" i="1" s="1"/>
  <c r="G36" i="1"/>
  <c r="K36" i="1" s="1"/>
  <c r="O36" i="1" s="1"/>
  <c r="S36" i="1" s="1"/>
  <c r="W36" i="1" s="1"/>
  <c r="AA36" i="1" s="1"/>
  <c r="AE36" i="1" s="1"/>
  <c r="AI36" i="1" s="1"/>
  <c r="AM36" i="1" s="1"/>
  <c r="AQ36" i="1" s="1"/>
  <c r="AU36" i="1" s="1"/>
  <c r="AY36" i="1" s="1"/>
  <c r="G44" i="1"/>
  <c r="K44" i="1" s="1"/>
  <c r="O44" i="1" s="1"/>
  <c r="S44" i="1" s="1"/>
  <c r="W44" i="1" s="1"/>
  <c r="AA44" i="1" s="1"/>
  <c r="AE44" i="1" s="1"/>
  <c r="AI44" i="1" s="1"/>
  <c r="AM44" i="1" s="1"/>
  <c r="AQ44" i="1" s="1"/>
  <c r="AU44" i="1" s="1"/>
  <c r="AY44" i="1" s="1"/>
  <c r="G48" i="1"/>
  <c r="K48" i="1" s="1"/>
  <c r="O48" i="1" s="1"/>
  <c r="S48" i="1" s="1"/>
  <c r="W48" i="1" s="1"/>
  <c r="AA48" i="1" s="1"/>
  <c r="AE48" i="1" s="1"/>
  <c r="AI48" i="1" s="1"/>
  <c r="AM48" i="1" s="1"/>
  <c r="AQ48" i="1" s="1"/>
  <c r="AU48" i="1" s="1"/>
  <c r="AY48" i="1" s="1"/>
  <c r="G49" i="1"/>
  <c r="K49" i="1" s="1"/>
  <c r="O49" i="1" s="1"/>
  <c r="S49" i="1" s="1"/>
  <c r="W49" i="1" s="1"/>
  <c r="AA49" i="1" s="1"/>
  <c r="AE49" i="1" s="1"/>
  <c r="AI49" i="1" s="1"/>
  <c r="AM49" i="1" s="1"/>
  <c r="AQ49" i="1" s="1"/>
  <c r="AU49" i="1" s="1"/>
  <c r="AY49" i="1" s="1"/>
  <c r="G51" i="1"/>
  <c r="K51" i="1" s="1"/>
  <c r="O51" i="1" s="1"/>
  <c r="S51" i="1" s="1"/>
  <c r="W51" i="1" s="1"/>
  <c r="AA51" i="1" s="1"/>
  <c r="AE51" i="1" s="1"/>
  <c r="AI51" i="1" s="1"/>
  <c r="AM51" i="1" s="1"/>
  <c r="AQ51" i="1" s="1"/>
  <c r="AU51" i="1" s="1"/>
  <c r="AY51" i="1" s="1"/>
  <c r="AH66" i="1" l="1"/>
  <c r="AL4" i="1"/>
  <c r="K4" i="1"/>
  <c r="O4" i="1" s="1"/>
  <c r="G66" i="1"/>
  <c r="AL66" i="1" l="1"/>
  <c r="AP4" i="1"/>
  <c r="K66" i="1"/>
  <c r="O66" i="1"/>
  <c r="S4" i="1"/>
  <c r="H66" i="1"/>
  <c r="AP66" i="1" l="1"/>
  <c r="AT4" i="1"/>
  <c r="S66" i="1"/>
  <c r="W4" i="1"/>
  <c r="J66" i="1"/>
  <c r="AT66" i="1" l="1"/>
  <c r="AX4" i="1"/>
  <c r="AX66" i="1" s="1"/>
  <c r="W66" i="1"/>
  <c r="AA4" i="1"/>
  <c r="AA66" i="1" l="1"/>
  <c r="AE4" i="1"/>
  <c r="AE66" i="1" l="1"/>
  <c r="AI4" i="1"/>
  <c r="AI66" i="1" l="1"/>
  <c r="AM4" i="1"/>
  <c r="AM66" i="1" l="1"/>
  <c r="AQ4" i="1"/>
  <c r="AQ66" i="1" l="1"/>
  <c r="AU4" i="1"/>
  <c r="AU66" i="1" l="1"/>
  <c r="AY4" i="1"/>
  <c r="AY66" i="1" s="1"/>
</calcChain>
</file>

<file path=xl/sharedStrings.xml><?xml version="1.0" encoding="utf-8"?>
<sst xmlns="http://schemas.openxmlformats.org/spreadsheetml/2006/main" count="1017" uniqueCount="674">
  <si>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</si>
  <si>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</si>
  <si>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</si>
  <si>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</si>
  <si>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</si>
  <si>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</si>
  <si>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</si>
  <si>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</si>
  <si>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</si>
  <si>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</si>
  <si>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</si>
  <si>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</si>
  <si>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</si>
  <si>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</si>
  <si>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</si>
  <si>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</si>
  <si>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</si>
  <si>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</si>
  <si>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</si>
  <si>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</si>
  <si>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</si>
  <si>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</si>
  <si>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</si>
  <si>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</si>
  <si>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</si>
  <si>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</si>
  <si>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</si>
  <si>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</si>
  <si>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</si>
  <si>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</si>
  <si>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</si>
  <si>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</si>
  <si>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</si>
  <si>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</si>
  <si>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</si>
  <si>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</si>
  <si>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</si>
  <si>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</si>
  <si>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</si>
  <si>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</si>
  <si>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</si>
  <si>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</si>
  <si>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</si>
  <si>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</si>
  <si>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</si>
  <si>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</si>
  <si>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</si>
  <si>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</si>
  <si>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</si>
  <si>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</si>
  <si>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</si>
  <si>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</si>
  <si>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</si>
  <si>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</si>
  <si>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</si>
  <si>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</si>
  <si>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</si>
  <si>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</si>
  <si>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</si>
  <si>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</si>
  <si>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</si>
  <si>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</si>
  <si>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</si>
  <si>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</si>
  <si>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</si>
  <si>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</si>
  <si>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</si>
  <si>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</si>
  <si>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</si>
  <si>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</si>
  <si>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</si>
  <si>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</si>
  <si>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</si>
  <si>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</si>
  <si>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</si>
  <si>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</si>
  <si>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</si>
  <si>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</si>
  <si>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</si>
  <si>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</si>
  <si>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</si>
  <si>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</si>
  <si>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</si>
  <si>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</si>
  <si>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</si>
  <si>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</si>
  <si>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</si>
  <si>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</si>
  <si>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</si>
  <si>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</si>
  <si>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</si>
  <si>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</si>
  <si>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</si>
  <si>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</si>
  <si>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</si>
  <si>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</si>
  <si>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</si>
  <si>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</si>
  <si>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</si>
  <si>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</si>
  <si>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</si>
  <si>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</si>
  <si>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</si>
  <si>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</si>
  <si>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</si>
  <si>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</si>
  <si>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</si>
  <si>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</si>
  <si>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</si>
  <si>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</si>
  <si>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</si>
  <si>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</si>
  <si>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</si>
  <si>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</si>
  <si>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</si>
  <si>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</si>
  <si>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</si>
  <si>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</si>
  <si>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</si>
  <si>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</si>
  <si>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</si>
  <si>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</si>
  <si>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</si>
  <si>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</si>
  <si>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</si>
  <si>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</si>
  <si>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</si>
  <si>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542305001  Para Programas de Educación</t>
  </si>
  <si>
    <t>MUNICIPIO DE TAURAMENA</t>
  </si>
  <si>
    <t>MUNICIPIO DE SAMACA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</si>
  <si>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</si>
  <si>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</si>
  <si>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</si>
  <si>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</si>
  <si>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</si>
  <si>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</si>
  <si>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</si>
  <si>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</si>
  <si>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</si>
  <si>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</si>
  <si>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</si>
  <si>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</si>
  <si>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</si>
  <si>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</si>
  <si>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</si>
  <si>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</si>
  <si>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</si>
  <si>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</si>
  <si>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</si>
  <si>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</si>
  <si>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</si>
  <si>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</si>
  <si>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</si>
  <si>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</si>
  <si>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</si>
  <si>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</si>
  <si>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</si>
  <si>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</si>
  <si>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</si>
  <si>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</si>
  <si>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</si>
  <si>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</si>
  <si>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</si>
  <si>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</si>
  <si>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</si>
  <si>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</si>
  <si>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</si>
  <si>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</si>
  <si>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</si>
  <si>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</si>
  <si>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</si>
  <si>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</si>
  <si>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</si>
  <si>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</si>
  <si>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</si>
  <si>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</si>
  <si>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</si>
  <si>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</si>
  <si>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</si>
  <si>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</si>
  <si>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</si>
  <si>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</si>
  <si>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</si>
  <si>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</si>
  <si>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</si>
  <si>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</si>
  <si>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</si>
  <si>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</si>
  <si>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</si>
  <si>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</si>
  <si>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</si>
  <si>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</si>
  <si>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</si>
  <si>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</si>
  <si>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</si>
  <si>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</si>
  <si>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</si>
  <si>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</si>
  <si>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</si>
  <si>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</si>
  <si>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</si>
  <si>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</si>
  <si>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</si>
  <si>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</si>
  <si>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</si>
  <si>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</si>
  <si>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</si>
  <si>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</si>
  <si>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</si>
  <si>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</si>
  <si>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</si>
  <si>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</si>
  <si>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</si>
  <si>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</si>
  <si>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</si>
  <si>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</si>
  <si>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</si>
  <si>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</si>
  <si>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</si>
  <si>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</si>
  <si>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</si>
  <si>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</si>
  <si>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</si>
  <si>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</si>
  <si>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</si>
  <si>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</si>
  <si>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</si>
  <si>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</si>
  <si>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</si>
  <si>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</si>
  <si>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</si>
  <si>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</si>
  <si>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</si>
  <si>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</si>
  <si>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</si>
  <si>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</si>
  <si>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</si>
  <si>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</si>
  <si>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</si>
  <si>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</si>
  <si>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</si>
  <si>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</si>
  <si>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</si>
  <si>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</si>
  <si>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</si>
  <si>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</si>
  <si>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</si>
  <si>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</si>
  <si>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</si>
  <si>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</si>
  <si>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</si>
  <si>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</si>
  <si>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</si>
  <si>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</si>
  <si>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</si>
  <si>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</si>
  <si>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</si>
  <si>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</si>
  <si>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</si>
  <si>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</si>
  <si>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</si>
  <si>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</si>
  <si>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</si>
  <si>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</si>
  <si>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</si>
  <si>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</si>
  <si>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</si>
  <si>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</si>
  <si>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</si>
  <si>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</si>
  <si>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</si>
  <si>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</si>
  <si>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</si>
  <si>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</si>
  <si>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</si>
  <si>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</si>
  <si>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</si>
  <si>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</si>
  <si>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</si>
  <si>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</si>
  <si>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</si>
  <si>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</si>
  <si>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</si>
  <si>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</si>
  <si>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</si>
  <si>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</si>
  <si>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</si>
  <si>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</si>
  <si>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</si>
  <si>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</si>
  <si>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</si>
  <si>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</si>
  <si>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</si>
  <si>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</si>
  <si>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</si>
  <si>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</si>
  <si>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</si>
  <si>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</si>
  <si>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</si>
  <si>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</si>
  <si>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</si>
  <si>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</si>
  <si>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</si>
  <si>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</si>
  <si>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</si>
  <si>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</si>
  <si>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</si>
  <si>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</si>
  <si>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</si>
  <si>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</si>
  <si>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</si>
  <si>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</si>
  <si>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</si>
  <si>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</si>
  <si>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</si>
  <si>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</si>
  <si>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</si>
  <si>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</si>
  <si>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</si>
  <si>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</si>
  <si>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</si>
  <si>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</si>
  <si>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</si>
  <si>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</si>
  <si>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</si>
  <si>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</si>
  <si>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</si>
  <si>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</si>
  <si>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</si>
  <si>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</si>
  <si>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</si>
  <si>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</si>
  <si>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</si>
  <si>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</si>
  <si>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</si>
  <si>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</si>
  <si>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</si>
  <si>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</si>
  <si>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</si>
  <si>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</si>
  <si>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</si>
  <si>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</si>
  <si>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</si>
  <si>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</si>
  <si>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</si>
  <si>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</si>
  <si>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</si>
  <si>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</si>
  <si>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</si>
  <si>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</si>
  <si>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</si>
  <si>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</si>
  <si>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</si>
  <si>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</si>
  <si>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</si>
  <si>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</si>
  <si>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</si>
  <si>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</si>
  <si>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</si>
  <si>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</si>
  <si>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</si>
  <si>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</si>
  <si>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</si>
  <si>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</si>
  <si>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</si>
  <si>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</si>
  <si>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</si>
  <si>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</si>
  <si>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</si>
  <si>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</si>
  <si>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</si>
  <si>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</si>
  <si>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</si>
  <si>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</si>
  <si>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</si>
  <si>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</si>
  <si>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</si>
  <si>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</si>
  <si>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</si>
  <si>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</si>
  <si>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</si>
  <si>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</si>
  <si>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</si>
  <si>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</si>
  <si>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</si>
  <si>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</si>
  <si>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</si>
  <si>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</si>
  <si>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</si>
  <si>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</si>
  <si>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</si>
  <si>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</si>
  <si>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</si>
  <si>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</si>
  <si>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</si>
  <si>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</si>
  <si>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</si>
  <si>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</si>
  <si>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</si>
  <si>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</si>
  <si>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</si>
  <si>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</si>
  <si>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</si>
  <si>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</si>
  <si>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</si>
  <si>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</si>
  <si>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</si>
  <si>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</si>
  <si>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</si>
  <si>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</si>
  <si>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</si>
  <si>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</si>
  <si>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</si>
  <si>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</si>
  <si>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</si>
  <si>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</si>
  <si>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</si>
  <si>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</si>
  <si>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</si>
  <si>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</si>
  <si>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</si>
  <si>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</si>
  <si>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</si>
  <si>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</si>
  <si>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</si>
  <si>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</si>
  <si>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</si>
  <si>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</si>
  <si>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</si>
  <si>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</si>
  <si>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</si>
  <si>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</si>
  <si>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</si>
  <si>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</si>
  <si>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</si>
  <si>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</si>
  <si>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</si>
  <si>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</si>
  <si>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</si>
  <si>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</si>
  <si>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</si>
  <si>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</si>
  <si>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</si>
  <si>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</si>
  <si>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</si>
  <si>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</si>
  <si>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</si>
  <si>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</si>
  <si>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</si>
  <si>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</si>
  <si>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</si>
  <si>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</si>
  <si>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</si>
  <si>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</si>
  <si>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</si>
  <si>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</si>
  <si>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</si>
  <si>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</si>
  <si>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</si>
  <si>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</si>
  <si>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</si>
  <si>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</si>
  <si>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</si>
  <si>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</si>
  <si>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</si>
  <si>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</si>
  <si>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</si>
  <si>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</si>
  <si>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</si>
  <si>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</si>
  <si>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</si>
  <si>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</si>
  <si>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</si>
  <si>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</si>
  <si>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</si>
  <si>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</si>
  <si>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</si>
  <si>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</si>
  <si>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</si>
  <si>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</si>
  <si>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</si>
  <si>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</si>
  <si>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</si>
  <si>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</si>
  <si>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</si>
  <si>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</si>
  <si>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</si>
  <si>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</si>
  <si>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</si>
  <si>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</si>
  <si>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</si>
  <si>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</si>
  <si>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</si>
  <si>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</si>
  <si>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</si>
  <si>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</si>
  <si>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</si>
  <si>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</si>
  <si>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</si>
  <si>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</si>
  <si>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</si>
  <si>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</si>
  <si>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</si>
  <si>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</si>
  <si>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</si>
  <si>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</si>
  <si>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</si>
  <si>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</si>
  <si>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</si>
  <si>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</si>
  <si>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</si>
  <si>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</si>
  <si>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</si>
  <si>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</si>
  <si>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</si>
  <si>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</si>
  <si>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</si>
  <si>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</si>
  <si>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</si>
  <si>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</si>
  <si>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</si>
  <si>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</si>
  <si>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</si>
  <si>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</si>
  <si>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</si>
  <si>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</si>
  <si>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</si>
  <si>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</si>
  <si>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</si>
  <si>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</si>
  <si>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</si>
  <si>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</si>
  <si>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</si>
  <si>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</si>
  <si>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</si>
  <si>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</si>
  <si>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</si>
  <si>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</si>
  <si>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</si>
  <si>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</si>
  <si>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</si>
  <si>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</si>
  <si>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</si>
  <si>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</si>
  <si>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</si>
  <si>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</si>
  <si>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</si>
  <si>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</si>
  <si>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</si>
  <si>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</si>
  <si>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</si>
  <si>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</si>
  <si>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</si>
  <si>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</si>
  <si>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</si>
  <si>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</si>
  <si>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</si>
  <si>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</si>
  <si>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</si>
  <si>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</si>
  <si>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</si>
  <si>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</si>
  <si>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</si>
  <si>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</si>
  <si>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</si>
  <si>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</si>
  <si>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</si>
  <si>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</si>
  <si>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</si>
  <si>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</si>
  <si>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</si>
  <si>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</si>
  <si>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</si>
  <si>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</si>
  <si>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</si>
  <si>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</si>
  <si>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</si>
  <si>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</si>
  <si>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</si>
  <si>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</si>
  <si>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contabilidad@shd.gov.co</t>
  </si>
  <si>
    <t>542305001 Para Progrmas de Educación</t>
  </si>
  <si>
    <t>contabilidad@purificacion-tolima.gov.co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</si>
  <si>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</si>
  <si>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</si>
  <si>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</si>
  <si>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</si>
  <si>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</si>
  <si>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</si>
  <si>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</si>
  <si>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>contab@udistrital.edu.co</t>
  </si>
  <si>
    <t>INSTITUCION UNIVERSITARIA  ITSA</t>
  </si>
  <si>
    <t>INSTITUTO SUPERIOR DE EDUCACION RURAL DE PAMPLONA - ISER</t>
  </si>
  <si>
    <t>INSTITUTO TECNOLOGICO PASCUAL BRAVO - MEDELLIN</t>
  </si>
  <si>
    <t>INSTITUTO NACIONAL DE FORMACION TECNICA PROFESIONAL -HUMBERTO VELASQUEZ GARCIA</t>
  </si>
  <si>
    <t>INSTITUTO DE EDUCACION TECNICA PROFESIONAL DE ROLDANILLO</t>
  </si>
  <si>
    <t>INSTITUTO TECNICO AGRICOLA - ITA - DE BUGA</t>
  </si>
  <si>
    <t>ESCUELA SUPERIOR TECNOLOGICA DE ARTES DEBORA ARANGO</t>
  </si>
  <si>
    <t>POLITECNICO COLOMBIANO JAIME ISAZA CADAVID</t>
  </si>
  <si>
    <t>CONSERVATORIO DEL TOLIMA</t>
  </si>
  <si>
    <t>INSTITUCION UNIVERSITARIA ANTONIO JOSE CAMACHO</t>
  </si>
  <si>
    <t>TECNOLOGICO DE ANTIOQUIA</t>
  </si>
  <si>
    <t>UNIDAD CENTRAL DEL VALLE DEL CAUCA</t>
  </si>
  <si>
    <t>INSTITUTO TECNOLOGICO METROPOLITANO</t>
  </si>
  <si>
    <t>UNIDADES TECNOLOGICAS DE SANTANDER</t>
  </si>
  <si>
    <t>INSTITUCION UNIVERSITARIA BELLAS ARTES Y CIENCIAS DE BOLIVAR</t>
  </si>
  <si>
    <t>INSTITUCION UNIVERSITARIA DE ENVIGADO</t>
  </si>
  <si>
    <t>INSTITUCIÓN UNIVERSITARIA DIGITAL DE ANTIOQUIA</t>
  </si>
  <si>
    <t>MUNICIPIO DE FUNZA</t>
  </si>
  <si>
    <t>INSTITUTO COLOMBIANO DE CREDITO EDUCATIVO Y ESTUDIOS TECNICOS EN EL ETERIOR MARIANO OSPINA PEREZ ICETEX</t>
  </si>
  <si>
    <t>wpineda@icetex.gov.co</t>
  </si>
  <si>
    <t>MOVIMIENTOS DE ENERO 2020</t>
  </si>
  <si>
    <t>SALDOS A 31 DE ENERO DEL 2020</t>
  </si>
  <si>
    <t>SALDO A 31 DE ENERO DE 2020</t>
  </si>
  <si>
    <t>MOVIMIENTOS DE ENERO DE 2020</t>
  </si>
  <si>
    <t>MOVIMIENTOS DE FEBRERO DE 2020</t>
  </si>
  <si>
    <t>MOVIMIENTOS DE FEBRERO 2020</t>
  </si>
  <si>
    <t>542303001 Para Gastos de Funcionamiento</t>
  </si>
  <si>
    <t>542302001 Para Proyectos de Inversión</t>
  </si>
  <si>
    <t>MOVIMIENTOS DE MARZO DE 2020</t>
  </si>
  <si>
    <t>SALDO A 28 DE FEBRERO DE 2020</t>
  </si>
  <si>
    <t>MUNICIPIO DE MAGANGUE   ALCALDIA MUNICIPAL</t>
  </si>
  <si>
    <t>MOVIMIENTOS DE MARZO 2020</t>
  </si>
  <si>
    <t>SALDOS A 31 DE MARZO DEL 2020</t>
  </si>
  <si>
    <t>SALDOS A 28 DE FEBRERO DEL 2020</t>
  </si>
  <si>
    <t>SALDO A 31 DE MARZO DE 2020</t>
  </si>
  <si>
    <t>MOVIMIENTOS DE ABRIL DE 2020</t>
  </si>
  <si>
    <t>SALDO A 30 DE ABRIL DE 2020</t>
  </si>
  <si>
    <t>MOVIMIENTOS DE ABRIL 2020</t>
  </si>
  <si>
    <t>SALDOS A 30 DE ABRIL DEL 2020</t>
  </si>
  <si>
    <t>MOVIMIENTOS DE MAYO DE 2020</t>
  </si>
  <si>
    <t>SALDO A 31 DE MAYO DE 2020</t>
  </si>
  <si>
    <t>CONSEJO REGIONAL INDIGENA-  UNIVERSIDAD AUTÓNOMA INDIGENA INTERCULTURAL - UAIIN</t>
  </si>
  <si>
    <t>MOVIMIENTOS DE MAYO 2020</t>
  </si>
  <si>
    <t>SALDOS A 31 DE MAYO DEL 2020</t>
  </si>
  <si>
    <t>sechacienda.contabilidad@nortedesantander.gov.co</t>
  </si>
  <si>
    <t>MOVIMIENTOS DE JUNIO DE 2020</t>
  </si>
  <si>
    <t>SALDO A 30 DE JUNIO DE 2020</t>
  </si>
  <si>
    <t>MOVIMIENTOS DE JUNIO 2020</t>
  </si>
  <si>
    <t>SALDOS A 30 DE JUNIO DEL 2020</t>
  </si>
  <si>
    <t>MOVIMIENTOS DE JULIO DE 2020</t>
  </si>
  <si>
    <t>SALDO A 31 DE JULIO DE 2020</t>
  </si>
  <si>
    <t>MOVIMIENTOS DE JULIO 2020</t>
  </si>
  <si>
    <t>SALDOS A 31 DE JULIO DEL 2020</t>
  </si>
  <si>
    <t>SALDOS DE CUENTAS - PARA PROGRAMAS DE EDUCACION</t>
  </si>
  <si>
    <t>MOVIMIENTOS DE AGOSTO 2020</t>
  </si>
  <si>
    <t>SALDOS A 31 DE AGOSTO DEL 2020</t>
  </si>
  <si>
    <t>MOVIMIENTOS DE AGOSTO DE 2020</t>
  </si>
  <si>
    <t>SALDO A 31 DE AGOSTO DE 2020</t>
  </si>
  <si>
    <t>BOGOTA-DISTRITO CAPITAL</t>
  </si>
  <si>
    <t>contabilidad@shd.gov.co; hneira@shd.gov.co; rmartinez@educacionbogota.gov.co</t>
  </si>
  <si>
    <t>542303002 Transferencia para la prestación del servicio de educación en casa y en presencialidad bajo el esquema de alternancia</t>
  </si>
  <si>
    <t>MOVIMIENTOS DE SEPTIEMBRE DE 2020</t>
  </si>
  <si>
    <t>SALDO A 30 DE SEPTIEMBRE DE 2020</t>
  </si>
  <si>
    <t>MOVIMIENTOS DE SEPTIEMBRE 2020</t>
  </si>
  <si>
    <t>SALDOS A 30 DE SEPTEIMBRE DEL 2020</t>
  </si>
  <si>
    <t>CONSEJO REGIONAL INDIGENA</t>
  </si>
  <si>
    <t>MOVIMIENTOS DE OCTUBRE DE 2020</t>
  </si>
  <si>
    <t>MOVIMIENTOS DE OCTUBRE 2020</t>
  </si>
  <si>
    <t>SALDOS A 31 DE OCTUBRE DEL 2020</t>
  </si>
  <si>
    <t>SALDO A 31 DE OCTUBRE DE 2020</t>
  </si>
  <si>
    <t>SALDOS A 31 DE OCTUBRE  DEL 2020</t>
  </si>
  <si>
    <t>MOVIMIENTOS DE NOVIEMBRE DE 2020</t>
  </si>
  <si>
    <t>SALDO A 30 DE NOVIEMBRE DE 2020</t>
  </si>
  <si>
    <t>MOVIMIENTOS DE NOVIEMBRE 2020</t>
  </si>
  <si>
    <t>SALDOS A 30 DE NOVIEMBRE DEL 2020</t>
  </si>
  <si>
    <t>SALDOS A 30 DE NOVIEMBRE  DEL 2020</t>
  </si>
  <si>
    <t>mario.guzman@ucaldas.edu.co,</t>
  </si>
  <si>
    <t>MOVIMIENTOS DE DICIEMBRE DE 2020</t>
  </si>
  <si>
    <t>SALDO A 31 DE DICIEMBRE DE 2020</t>
  </si>
  <si>
    <t>MOVIMIENTOS DE DICIEMBRE 2020</t>
  </si>
  <si>
    <t>SALDOS A 31 DE DICIEMBRE DEL 2020</t>
  </si>
  <si>
    <t>SALDOS A 30 DE DICIEMBRE  DEL 2020</t>
  </si>
  <si>
    <t>NO SE REPOTA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</si>
</sst>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_ * #,##0.00_ ;_ * \-#,##0.00_ ;_ * &quot;-&quot;??_ ;_ @_ "/>
    <numFmt numFmtId="169" formatCode="#0"/>
    <numFmt numFmtId="170" formatCode="[$-10C0A]#,##0.00;\-#,##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165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6" fillId="0" borderId="0"/>
    <xf numFmtId="165" fontId="16" fillId="0" borderId="0" applyFont="0" applyFill="0" applyBorder="0" applyAlignment="0" applyProtection="0"/>
  </cellStyleXfs>
  <cellXfs count="76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3" fontId="8" fillId="0" borderId="0" xfId="2" applyNumberFormat="1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7" fontId="10" fillId="0" borderId="4" xfId="1" applyNumberFormat="1" applyFont="1" applyBorder="1" applyAlignment="1">
      <alignment wrapText="1"/>
    </xf>
    <xf numFmtId="165" fontId="10" fillId="0" borderId="4" xfId="2" applyNumberFormat="1" applyFont="1" applyBorder="1" applyAlignment="1"/>
    <xf numFmtId="0" fontId="12" fillId="0" borderId="4" xfId="3" applyFont="1" applyBorder="1" applyAlignment="1" applyProtection="1">
      <alignment vertical="center"/>
    </xf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165" fontId="13" fillId="0" borderId="0" xfId="1" applyFont="1" applyAlignment="1">
      <alignment wrapText="1"/>
    </xf>
    <xf numFmtId="3" fontId="13" fillId="0" borderId="0" xfId="1" applyNumberFormat="1" applyFont="1" applyAlignment="1">
      <alignment wrapText="1"/>
    </xf>
    <xf numFmtId="3" fontId="10" fillId="0" borderId="0" xfId="2" applyNumberFormat="1" applyFont="1">
      <alignment wrapText="1"/>
    </xf>
    <xf numFmtId="0" fontId="14" fillId="0" borderId="0" xfId="0" applyFont="1" applyAlignment="1">
      <alignment vertical="center"/>
    </xf>
    <xf numFmtId="0" fontId="14" fillId="0" borderId="0" xfId="0" applyFont="1"/>
    <xf numFmtId="165" fontId="10" fillId="0" borderId="0" xfId="2" applyNumberFormat="1" applyFont="1">
      <alignment wrapText="1"/>
    </xf>
    <xf numFmtId="0" fontId="1" fillId="0" borderId="4" xfId="2" applyBorder="1" applyAlignment="1"/>
    <xf numFmtId="0" fontId="2" fillId="0" borderId="4" xfId="3" applyBorder="1" applyAlignment="1" applyProtection="1">
      <alignment vertical="center"/>
    </xf>
    <xf numFmtId="0" fontId="2" fillId="0" borderId="4" xfId="3" applyBorder="1" applyAlignment="1" applyProtection="1"/>
    <xf numFmtId="0" fontId="12" fillId="0" borderId="4" xfId="3" applyFont="1" applyBorder="1" applyAlignment="1" applyProtection="1">
      <alignment wrapText="1"/>
    </xf>
    <xf numFmtId="0" fontId="0" fillId="0" borderId="4" xfId="0" applyBorder="1" applyAlignment="1">
      <alignment horizontal="right" vertical="center"/>
    </xf>
    <xf numFmtId="0" fontId="10" fillId="0" borderId="4" xfId="2" applyFont="1" applyBorder="1">
      <alignment wrapText="1"/>
    </xf>
    <xf numFmtId="165" fontId="1" fillId="0" borderId="4" xfId="2" applyNumberFormat="1" applyBorder="1" applyAlignment="1"/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5" fillId="0" borderId="0" xfId="2" applyFont="1" applyAlignment="1"/>
    <xf numFmtId="0" fontId="10" fillId="4" borderId="4" xfId="2" applyFont="1" applyFill="1" applyBorder="1" applyAlignment="1"/>
    <xf numFmtId="165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" fillId="0" borderId="4" xfId="2" applyFont="1" applyBorder="1" applyAlignment="1"/>
    <xf numFmtId="1" fontId="10" fillId="2" borderId="4" xfId="2" applyNumberFormat="1" applyFont="1" applyFill="1" applyBorder="1" applyAlignment="1"/>
    <xf numFmtId="169" fontId="2" fillId="0" borderId="5" xfId="3" applyNumberFormat="1" applyBorder="1" applyProtection="1">
      <alignment vertical="top"/>
    </xf>
    <xf numFmtId="0" fontId="2" fillId="6" borderId="4" xfId="3" applyFill="1" applyBorder="1" applyAlignment="1" applyProtection="1">
      <alignment horizontal="left"/>
    </xf>
    <xf numFmtId="0" fontId="17" fillId="6" borderId="4" xfId="3" applyFont="1" applyFill="1" applyBorder="1" applyAlignment="1" applyProtection="1">
      <alignment horizontal="left"/>
    </xf>
    <xf numFmtId="0" fontId="2" fillId="6" borderId="4" xfId="3" applyFill="1" applyBorder="1" applyAlignment="1" applyProtection="1"/>
    <xf numFmtId="0" fontId="2" fillId="0" borderId="4" xfId="3" applyFont="1" applyBorder="1" applyAlignment="1" applyProtection="1"/>
    <xf numFmtId="0" fontId="18" fillId="0" borderId="6" xfId="0" applyNumberFormat="1" applyFont="1" applyFill="1" applyBorder="1" applyAlignment="1">
      <alignment vertical="top" wrapText="1" readingOrder="1"/>
    </xf>
    <xf numFmtId="0" fontId="10" fillId="0" borderId="4" xfId="2" applyFont="1" applyFill="1" applyBorder="1" applyAlignment="1"/>
    <xf numFmtId="0" fontId="11" fillId="2" borderId="4" xfId="2" applyFont="1" applyFill="1" applyBorder="1" applyAlignment="1">
      <alignment horizontal="center" vertical="justify"/>
    </xf>
    <xf numFmtId="0" fontId="11" fillId="5" borderId="2" xfId="2" applyFont="1" applyFill="1" applyBorder="1" applyAlignment="1">
      <alignment horizontal="center" vertical="justify"/>
    </xf>
    <xf numFmtId="43" fontId="10" fillId="0" borderId="0" xfId="2" applyNumberFormat="1" applyFont="1">
      <alignment wrapText="1"/>
    </xf>
    <xf numFmtId="165" fontId="10" fillId="0" borderId="0" xfId="1" applyFont="1" applyAlignment="1">
      <alignment wrapText="1"/>
    </xf>
    <xf numFmtId="0" fontId="11" fillId="0" borderId="0" xfId="2" applyFont="1">
      <alignment wrapText="1"/>
    </xf>
    <xf numFmtId="0" fontId="19" fillId="6" borderId="6" xfId="0" applyNumberFormat="1" applyFont="1" applyFill="1" applyBorder="1" applyAlignment="1">
      <alignment vertical="top" wrapText="1" readingOrder="1"/>
    </xf>
    <xf numFmtId="0" fontId="19" fillId="6" borderId="0" xfId="0" applyNumberFormat="1" applyFont="1" applyFill="1" applyBorder="1" applyAlignment="1">
      <alignment vertical="top" wrapText="1" readingOrder="1"/>
    </xf>
    <xf numFmtId="0" fontId="20" fillId="6" borderId="4" xfId="3" applyFont="1" applyFill="1" applyBorder="1" applyAlignment="1" applyProtection="1"/>
    <xf numFmtId="165" fontId="11" fillId="6" borderId="4" xfId="2" applyNumberFormat="1" applyFont="1" applyFill="1" applyBorder="1" applyAlignment="1"/>
    <xf numFmtId="1" fontId="10" fillId="0" borderId="1" xfId="2" applyNumberFormat="1" applyFont="1" applyBorder="1" applyAlignment="1"/>
    <xf numFmtId="1" fontId="10" fillId="0" borderId="2" xfId="2" applyNumberFormat="1" applyFont="1" applyBorder="1" applyAlignment="1"/>
    <xf numFmtId="0" fontId="2" fillId="6" borderId="3" xfId="3" applyFill="1" applyBorder="1" applyAlignment="1" applyProtection="1"/>
    <xf numFmtId="0" fontId="18" fillId="0" borderId="6" xfId="0" applyFont="1" applyBorder="1" applyAlignment="1">
      <alignment vertical="top" wrapText="1" readingOrder="1"/>
    </xf>
    <xf numFmtId="170" fontId="18" fillId="0" borderId="6" xfId="0" applyNumberFormat="1" applyFont="1" applyBorder="1" applyAlignment="1">
      <alignment horizontal="right" vertical="top" wrapText="1" readingOrder="1"/>
    </xf>
    <xf numFmtId="1" fontId="0" fillId="0" borderId="4" xfId="0" applyNumberFormat="1" applyBorder="1"/>
    <xf numFmtId="0" fontId="0" fillId="0" borderId="4" xfId="0" applyBorder="1"/>
    <xf numFmtId="0" fontId="11" fillId="2" borderId="1" xfId="2" applyFont="1" applyFill="1" applyBorder="1" applyAlignment="1">
      <alignment horizontal="center" vertical="justify"/>
    </xf>
    <xf numFmtId="0" fontId="11" fillId="5" borderId="1" xfId="2" applyFont="1" applyFill="1" applyBorder="1" applyAlignment="1">
      <alignment horizontal="center" vertical="justify"/>
    </xf>
    <xf numFmtId="0" fontId="2" fillId="0" borderId="0" xfId="3" applyAlignment="1" applyProtection="1">
      <alignment vertical="center" wrapText="1"/>
    </xf>
    <xf numFmtId="2" fontId="11" fillId="2" borderId="1" xfId="2" applyNumberFormat="1" applyFont="1" applyFill="1" applyBorder="1" applyAlignment="1">
      <alignment horizontal="center" vertical="center"/>
    </xf>
    <xf numFmtId="2" fontId="11" fillId="2" borderId="2" xfId="2" applyNumberFormat="1" applyFont="1" applyFill="1" applyBorder="1" applyAlignment="1">
      <alignment horizontal="center" vertical="center"/>
    </xf>
    <xf numFmtId="2" fontId="11" fillId="5" borderId="1" xfId="2" applyNumberFormat="1" applyFont="1" applyFill="1" applyBorder="1" applyAlignment="1">
      <alignment horizontal="center" vertical="center"/>
    </xf>
    <xf numFmtId="2" fontId="11" fillId="5" borderId="3" xfId="2" applyNumberFormat="1" applyFont="1" applyFill="1" applyBorder="1" applyAlignment="1">
      <alignment horizontal="center" vertical="center"/>
    </xf>
    <xf numFmtId="2" fontId="11" fillId="2" borderId="3" xfId="2" applyNumberFormat="1" applyFont="1" applyFill="1" applyBorder="1" applyAlignment="1">
      <alignment horizontal="center" vertical="center"/>
    </xf>
    <xf numFmtId="2" fontId="11" fillId="5" borderId="7" xfId="2" applyNumberFormat="1" applyFont="1" applyFill="1" applyBorder="1" applyAlignment="1">
      <alignment horizontal="center" vertical="center"/>
    </xf>
    <xf numFmtId="2" fontId="11" fillId="5" borderId="8" xfId="2" applyNumberFormat="1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</cellXfs>
  <cellStyles count="21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vila/Downloads/REPNCT004ReporteAuxiliarContablePorRubro%20(75)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Users/pherrera/OneDrive%20-%20mineducacion.gov.co/Doc/CONTABILIDAD/2020/CUENTAS/AGOSTO/542303002/Aux%20542303002%20Transferencia%20para%20la%20prestaci&#243;n%20del%20servicio%20de%20educaci&#243;n%20en%20casa%20y%20en%20presencialidad%20bajo%20el%20esquema%20de%20alternancia.xlsx?F96C496B" TargetMode="External"/><Relationship Id="rId1" Type="http://schemas.openxmlformats.org/officeDocument/2006/relationships/externalLinkPath" Target="file:///\\F96C496B\Aux%20542303002%20Transferencia%20para%20la%20prestaci&#243;n%20del%20servicio%20de%20educaci&#243;n%20en%20casa%20y%20en%20presencialidad%20bajo%20el%20esquema%20de%20alternanci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herrera_mineducacion_gov_co/Documents/Doc/CONTABILIDAD/2020/CUENTAS/ABRIL/Aux%20542305001%20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42302001"/>
      <sheetName val="542303001"/>
      <sheetName val="542303002"/>
      <sheetName val="542305001"/>
    </sheetNames>
    <sheetDataSet>
      <sheetData sheetId="0" refreshError="1"/>
      <sheetData sheetId="1" refreshError="1">
        <row r="21">
          <cell r="A21">
            <v>802011065</v>
          </cell>
          <cell r="D21" t="str">
            <v>INSTITUCION UNIVERSITARIA  ITSA</v>
          </cell>
          <cell r="J21">
            <v>4450627700</v>
          </cell>
          <cell r="M21">
            <v>633698644</v>
          </cell>
        </row>
        <row r="22">
          <cell r="A22">
            <v>890480054</v>
          </cell>
          <cell r="D22" t="str">
            <v>COLEGIO MAYOR DE BOLIVAR</v>
          </cell>
          <cell r="J22">
            <v>4083240202</v>
          </cell>
          <cell r="M22">
            <v>581388506</v>
          </cell>
        </row>
        <row r="23">
          <cell r="A23">
            <v>890501578</v>
          </cell>
          <cell r="D23" t="str">
            <v>INSTITUTO SUPERIOR DE EDUCACION RURAL DE PAMPLONA - ISER</v>
          </cell>
          <cell r="J23">
            <v>4245294114</v>
          </cell>
          <cell r="M23">
            <v>604462407</v>
          </cell>
        </row>
        <row r="24">
          <cell r="A24">
            <v>890802678</v>
          </cell>
          <cell r="D24" t="str">
            <v>COLEGIO INTEGRADO NACIONAL ORIENTE DE CALDAS</v>
          </cell>
          <cell r="J24">
            <v>2402535667</v>
          </cell>
          <cell r="M24">
            <v>342082893</v>
          </cell>
        </row>
        <row r="25">
          <cell r="A25">
            <v>890980153</v>
          </cell>
          <cell r="D25" t="str">
            <v>INSTITUTO TECNOLOGICO PASCUAL BRAVO - MEDELLIN</v>
          </cell>
          <cell r="J25">
            <v>10198679445</v>
          </cell>
          <cell r="M25">
            <v>1452129857</v>
          </cell>
        </row>
        <row r="26">
          <cell r="A26">
            <v>891701932</v>
          </cell>
          <cell r="D26" t="str">
            <v>INSTITUTO NACIONAL DE FORMACION TECNICA PROFESIONAL -HUMBERTO VELASQUEZ GARCIA</v>
          </cell>
          <cell r="J26">
            <v>3050003721</v>
          </cell>
          <cell r="M26">
            <v>434272054</v>
          </cell>
        </row>
        <row r="27">
          <cell r="A27">
            <v>891902811</v>
          </cell>
          <cell r="D27" t="str">
            <v>INSTITUTO DE EDUCACION TECNICA PROFESIONAL DE ROLDANILLO</v>
          </cell>
          <cell r="J27">
            <v>4194105588</v>
          </cell>
          <cell r="M27">
            <v>597173973</v>
          </cell>
        </row>
        <row r="28">
          <cell r="A28">
            <v>800124023</v>
          </cell>
          <cell r="D28" t="str">
            <v>INSTITUTO TECNICO AGRICOLA - ITA DE BUGA</v>
          </cell>
          <cell r="J28">
            <v>3110022418</v>
          </cell>
          <cell r="M28">
            <v>442817764</v>
          </cell>
        </row>
        <row r="29">
          <cell r="A29">
            <v>891680089</v>
          </cell>
          <cell r="D29" t="str">
            <v>UNIVERSIDAD TECNOLOGICA DEL CHOCO</v>
          </cell>
          <cell r="J29">
            <v>52505022402</v>
          </cell>
          <cell r="M29">
            <v>5665804686</v>
          </cell>
        </row>
        <row r="30">
          <cell r="A30">
            <v>800144829</v>
          </cell>
          <cell r="D30" t="str">
            <v>UNIVERSIDAD COLEGIO MAYOR DE CUNDINAMARCA</v>
          </cell>
          <cell r="J30">
            <v>25346838662</v>
          </cell>
          <cell r="M30">
            <v>3750833487</v>
          </cell>
        </row>
        <row r="31">
          <cell r="A31">
            <v>800247940</v>
          </cell>
          <cell r="D31" t="str">
            <v>INSTITUTO TECNOLOGICO DEL PUTUMAYO</v>
          </cell>
          <cell r="J31">
            <v>2818795261</v>
          </cell>
          <cell r="M31">
            <v>401351640</v>
          </cell>
        </row>
        <row r="32">
          <cell r="A32">
            <v>890000432</v>
          </cell>
          <cell r="D32" t="str">
            <v>UNIVERSIDAD DEL QUINDIO</v>
          </cell>
          <cell r="J32">
            <v>60036515819</v>
          </cell>
          <cell r="M32">
            <v>9280462949</v>
          </cell>
        </row>
        <row r="33">
          <cell r="A33">
            <v>890201213</v>
          </cell>
          <cell r="D33" t="str">
            <v>UNIVERSIDAD INDUSTRIAL DE SANTANDER</v>
          </cell>
          <cell r="J33">
            <v>124729767407</v>
          </cell>
          <cell r="M33">
            <v>19714838725</v>
          </cell>
        </row>
        <row r="34">
          <cell r="A34">
            <v>890680062</v>
          </cell>
          <cell r="D34" t="str">
            <v>UNIVERSIDAD DE CUNDINAMARCA</v>
          </cell>
          <cell r="J34">
            <v>21188630510</v>
          </cell>
          <cell r="M34">
            <v>3021447724</v>
          </cell>
        </row>
        <row r="35">
          <cell r="A35">
            <v>890700640</v>
          </cell>
          <cell r="D35" t="str">
            <v>UNIVERSIDAD DEL TOLIMA</v>
          </cell>
          <cell r="J35">
            <v>52784146273</v>
          </cell>
          <cell r="M35">
            <v>8015738440</v>
          </cell>
        </row>
        <row r="36">
          <cell r="A36">
            <v>891190346</v>
          </cell>
          <cell r="D36" t="str">
            <v>UNIVERSIDAD DE LA AMAZONIA</v>
          </cell>
          <cell r="J36">
            <v>31437994714</v>
          </cell>
          <cell r="M36">
            <v>4689237813</v>
          </cell>
        </row>
        <row r="37">
          <cell r="A37">
            <v>835000300</v>
          </cell>
          <cell r="D37" t="str">
            <v>UNIVERSIDAD DEL PACIFICO</v>
          </cell>
          <cell r="J37">
            <v>18918913758</v>
          </cell>
          <cell r="M37">
            <v>2798351263</v>
          </cell>
        </row>
        <row r="38">
          <cell r="A38">
            <v>800225340</v>
          </cell>
          <cell r="D38" t="str">
            <v>UNIVERSIDAD MILITAR NUEVA GRANADA</v>
          </cell>
          <cell r="J38">
            <v>25252727111</v>
          </cell>
          <cell r="M38">
            <v>3011554373</v>
          </cell>
        </row>
        <row r="39">
          <cell r="A39">
            <v>800118954</v>
          </cell>
          <cell r="D39" t="str">
            <v>UNIVERSIDAD DE NARIÑO</v>
          </cell>
          <cell r="J39">
            <v>65933727516</v>
          </cell>
          <cell r="M39">
            <v>10317400495</v>
          </cell>
        </row>
        <row r="40">
          <cell r="A40">
            <v>899999063</v>
          </cell>
          <cell r="D40" t="str">
            <v>UNIVERSIDAD NACIONAL DE COLOMBIA</v>
          </cell>
          <cell r="J40">
            <v>674755186743</v>
          </cell>
          <cell r="M40">
            <v>107189489208</v>
          </cell>
        </row>
        <row r="41">
          <cell r="A41">
            <v>891480035</v>
          </cell>
          <cell r="D41" t="str">
            <v>UNIVERSIDAD TECNOLOGICA DE PEREIRA</v>
          </cell>
          <cell r="J41">
            <v>101922008928</v>
          </cell>
          <cell r="M41">
            <v>15922156389</v>
          </cell>
        </row>
        <row r="42">
          <cell r="A42">
            <v>892000757</v>
          </cell>
          <cell r="D42" t="str">
            <v>UNIVERSIDAD DE LOS LLANOS</v>
          </cell>
          <cell r="J42">
            <v>32674543408</v>
          </cell>
          <cell r="M42">
            <v>4981614656</v>
          </cell>
        </row>
        <row r="43">
          <cell r="A43">
            <v>890102257</v>
          </cell>
          <cell r="D43" t="str">
            <v>UNIVERSIDAD DEL ATLANTICO</v>
          </cell>
          <cell r="J43">
            <v>119897741736</v>
          </cell>
          <cell r="M43">
            <v>18988331827</v>
          </cell>
        </row>
        <row r="44">
          <cell r="A44">
            <v>891780111</v>
          </cell>
          <cell r="D44" t="str">
            <v>UNIVERSIDAD DEL MAGDALENA</v>
          </cell>
          <cell r="J44">
            <v>58059471277</v>
          </cell>
          <cell r="M44">
            <v>8926199904</v>
          </cell>
        </row>
        <row r="45">
          <cell r="A45">
            <v>890399010</v>
          </cell>
          <cell r="D45" t="str">
            <v>UNIVERSIDAD DEL VALLE</v>
          </cell>
          <cell r="J45">
            <v>232643888531</v>
          </cell>
          <cell r="M45">
            <v>36907615774</v>
          </cell>
        </row>
        <row r="46">
          <cell r="A46">
            <v>890980040</v>
          </cell>
          <cell r="D46" t="str">
            <v>UNIVERSIDAD DE ANTIOQUIA</v>
          </cell>
          <cell r="J46">
            <v>311301669106</v>
          </cell>
          <cell r="M46">
            <v>49497430775</v>
          </cell>
        </row>
        <row r="47">
          <cell r="A47">
            <v>899999230</v>
          </cell>
          <cell r="D47" t="str">
            <v>UNIVERSIDAD DISTRITAL FRANCISCO JOSE DE CALDAS</v>
          </cell>
          <cell r="J47">
            <v>24078636969</v>
          </cell>
          <cell r="M47">
            <v>3510886055</v>
          </cell>
        </row>
        <row r="48">
          <cell r="A48">
            <v>860512780</v>
          </cell>
          <cell r="D48" t="str">
            <v>UNIVERSIDAD NACIONAL ABIERTA Y A DISTANCIA</v>
          </cell>
          <cell r="J48">
            <v>58117010783</v>
          </cell>
          <cell r="M48">
            <v>7868590597</v>
          </cell>
        </row>
        <row r="49">
          <cell r="A49">
            <v>891500319</v>
          </cell>
          <cell r="D49" t="str">
            <v>UNIVERSIDAD DEL CAUCA</v>
          </cell>
          <cell r="J49">
            <v>105380909748</v>
          </cell>
          <cell r="M49">
            <v>16546923249</v>
          </cell>
        </row>
        <row r="50">
          <cell r="A50">
            <v>890480123</v>
          </cell>
          <cell r="D50" t="str">
            <v>UNIVERSIDAD DE CARTAGENA</v>
          </cell>
          <cell r="J50">
            <v>83681642618</v>
          </cell>
          <cell r="M50">
            <v>13106953191</v>
          </cell>
        </row>
        <row r="51">
          <cell r="A51">
            <v>899999124</v>
          </cell>
          <cell r="D51" t="str">
            <v>UNIVERSIDAD PEDAGOGICA NACIONAL</v>
          </cell>
          <cell r="J51">
            <v>67065558391</v>
          </cell>
          <cell r="M51">
            <v>10463235353</v>
          </cell>
        </row>
        <row r="52">
          <cell r="A52">
            <v>890501510</v>
          </cell>
          <cell r="D52" t="str">
            <v>UNIVERSIDAD DE PAMPLONA</v>
          </cell>
          <cell r="J52">
            <v>45575527937</v>
          </cell>
          <cell r="M52">
            <v>6907527758</v>
          </cell>
        </row>
        <row r="53">
          <cell r="A53">
            <v>890980134</v>
          </cell>
          <cell r="D53" t="str">
            <v>COLEGIO MAYOR DE ANTIOQUIA</v>
          </cell>
          <cell r="J53">
            <v>4461614394</v>
          </cell>
          <cell r="M53">
            <v>635262977</v>
          </cell>
        </row>
        <row r="54">
          <cell r="A54">
            <v>891800330</v>
          </cell>
          <cell r="D54" t="str">
            <v>UNIVERSIDAD PEDAGOGICA Y TECNOLOGICA DE COLOMBIA</v>
          </cell>
          <cell r="J54">
            <v>128631052356</v>
          </cell>
          <cell r="M54">
            <v>20006144021</v>
          </cell>
        </row>
        <row r="55">
          <cell r="A55">
            <v>890980150</v>
          </cell>
          <cell r="D55" t="str">
            <v>BIBLIOTECA PUBLICA PILOTO DE MEDELLIN PARA AMERICA LATINA</v>
          </cell>
          <cell r="J55">
            <v>1893942000</v>
          </cell>
          <cell r="M55">
            <v>282123000</v>
          </cell>
        </row>
        <row r="56">
          <cell r="A56">
            <v>891800260</v>
          </cell>
          <cell r="D56" t="str">
            <v>COLEGIO DE BOYACA</v>
          </cell>
          <cell r="J56">
            <v>5800468000</v>
          </cell>
          <cell r="M56">
            <v>864042000</v>
          </cell>
        </row>
        <row r="57">
          <cell r="A57">
            <v>891500759</v>
          </cell>
          <cell r="D57" t="str">
            <v>COLEGIO MAYOR DEL CAUCA</v>
          </cell>
          <cell r="J57">
            <v>5482166967</v>
          </cell>
          <cell r="M57">
            <v>780573445</v>
          </cell>
        </row>
        <row r="58">
          <cell r="A58">
            <v>890700906</v>
          </cell>
          <cell r="D58" t="str">
            <v>CONSERVATORIO DEL TOLIMA</v>
          </cell>
          <cell r="J58">
            <v>1901447011</v>
          </cell>
          <cell r="M58">
            <v>269353301</v>
          </cell>
        </row>
        <row r="59">
          <cell r="A59">
            <v>891900853</v>
          </cell>
          <cell r="D59" t="str">
            <v>UNIDAD CENTRAL DEL VALLE DEL CAUCA</v>
          </cell>
          <cell r="J59">
            <v>3049799444</v>
          </cell>
          <cell r="M59">
            <v>481473615</v>
          </cell>
        </row>
        <row r="60">
          <cell r="A60">
            <v>890801063</v>
          </cell>
          <cell r="D60" t="str">
            <v>UNIVERSIDAD DE CALDAS</v>
          </cell>
          <cell r="J60">
            <v>81369635372</v>
          </cell>
          <cell r="M60">
            <v>12727850507</v>
          </cell>
        </row>
        <row r="61">
          <cell r="A61">
            <v>891080031</v>
          </cell>
          <cell r="D61" t="str">
            <v>UNIVERSIDAD DE CORDOBA</v>
          </cell>
          <cell r="J61">
            <v>85647882986</v>
          </cell>
          <cell r="M61">
            <v>13487686742</v>
          </cell>
        </row>
        <row r="62">
          <cell r="A62">
            <v>892115029</v>
          </cell>
          <cell r="D62" t="str">
            <v>UNIVERSIDAD DE LA GUAJIRA</v>
          </cell>
          <cell r="J62">
            <v>30553802992</v>
          </cell>
          <cell r="M62">
            <v>4572901430</v>
          </cell>
        </row>
        <row r="63">
          <cell r="A63">
            <v>892200323</v>
          </cell>
          <cell r="D63" t="str">
            <v>UNIVERSIDAD DE SUCRE</v>
          </cell>
          <cell r="J63">
            <v>24741784650</v>
          </cell>
          <cell r="M63">
            <v>3700985788</v>
          </cell>
        </row>
        <row r="64">
          <cell r="A64">
            <v>890500622</v>
          </cell>
          <cell r="D64" t="str">
            <v>UNIVERSIDAD FRANCISCO DE PAULA SANTANDER</v>
          </cell>
          <cell r="J64">
            <v>42355696565</v>
          </cell>
          <cell r="M64">
            <v>6485763497</v>
          </cell>
        </row>
        <row r="65">
          <cell r="A65">
            <v>800163130</v>
          </cell>
          <cell r="D65" t="str">
            <v>UNIVERSIDAD FRANCISCO DE PAULA SANTANDER SECCIONAL OCAÑA</v>
          </cell>
          <cell r="J65">
            <v>21042511566</v>
          </cell>
          <cell r="M65">
            <v>3111952237</v>
          </cell>
        </row>
        <row r="66">
          <cell r="A66">
            <v>892300285</v>
          </cell>
          <cell r="D66" t="str">
            <v>UNIVERSIDAD POPULAR DEL CESAR</v>
          </cell>
          <cell r="J66">
            <v>34354348048</v>
          </cell>
          <cell r="M66">
            <v>5197087354</v>
          </cell>
        </row>
        <row r="67">
          <cell r="A67">
            <v>891180084</v>
          </cell>
          <cell r="D67" t="str">
            <v>UNIVERSIDAD SURCOLOMBIANA</v>
          </cell>
          <cell r="J67">
            <v>56611963835</v>
          </cell>
          <cell r="M67">
            <v>8723121375</v>
          </cell>
        </row>
        <row r="68">
          <cell r="A68">
            <v>817002466</v>
          </cell>
          <cell r="D68" t="str">
            <v>CONSEJO REGIONAL INDIGENA</v>
          </cell>
          <cell r="J68">
            <v>9280000003</v>
          </cell>
          <cell r="M68">
            <v>1546666666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 refreshError="1">
        <row r="19">
          <cell r="A19">
            <v>800028432</v>
          </cell>
          <cell r="B19" t="str">
            <v>MUNICIPIO DE MAGANGUE   ALCALDIA MUNICIPAL</v>
          </cell>
          <cell r="C19">
            <v>0</v>
          </cell>
          <cell r="D19">
            <v>174928000</v>
          </cell>
        </row>
        <row r="20">
          <cell r="A20">
            <v>800094067</v>
          </cell>
          <cell r="B20" t="str">
            <v>DEPARTAMENTO DEL VICHADA</v>
          </cell>
          <cell r="C20">
            <v>0</v>
          </cell>
          <cell r="D20">
            <v>370036000</v>
          </cell>
        </row>
        <row r="21">
          <cell r="A21">
            <v>800096734</v>
          </cell>
          <cell r="B21" t="str">
            <v>MUNICIPIO DE MONIA</v>
          </cell>
          <cell r="C21">
            <v>0</v>
          </cell>
          <cell r="D21">
            <v>544700000</v>
          </cell>
        </row>
        <row r="22">
          <cell r="A22">
            <v>800098911</v>
          </cell>
          <cell r="B22" t="str">
            <v>MUNICIPIO DE VALLEDUPAR</v>
          </cell>
          <cell r="C22">
            <v>0</v>
          </cell>
          <cell r="D22">
            <v>448336000</v>
          </cell>
        </row>
        <row r="23">
          <cell r="A23">
            <v>800102838</v>
          </cell>
          <cell r="B23" t="str">
            <v>DEPARTAMENTO DEL ARAUCA</v>
          </cell>
          <cell r="C23">
            <v>0</v>
          </cell>
          <cell r="D23">
            <v>892144000</v>
          </cell>
        </row>
        <row r="24">
          <cell r="A24">
            <v>800103196</v>
          </cell>
          <cell r="B24" t="str">
            <v>DEPARTAMENTO DEL GUAVIARE</v>
          </cell>
          <cell r="C24">
            <v>0</v>
          </cell>
          <cell r="D24">
            <v>422084000</v>
          </cell>
        </row>
        <row r="25">
          <cell r="A25">
            <v>800103913</v>
          </cell>
          <cell r="B25" t="str">
            <v>DEPARTAMENTO DEL HUILA</v>
          </cell>
          <cell r="C25">
            <v>0</v>
          </cell>
          <cell r="D25">
            <v>2615340000</v>
          </cell>
        </row>
        <row r="26">
          <cell r="A26">
            <v>800103923</v>
          </cell>
          <cell r="B26" t="str">
            <v>DEPARTAMENTO DE NARIÑO</v>
          </cell>
          <cell r="C26">
            <v>0</v>
          </cell>
          <cell r="D26">
            <v>3629676000</v>
          </cell>
        </row>
        <row r="27">
          <cell r="A27">
            <v>800103927</v>
          </cell>
          <cell r="B27" t="str">
            <v>DEPARTAMENTO NORTE DE SANTANDER</v>
          </cell>
          <cell r="C27">
            <v>0</v>
          </cell>
          <cell r="D27">
            <v>3414835680</v>
          </cell>
        </row>
        <row r="28">
          <cell r="A28">
            <v>800103935</v>
          </cell>
          <cell r="B28" t="str">
            <v>DEPARTAMENTO DE CORDOBA</v>
          </cell>
          <cell r="C28">
            <v>0</v>
          </cell>
          <cell r="D28">
            <v>2662280000</v>
          </cell>
        </row>
        <row r="29">
          <cell r="A29">
            <v>800094164</v>
          </cell>
          <cell r="B29" t="str">
            <v>DEPARTAMENTO DEL PUTUMAYO</v>
          </cell>
          <cell r="C29">
            <v>0</v>
          </cell>
          <cell r="D29">
            <v>1643480000</v>
          </cell>
        </row>
        <row r="30">
          <cell r="A30">
            <v>800096758</v>
          </cell>
          <cell r="B30" t="str">
            <v>MUNICIPIO DE LORICA</v>
          </cell>
          <cell r="C30">
            <v>0</v>
          </cell>
          <cell r="D30">
            <v>261276000</v>
          </cell>
        </row>
        <row r="31">
          <cell r="A31">
            <v>800096777</v>
          </cell>
          <cell r="B31" t="str">
            <v>MUNICIPIO DE SAHAGUN</v>
          </cell>
          <cell r="C31">
            <v>0</v>
          </cell>
          <cell r="D31">
            <v>208456000</v>
          </cell>
        </row>
        <row r="32">
          <cell r="A32">
            <v>800099310</v>
          </cell>
          <cell r="B32" t="str">
            <v>MUNICIPIO DE DOSQUEBRADAS</v>
          </cell>
          <cell r="C32">
            <v>0</v>
          </cell>
          <cell r="D32">
            <v>174780000</v>
          </cell>
        </row>
        <row r="33">
          <cell r="A33">
            <v>800091594</v>
          </cell>
          <cell r="B33" t="str">
            <v>DEPARTAMENTO DEL CAQUETA</v>
          </cell>
          <cell r="C33">
            <v>0</v>
          </cell>
          <cell r="D33">
            <v>2089340000</v>
          </cell>
        </row>
        <row r="34">
          <cell r="A34">
            <v>800094755</v>
          </cell>
          <cell r="B34" t="str">
            <v>MUNICIPIO DE SOACHA</v>
          </cell>
          <cell r="C34">
            <v>0</v>
          </cell>
          <cell r="D34">
            <v>208520000</v>
          </cell>
        </row>
        <row r="35">
          <cell r="A35">
            <v>800095728</v>
          </cell>
          <cell r="B35" t="str">
            <v>MUNICIPIO DE FLORENCIA</v>
          </cell>
          <cell r="C35">
            <v>0</v>
          </cell>
          <cell r="D35">
            <v>290140000</v>
          </cell>
        </row>
        <row r="36">
          <cell r="A36">
            <v>800099095</v>
          </cell>
          <cell r="B36" t="str">
            <v>MUNICIPIO DE IPIALES</v>
          </cell>
          <cell r="C36">
            <v>0</v>
          </cell>
          <cell r="D36">
            <v>164108000</v>
          </cell>
        </row>
        <row r="37">
          <cell r="A37">
            <v>800113672</v>
          </cell>
          <cell r="B37" t="str">
            <v>GOBIERNO DEPARTAMENTAL DEL TOLIMA</v>
          </cell>
          <cell r="C37">
            <v>0</v>
          </cell>
          <cell r="D37">
            <v>3293824000</v>
          </cell>
        </row>
        <row r="38">
          <cell r="A38">
            <v>845000021</v>
          </cell>
          <cell r="B38" t="str">
            <v>DEPARTAMENTO DEL VAUPES</v>
          </cell>
          <cell r="C38">
            <v>0</v>
          </cell>
          <cell r="D38">
            <v>203432000</v>
          </cell>
        </row>
        <row r="39">
          <cell r="A39">
            <v>890000464</v>
          </cell>
          <cell r="B39" t="str">
            <v>MUNICIPIO DE ARMENIA</v>
          </cell>
          <cell r="C39">
            <v>0</v>
          </cell>
          <cell r="D39">
            <v>187324000</v>
          </cell>
        </row>
        <row r="40">
          <cell r="A40">
            <v>890102006</v>
          </cell>
          <cell r="B40" t="str">
            <v>DEPARTAMENTO DEL ATLANTICO</v>
          </cell>
          <cell r="C40">
            <v>0</v>
          </cell>
          <cell r="D40">
            <v>513076000</v>
          </cell>
        </row>
        <row r="41">
          <cell r="A41">
            <v>890201235</v>
          </cell>
          <cell r="B41" t="str">
            <v>DEPARTAMENTO DE SANTANDER</v>
          </cell>
          <cell r="C41">
            <v>0</v>
          </cell>
          <cell r="D41">
            <v>3957744000</v>
          </cell>
        </row>
        <row r="42">
          <cell r="A42">
            <v>890201900</v>
          </cell>
          <cell r="B42" t="str">
            <v>MUNICIPIO DE BARRANCABERMEJA</v>
          </cell>
          <cell r="C42">
            <v>0</v>
          </cell>
          <cell r="D42">
            <v>250687960</v>
          </cell>
        </row>
        <row r="43">
          <cell r="A43">
            <v>890204802</v>
          </cell>
          <cell r="B43" t="str">
            <v>MUNICIPIO  DE GIRON</v>
          </cell>
          <cell r="C43">
            <v>0</v>
          </cell>
          <cell r="D43">
            <v>147672000</v>
          </cell>
        </row>
        <row r="44">
          <cell r="A44">
            <v>890205176</v>
          </cell>
          <cell r="B44" t="str">
            <v>MUNICIPIO DE FLORIDABLANCA</v>
          </cell>
          <cell r="C44">
            <v>0</v>
          </cell>
          <cell r="D44">
            <v>146572000</v>
          </cell>
        </row>
        <row r="45">
          <cell r="A45">
            <v>890399011</v>
          </cell>
          <cell r="B45" t="str">
            <v>MUNICIPIO  DE SANTIAGO  DE  CALI</v>
          </cell>
          <cell r="C45">
            <v>0</v>
          </cell>
          <cell r="D45">
            <v>900236000</v>
          </cell>
        </row>
        <row r="46">
          <cell r="A46">
            <v>890399029</v>
          </cell>
          <cell r="B46" t="str">
            <v>DEPARTAMENTO DEL VALLE DEL CAUCA</v>
          </cell>
          <cell r="C46">
            <v>0</v>
          </cell>
          <cell r="D46">
            <v>2064136000</v>
          </cell>
        </row>
        <row r="47">
          <cell r="A47">
            <v>890399046</v>
          </cell>
          <cell r="B47" t="str">
            <v>MUNICIPIO DE JAMUNDI</v>
          </cell>
          <cell r="C47">
            <v>0</v>
          </cell>
          <cell r="D47">
            <v>158312000</v>
          </cell>
        </row>
        <row r="48">
          <cell r="A48">
            <v>890480059</v>
          </cell>
          <cell r="B48" t="str">
            <v>DEPARTAMENTO DE BOLIVAR</v>
          </cell>
          <cell r="C48">
            <v>0</v>
          </cell>
          <cell r="D48">
            <v>2367952000</v>
          </cell>
        </row>
        <row r="49">
          <cell r="A49">
            <v>890501434</v>
          </cell>
          <cell r="B49" t="str">
            <v>MUNICIPIO DE SAN JOSE DE CUCUTA</v>
          </cell>
          <cell r="C49">
            <v>0</v>
          </cell>
          <cell r="D49">
            <v>561972000</v>
          </cell>
        </row>
        <row r="50">
          <cell r="A50">
            <v>890900286</v>
          </cell>
          <cell r="B50" t="str">
            <v>DEPARTAMENTO DE ANTIOQUIA</v>
          </cell>
          <cell r="C50">
            <v>0</v>
          </cell>
          <cell r="D50">
            <v>7931016000</v>
          </cell>
        </row>
        <row r="51">
          <cell r="A51">
            <v>890907106</v>
          </cell>
          <cell r="B51" t="str">
            <v>MUNICIPIO DE ENVIGADO</v>
          </cell>
          <cell r="C51">
            <v>0</v>
          </cell>
          <cell r="D51">
            <v>69288000</v>
          </cell>
        </row>
        <row r="52">
          <cell r="A52">
            <v>890980093</v>
          </cell>
          <cell r="B52" t="str">
            <v>MUNICIPIO DE ITAGUI</v>
          </cell>
          <cell r="C52">
            <v>0</v>
          </cell>
          <cell r="D52">
            <v>232837320</v>
          </cell>
        </row>
        <row r="53">
          <cell r="A53">
            <v>890980112</v>
          </cell>
          <cell r="B53" t="str">
            <v>MUNICIPIO DE BELLO</v>
          </cell>
          <cell r="C53">
            <v>0</v>
          </cell>
          <cell r="D53">
            <v>214940000</v>
          </cell>
        </row>
        <row r="54">
          <cell r="A54">
            <v>890106291</v>
          </cell>
          <cell r="B54" t="str">
            <v>MUNICIPIO DE SOLEDAD</v>
          </cell>
          <cell r="C54">
            <v>0</v>
          </cell>
          <cell r="D54">
            <v>182332000</v>
          </cell>
        </row>
        <row r="55">
          <cell r="A55">
            <v>891280000</v>
          </cell>
          <cell r="B55" t="str">
            <v>MUNICIPIO DE PASTO</v>
          </cell>
          <cell r="C55">
            <v>0</v>
          </cell>
          <cell r="D55">
            <v>311304000</v>
          </cell>
        </row>
        <row r="56">
          <cell r="A56">
            <v>891380007</v>
          </cell>
          <cell r="B56" t="str">
            <v xml:space="preserve">MUNICIPIO DE PALMIRA </v>
          </cell>
          <cell r="C56">
            <v>0</v>
          </cell>
          <cell r="D56">
            <v>268976000</v>
          </cell>
        </row>
        <row r="57">
          <cell r="A57">
            <v>891380033</v>
          </cell>
          <cell r="B57" t="str">
            <v>MUNICIPIO DE BUGA</v>
          </cell>
          <cell r="C57">
            <v>0</v>
          </cell>
          <cell r="D57">
            <v>129152000</v>
          </cell>
        </row>
        <row r="58">
          <cell r="A58">
            <v>891800498</v>
          </cell>
          <cell r="B58" t="str">
            <v>DEPARTAMENTO DE BOYACA</v>
          </cell>
          <cell r="C58">
            <v>0</v>
          </cell>
          <cell r="D58">
            <v>5332327030</v>
          </cell>
        </row>
        <row r="59">
          <cell r="A59">
            <v>891800846</v>
          </cell>
          <cell r="B59" t="str">
            <v>MUNICIPIO DE TUNJA</v>
          </cell>
          <cell r="C59">
            <v>0</v>
          </cell>
          <cell r="D59">
            <v>103144000</v>
          </cell>
        </row>
        <row r="60">
          <cell r="A60">
            <v>890399025</v>
          </cell>
          <cell r="B60" t="str">
            <v>MUNICIPIO DE YUMBO</v>
          </cell>
          <cell r="C60">
            <v>0</v>
          </cell>
          <cell r="D60">
            <v>97972000</v>
          </cell>
        </row>
        <row r="61">
          <cell r="A61">
            <v>891855130</v>
          </cell>
          <cell r="B61" t="str">
            <v>MUNICIPIO DE SOGAMOSO</v>
          </cell>
          <cell r="C61">
            <v>0</v>
          </cell>
          <cell r="D61">
            <v>124932000</v>
          </cell>
        </row>
        <row r="62">
          <cell r="A62">
            <v>891855138</v>
          </cell>
          <cell r="B62" t="str">
            <v>MUNICIPIO DE DUITAMA</v>
          </cell>
          <cell r="C62">
            <v>0</v>
          </cell>
          <cell r="D62">
            <v>74460000</v>
          </cell>
        </row>
        <row r="63">
          <cell r="A63">
            <v>892099324</v>
          </cell>
          <cell r="B63" t="str">
            <v>MUNICIPIO DE VILLAVICENCIO</v>
          </cell>
          <cell r="C63">
            <v>0</v>
          </cell>
          <cell r="D63">
            <v>410080000</v>
          </cell>
        </row>
        <row r="64">
          <cell r="A64">
            <v>892115015</v>
          </cell>
          <cell r="B64" t="str">
            <v>DEPARTAMENTO DE LA GUAJIRA</v>
          </cell>
          <cell r="C64">
            <v>0</v>
          </cell>
          <cell r="D64">
            <v>1068322840</v>
          </cell>
        </row>
        <row r="65">
          <cell r="A65">
            <v>892115155</v>
          </cell>
          <cell r="B65" t="str">
            <v>MUNICIPIO DE URIBIA</v>
          </cell>
          <cell r="C65">
            <v>0</v>
          </cell>
          <cell r="D65">
            <v>1054002180</v>
          </cell>
        </row>
        <row r="66">
          <cell r="A66">
            <v>892280021</v>
          </cell>
          <cell r="B66" t="str">
            <v>DEPARTAMENTO DE SUCRE</v>
          </cell>
          <cell r="C66">
            <v>0</v>
          </cell>
          <cell r="D66">
            <v>1531304000</v>
          </cell>
        </row>
        <row r="67">
          <cell r="A67">
            <v>890801052</v>
          </cell>
          <cell r="B67" t="str">
            <v>DEPARTAMENTO DE CALDAS</v>
          </cell>
          <cell r="C67">
            <v>0</v>
          </cell>
          <cell r="D67">
            <v>1843612000</v>
          </cell>
        </row>
        <row r="68">
          <cell r="A68">
            <v>890801053</v>
          </cell>
          <cell r="B68" t="str">
            <v>MUNICIPIO DE MANIZALES</v>
          </cell>
          <cell r="C68">
            <v>0</v>
          </cell>
          <cell r="D68">
            <v>284492000</v>
          </cell>
        </row>
        <row r="69">
          <cell r="A69">
            <v>890905211</v>
          </cell>
          <cell r="B69" t="str">
            <v>MUNICIPIO DE MEDELLIN</v>
          </cell>
          <cell r="C69">
            <v>0</v>
          </cell>
          <cell r="D69">
            <v>1319836000</v>
          </cell>
        </row>
        <row r="70">
          <cell r="A70">
            <v>899999114</v>
          </cell>
          <cell r="B70" t="str">
            <v>DEPARTAMENTO DE CUNDINAMARCA</v>
          </cell>
          <cell r="C70">
            <v>0</v>
          </cell>
          <cell r="D70">
            <v>4508208000</v>
          </cell>
        </row>
        <row r="71">
          <cell r="A71">
            <v>899999172</v>
          </cell>
          <cell r="B71" t="str">
            <v>MUNICIPIO DE CHIA</v>
          </cell>
          <cell r="C71">
            <v>0</v>
          </cell>
          <cell r="D71">
            <v>67416000</v>
          </cell>
        </row>
        <row r="72">
          <cell r="A72">
            <v>899999318</v>
          </cell>
          <cell r="B72" t="str">
            <v>MUNICIPIO DE ZIPAQUIRA</v>
          </cell>
          <cell r="C72">
            <v>0</v>
          </cell>
          <cell r="D72">
            <v>85904000</v>
          </cell>
        </row>
        <row r="73">
          <cell r="A73">
            <v>899999433</v>
          </cell>
          <cell r="B73" t="str">
            <v>MUNICIPIO DE FUNZA</v>
          </cell>
          <cell r="C73">
            <v>0</v>
          </cell>
          <cell r="D73">
            <v>46400000</v>
          </cell>
        </row>
        <row r="74">
          <cell r="A74">
            <v>890907317</v>
          </cell>
          <cell r="B74" t="str">
            <v>MUNICIPIO DE RIONEGRO ANTIOQUIA</v>
          </cell>
          <cell r="C74">
            <v>0</v>
          </cell>
          <cell r="D74">
            <v>98596000</v>
          </cell>
        </row>
        <row r="75">
          <cell r="A75">
            <v>890980095</v>
          </cell>
          <cell r="B75" t="str">
            <v>MUNICIPIO DE APARTADO</v>
          </cell>
          <cell r="C75">
            <v>0</v>
          </cell>
          <cell r="D75">
            <v>161464000</v>
          </cell>
        </row>
        <row r="76">
          <cell r="A76">
            <v>890980331</v>
          </cell>
          <cell r="B76" t="str">
            <v>MUNICIPIO DE SABANETA</v>
          </cell>
          <cell r="C76">
            <v>0</v>
          </cell>
          <cell r="D76">
            <v>32608000</v>
          </cell>
        </row>
        <row r="77">
          <cell r="A77">
            <v>891180009</v>
          </cell>
          <cell r="B77" t="str">
            <v>MUNICIPIO DE NEIVA</v>
          </cell>
          <cell r="C77">
            <v>0</v>
          </cell>
          <cell r="D77">
            <v>364600000</v>
          </cell>
        </row>
        <row r="78">
          <cell r="A78">
            <v>891180077</v>
          </cell>
          <cell r="B78" t="str">
            <v>MUNICIPIO DE PITALITO</v>
          </cell>
          <cell r="C78">
            <v>0</v>
          </cell>
          <cell r="D78">
            <v>363154560</v>
          </cell>
        </row>
        <row r="79">
          <cell r="A79">
            <v>891200916</v>
          </cell>
          <cell r="B79" t="str">
            <v>MUNICIPIO DE TUMACO</v>
          </cell>
          <cell r="C79">
            <v>0</v>
          </cell>
          <cell r="D79">
            <v>611280000</v>
          </cell>
        </row>
        <row r="80">
          <cell r="A80">
            <v>891480030</v>
          </cell>
          <cell r="B80" t="str">
            <v>MUNICIPIO DE PEREIRA</v>
          </cell>
          <cell r="C80">
            <v>0</v>
          </cell>
          <cell r="D80">
            <v>425744000</v>
          </cell>
        </row>
        <row r="81">
          <cell r="A81">
            <v>891580006</v>
          </cell>
          <cell r="B81" t="str">
            <v>MUNICIPIO DE POPAYAN</v>
          </cell>
          <cell r="C81">
            <v>0</v>
          </cell>
          <cell r="D81">
            <v>278072000</v>
          </cell>
        </row>
        <row r="82">
          <cell r="A82">
            <v>891780043</v>
          </cell>
          <cell r="B82" t="str">
            <v>MUNICIPIO DE CIENAGA</v>
          </cell>
          <cell r="C82">
            <v>0</v>
          </cell>
          <cell r="D82">
            <v>235268000</v>
          </cell>
        </row>
        <row r="83">
          <cell r="A83">
            <v>891855017</v>
          </cell>
          <cell r="B83" t="str">
            <v>MUNICIPIO DE YOPAL</v>
          </cell>
          <cell r="C83">
            <v>0</v>
          </cell>
          <cell r="D83">
            <v>209112000</v>
          </cell>
        </row>
        <row r="84">
          <cell r="A84">
            <v>891900493</v>
          </cell>
          <cell r="B84" t="str">
            <v>MUNICIPIO DE CARTAGO</v>
          </cell>
          <cell r="C84">
            <v>0</v>
          </cell>
          <cell r="D84">
            <v>103768000</v>
          </cell>
        </row>
        <row r="85">
          <cell r="A85">
            <v>892099216</v>
          </cell>
          <cell r="B85" t="str">
            <v>DEPARTAMENTO DEL CASANARE</v>
          </cell>
          <cell r="C85">
            <v>0</v>
          </cell>
          <cell r="D85">
            <v>934440000</v>
          </cell>
        </row>
        <row r="86">
          <cell r="A86">
            <v>892115007</v>
          </cell>
          <cell r="B86" t="str">
            <v xml:space="preserve">DISTRITO ESPECIAL, TURISTICO Y CULTURAL DE RIOHACHA </v>
          </cell>
          <cell r="C86">
            <v>0</v>
          </cell>
          <cell r="D86">
            <v>515360000</v>
          </cell>
        </row>
        <row r="87">
          <cell r="A87">
            <v>892400038</v>
          </cell>
          <cell r="B87" t="str">
            <v>DEPARTAMENTO ARCHIPIELAGO DE SAN ANDRES PROVIDENCIA Y SANTA CATALINA</v>
          </cell>
          <cell r="C87">
            <v>0</v>
          </cell>
          <cell r="D87">
            <v>47024000</v>
          </cell>
        </row>
        <row r="88">
          <cell r="A88">
            <v>899999342</v>
          </cell>
          <cell r="B88" t="str">
            <v>MUNICIPIO DE MOSQUERA</v>
          </cell>
          <cell r="C88">
            <v>0</v>
          </cell>
          <cell r="D88">
            <v>62720000</v>
          </cell>
        </row>
        <row r="89">
          <cell r="A89">
            <v>890114335</v>
          </cell>
          <cell r="B89" t="str">
            <v>MUNICIPIO DE MALAMBO</v>
          </cell>
          <cell r="C89">
            <v>0</v>
          </cell>
          <cell r="D89">
            <v>57696000</v>
          </cell>
        </row>
        <row r="90">
          <cell r="A90">
            <v>890201222</v>
          </cell>
          <cell r="B90" t="str">
            <v>MUNICIPIO DE BUCARAMANGA</v>
          </cell>
          <cell r="C90">
            <v>0</v>
          </cell>
          <cell r="D90">
            <v>330300000</v>
          </cell>
        </row>
        <row r="91">
          <cell r="A91">
            <v>890205383</v>
          </cell>
          <cell r="B91" t="str">
            <v>MUNICIPIO DE PIEDECUESTA</v>
          </cell>
          <cell r="C91">
            <v>0</v>
          </cell>
          <cell r="D91">
            <v>182776000</v>
          </cell>
        </row>
        <row r="92">
          <cell r="A92">
            <v>890680008</v>
          </cell>
          <cell r="B92" t="str">
            <v>MUNICIPIO DE FUSAGASUGA</v>
          </cell>
          <cell r="C92">
            <v>0</v>
          </cell>
          <cell r="D92">
            <v>126804000</v>
          </cell>
        </row>
        <row r="93">
          <cell r="A93">
            <v>890680378</v>
          </cell>
          <cell r="B93" t="str">
            <v>MUNICIPIO DE GIRARDOT</v>
          </cell>
          <cell r="C93">
            <v>0</v>
          </cell>
          <cell r="D93">
            <v>77432000</v>
          </cell>
        </row>
        <row r="94">
          <cell r="A94">
            <v>891480085</v>
          </cell>
          <cell r="B94" t="str">
            <v>DEPARTAMENTO DE RISARALDA</v>
          </cell>
          <cell r="C94">
            <v>0</v>
          </cell>
          <cell r="D94">
            <v>1043972000</v>
          </cell>
        </row>
        <row r="95">
          <cell r="A95">
            <v>891900272</v>
          </cell>
          <cell r="B95" t="str">
            <v>MUNICIPIO DE TULUA</v>
          </cell>
          <cell r="C95">
            <v>0</v>
          </cell>
          <cell r="D95">
            <v>208308000</v>
          </cell>
        </row>
        <row r="96">
          <cell r="A96">
            <v>891680011</v>
          </cell>
          <cell r="B96" t="str">
            <v>MUNICIPIO DE QUIBDO</v>
          </cell>
          <cell r="C96">
            <v>0</v>
          </cell>
          <cell r="D96">
            <v>263804000</v>
          </cell>
        </row>
        <row r="97">
          <cell r="A97">
            <v>892399999</v>
          </cell>
          <cell r="B97" t="str">
            <v>DEPARTAMENTO DEL CESAR</v>
          </cell>
          <cell r="C97">
            <v>0</v>
          </cell>
          <cell r="D97">
            <v>1978476000</v>
          </cell>
        </row>
        <row r="98">
          <cell r="A98">
            <v>899999328</v>
          </cell>
          <cell r="B98" t="str">
            <v>MUNICIPIO DE FACATATIVA</v>
          </cell>
          <cell r="C98">
            <v>0</v>
          </cell>
          <cell r="D98">
            <v>78384000</v>
          </cell>
        </row>
        <row r="99">
          <cell r="A99">
            <v>890981138</v>
          </cell>
          <cell r="B99" t="str">
            <v>MUNICIPIO DE TURBO</v>
          </cell>
          <cell r="C99">
            <v>0</v>
          </cell>
          <cell r="D99">
            <v>381036000</v>
          </cell>
        </row>
        <row r="100">
          <cell r="A100">
            <v>800104062</v>
          </cell>
          <cell r="B100" t="str">
            <v>MUNICIPIO DE SINCELEJO</v>
          </cell>
          <cell r="C100">
            <v>0</v>
          </cell>
          <cell r="D100">
            <v>234348000</v>
          </cell>
        </row>
        <row r="101">
          <cell r="A101">
            <v>890001639</v>
          </cell>
          <cell r="B101" t="str">
            <v>DEPARTAMENTO DEL QUINDIO</v>
          </cell>
          <cell r="C101">
            <v>0</v>
          </cell>
          <cell r="D101">
            <v>513456000</v>
          </cell>
        </row>
        <row r="102">
          <cell r="A102">
            <v>890399045</v>
          </cell>
          <cell r="B102" t="str">
            <v>BUENAVENTURA DISTRITO ESPECIAL INDUSTRIAL, PORTUARIO, BIODIVERSO Y ECOTURISTICO</v>
          </cell>
          <cell r="C102">
            <v>0</v>
          </cell>
          <cell r="D102">
            <v>434036000</v>
          </cell>
        </row>
        <row r="103">
          <cell r="A103">
            <v>892099149</v>
          </cell>
          <cell r="B103" t="str">
            <v>DEPARTAMENTO DEL GUAINIA</v>
          </cell>
          <cell r="C103">
            <v>0</v>
          </cell>
          <cell r="D103">
            <v>169904000</v>
          </cell>
        </row>
        <row r="104">
          <cell r="A104">
            <v>892120020</v>
          </cell>
          <cell r="B104" t="str">
            <v>MUNICIPIO DE MAICAO</v>
          </cell>
          <cell r="C104">
            <v>0</v>
          </cell>
          <cell r="D104">
            <v>470464420</v>
          </cell>
        </row>
        <row r="105">
          <cell r="A105">
            <v>891580016</v>
          </cell>
          <cell r="B105" t="str">
            <v>DEPARTAMENTO DEL CAUCA</v>
          </cell>
          <cell r="C105">
            <v>0</v>
          </cell>
          <cell r="D105">
            <v>4275732000</v>
          </cell>
        </row>
        <row r="106">
          <cell r="A106">
            <v>892000148</v>
          </cell>
          <cell r="B106" t="str">
            <v>DEPARTAMENTO DEL META</v>
          </cell>
          <cell r="C106">
            <v>0</v>
          </cell>
          <cell r="D106">
            <v>1734260000</v>
          </cell>
        </row>
        <row r="107">
          <cell r="A107">
            <v>891680010</v>
          </cell>
          <cell r="B107" t="str">
            <v>GOBERNACION DEL CHOCO</v>
          </cell>
          <cell r="C107">
            <v>0</v>
          </cell>
          <cell r="D107">
            <v>1952044000</v>
          </cell>
        </row>
        <row r="108">
          <cell r="A108">
            <v>890102018</v>
          </cell>
          <cell r="B108" t="str">
            <v>DISTRITO ESPECIAL INDUSTRIAL Y PORTUARIO DE BARRANQUILLA</v>
          </cell>
          <cell r="C108">
            <v>0</v>
          </cell>
          <cell r="D108">
            <v>742496000</v>
          </cell>
        </row>
        <row r="109">
          <cell r="A109">
            <v>890480184</v>
          </cell>
          <cell r="B109" t="str">
            <v>DISTRITO TURISTICO Y CULTURAL DE CARTAGENA DE INDIAS</v>
          </cell>
          <cell r="C109">
            <v>0</v>
          </cell>
          <cell r="D109">
            <v>601392000</v>
          </cell>
        </row>
        <row r="110">
          <cell r="A110">
            <v>891780009</v>
          </cell>
          <cell r="B110" t="str">
            <v>DISTRITO TURISTICO CULTURAL E HISTORICO DE SANTA MARTA</v>
          </cell>
          <cell r="C110">
            <v>0</v>
          </cell>
          <cell r="D110">
            <v>602764580</v>
          </cell>
        </row>
        <row r="111">
          <cell r="A111">
            <v>899999061</v>
          </cell>
          <cell r="B111" t="str">
            <v>BOGOTA DISTRITO CAPITAL</v>
          </cell>
          <cell r="C111">
            <v>0</v>
          </cell>
          <cell r="D111">
            <v>2466692000</v>
          </cell>
        </row>
        <row r="112">
          <cell r="A112">
            <v>800103920</v>
          </cell>
          <cell r="B112" t="str">
            <v>GOBERNACION DEL MAGDALENA</v>
          </cell>
          <cell r="C112">
            <v>0</v>
          </cell>
          <cell r="D112">
            <v>1849324280</v>
          </cell>
        </row>
        <row r="113">
          <cell r="A113">
            <v>800113389</v>
          </cell>
          <cell r="B113" t="str">
            <v>MUNICIPIO DE IBAGUE</v>
          </cell>
          <cell r="C113">
            <v>0</v>
          </cell>
          <cell r="D113">
            <v>501600000</v>
          </cell>
        </row>
        <row r="114">
          <cell r="A114">
            <v>899999336</v>
          </cell>
          <cell r="B114" t="str">
            <v>GOBERNACION DEL AMAZONAS</v>
          </cell>
          <cell r="C114">
            <v>0</v>
          </cell>
          <cell r="D114">
            <v>243412000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800012873</v>
          </cell>
          <cell r="B21" t="str">
            <v>MUNICIPIO DE TAURAMENA</v>
          </cell>
          <cell r="C21">
            <v>185941139</v>
          </cell>
          <cell r="D21">
            <v>185941139</v>
          </cell>
        </row>
        <row r="22">
          <cell r="A22">
            <v>800016757</v>
          </cell>
          <cell r="B22" t="str">
            <v>MUNICIPIO DE SAMACA</v>
          </cell>
          <cell r="C22">
            <v>70601133</v>
          </cell>
          <cell r="D22">
            <v>0</v>
          </cell>
        </row>
        <row r="23">
          <cell r="A23">
            <v>800028432</v>
          </cell>
          <cell r="B23" t="str">
            <v>MUNICIPIO DE MAGANGUE   ALCALDIA MUNICIPAL</v>
          </cell>
          <cell r="C23">
            <v>1285317856</v>
          </cell>
          <cell r="D23">
            <v>410329259</v>
          </cell>
        </row>
        <row r="24">
          <cell r="A24">
            <v>800029826</v>
          </cell>
          <cell r="B24" t="str">
            <v>MUNICIPIO DE SOMONDOCO</v>
          </cell>
          <cell r="C24">
            <v>3238378</v>
          </cell>
          <cell r="D24">
            <v>0</v>
          </cell>
        </row>
        <row r="25">
          <cell r="A25">
            <v>800049826</v>
          </cell>
          <cell r="B25" t="str">
            <v>MUNICIPIO DE GALERAS</v>
          </cell>
          <cell r="C25">
            <v>33404525</v>
          </cell>
          <cell r="D25">
            <v>0</v>
          </cell>
        </row>
        <row r="26">
          <cell r="A26">
            <v>800008456</v>
          </cell>
          <cell r="B26" t="str">
            <v>MUNICIPIO DE MANI</v>
          </cell>
          <cell r="C26">
            <v>154149656</v>
          </cell>
          <cell r="D26">
            <v>0</v>
          </cell>
        </row>
        <row r="27">
          <cell r="A27">
            <v>800054249</v>
          </cell>
          <cell r="B27" t="str">
            <v>MUNICIPIO DE VILLAGARZON</v>
          </cell>
          <cell r="C27">
            <v>266159380</v>
          </cell>
          <cell r="D27">
            <v>266159380</v>
          </cell>
        </row>
        <row r="28">
          <cell r="A28">
            <v>800075231</v>
          </cell>
          <cell r="B28" t="str">
            <v>MUNICIPIO DE SAN ANDRES DE SOTAVENTO</v>
          </cell>
          <cell r="C28">
            <v>175371166</v>
          </cell>
          <cell r="D28">
            <v>175371166</v>
          </cell>
        </row>
        <row r="29">
          <cell r="A29">
            <v>800094067</v>
          </cell>
          <cell r="B29" t="str">
            <v>DEPARTAMENTO DEL VICHADA</v>
          </cell>
          <cell r="C29">
            <v>2350579977</v>
          </cell>
          <cell r="D29">
            <v>318972935</v>
          </cell>
        </row>
        <row r="30">
          <cell r="A30">
            <v>800017288</v>
          </cell>
          <cell r="B30" t="str">
            <v>MUNICIPIO DE BETEITIVA</v>
          </cell>
          <cell r="C30">
            <v>5540515</v>
          </cell>
          <cell r="D30">
            <v>0</v>
          </cell>
        </row>
        <row r="31">
          <cell r="A31">
            <v>800039803</v>
          </cell>
          <cell r="B31" t="str">
            <v>MUNICIPIO DE EL ZULIA</v>
          </cell>
          <cell r="C31">
            <v>10681140</v>
          </cell>
          <cell r="D31">
            <v>0</v>
          </cell>
        </row>
        <row r="32">
          <cell r="A32">
            <v>800096734</v>
          </cell>
          <cell r="B32" t="str">
            <v>MUNICIPIO DE MONTERIA</v>
          </cell>
          <cell r="C32">
            <v>1227153939</v>
          </cell>
          <cell r="D32">
            <v>1430706415</v>
          </cell>
        </row>
        <row r="33">
          <cell r="A33">
            <v>800096753</v>
          </cell>
          <cell r="B33" t="str">
            <v>MUNICIPIO DE CHINU</v>
          </cell>
          <cell r="C33">
            <v>160351565</v>
          </cell>
          <cell r="D33">
            <v>0</v>
          </cell>
        </row>
        <row r="34">
          <cell r="A34">
            <v>800096772</v>
          </cell>
          <cell r="B34" t="str">
            <v>MUNICIPIO DE PUERTO LIBERTADOR</v>
          </cell>
          <cell r="C34">
            <v>216090555</v>
          </cell>
          <cell r="D34">
            <v>0</v>
          </cell>
        </row>
        <row r="35">
          <cell r="A35">
            <v>800096781</v>
          </cell>
          <cell r="B35" t="str">
            <v>MUNICIPIO DE SAN ANTERO</v>
          </cell>
          <cell r="C35">
            <v>302326293</v>
          </cell>
          <cell r="D35">
            <v>302326293</v>
          </cell>
        </row>
        <row r="36">
          <cell r="A36">
            <v>800098190</v>
          </cell>
          <cell r="B36" t="str">
            <v>MUNICIPIO DE CASTILLA LA NUEVA</v>
          </cell>
          <cell r="C36">
            <v>95213132</v>
          </cell>
          <cell r="D36">
            <v>95213132</v>
          </cell>
        </row>
        <row r="37">
          <cell r="A37">
            <v>800098911</v>
          </cell>
          <cell r="B37" t="str">
            <v>MUNICIPIO DE VALLEDUPAR</v>
          </cell>
          <cell r="C37">
            <v>4341550613</v>
          </cell>
          <cell r="D37">
            <v>1386011435</v>
          </cell>
        </row>
        <row r="38">
          <cell r="A38">
            <v>800099210</v>
          </cell>
          <cell r="B38" t="str">
            <v>MUNICIPIO DE SOCHA</v>
          </cell>
          <cell r="C38">
            <v>1295352</v>
          </cell>
          <cell r="D38">
            <v>0</v>
          </cell>
        </row>
        <row r="39">
          <cell r="A39">
            <v>800099223</v>
          </cell>
          <cell r="B39" t="str">
            <v>MUNICIPIO DE BARRANCAS</v>
          </cell>
          <cell r="C39">
            <v>227610414</v>
          </cell>
          <cell r="D39">
            <v>227610414</v>
          </cell>
        </row>
        <row r="40">
          <cell r="A40">
            <v>800099721</v>
          </cell>
          <cell r="B40" t="str">
            <v>MUNICIPIO DE BRICEÑO</v>
          </cell>
          <cell r="C40">
            <v>2373334</v>
          </cell>
          <cell r="D40">
            <v>0</v>
          </cell>
        </row>
        <row r="41">
          <cell r="A41">
            <v>800100747</v>
          </cell>
          <cell r="B41" t="str">
            <v>MUNICIPIO DE SINCE</v>
          </cell>
          <cell r="C41">
            <v>32014613</v>
          </cell>
          <cell r="D41">
            <v>0</v>
          </cell>
        </row>
        <row r="42">
          <cell r="A42">
            <v>800100751</v>
          </cell>
          <cell r="B42" t="str">
            <v>MUNICIPIO DE TOLUVIEJO</v>
          </cell>
          <cell r="C42">
            <v>93493292</v>
          </cell>
          <cell r="D42">
            <v>93493292</v>
          </cell>
        </row>
        <row r="43">
          <cell r="A43">
            <v>800102838</v>
          </cell>
          <cell r="B43" t="str">
            <v>DEPARTAMENTO DEL ARAUCA</v>
          </cell>
          <cell r="C43">
            <v>8420214553</v>
          </cell>
          <cell r="D43">
            <v>2525984720</v>
          </cell>
        </row>
        <row r="44">
          <cell r="A44">
            <v>800103196</v>
          </cell>
          <cell r="B44" t="str">
            <v>DEPARTAMENTO DEL GUAVIARE</v>
          </cell>
          <cell r="C44">
            <v>2127490841</v>
          </cell>
          <cell r="D44">
            <v>679187438</v>
          </cell>
        </row>
        <row r="45">
          <cell r="A45">
            <v>800103318</v>
          </cell>
          <cell r="B45" t="str">
            <v>MUNICIPIO DE SANTA ROSALIA</v>
          </cell>
          <cell r="C45">
            <v>19326645</v>
          </cell>
          <cell r="D45">
            <v>0</v>
          </cell>
        </row>
        <row r="46">
          <cell r="A46">
            <v>800103913</v>
          </cell>
          <cell r="B46" t="str">
            <v>DEPARTAMENTO DEL HUILA</v>
          </cell>
          <cell r="C46">
            <v>13648724220</v>
          </cell>
          <cell r="D46">
            <v>9852100738</v>
          </cell>
        </row>
        <row r="47">
          <cell r="A47">
            <v>800103923</v>
          </cell>
          <cell r="B47" t="str">
            <v>DEPARTAMENTO DE NARIÑO</v>
          </cell>
          <cell r="C47">
            <v>7025772825</v>
          </cell>
          <cell r="D47">
            <v>2242931696</v>
          </cell>
        </row>
        <row r="48">
          <cell r="A48">
            <v>800103927</v>
          </cell>
          <cell r="B48" t="str">
            <v>DEPARTAMENTO NORTE DE SANTANDER</v>
          </cell>
          <cell r="C48">
            <v>4675874496</v>
          </cell>
          <cell r="D48">
            <v>2751316024</v>
          </cell>
        </row>
        <row r="49">
          <cell r="A49">
            <v>800103935</v>
          </cell>
          <cell r="B49" t="str">
            <v>DEPARTAMENTO DE CORDOBA</v>
          </cell>
          <cell r="C49">
            <v>14892252712</v>
          </cell>
          <cell r="D49">
            <v>3453611827</v>
          </cell>
        </row>
        <row r="50">
          <cell r="A50">
            <v>800094164</v>
          </cell>
          <cell r="B50" t="str">
            <v>DEPARTAMENTO DEL PUTUMAYO</v>
          </cell>
          <cell r="C50">
            <v>5905686614</v>
          </cell>
          <cell r="D50">
            <v>1756799672</v>
          </cell>
        </row>
        <row r="51">
          <cell r="A51">
            <v>800085612</v>
          </cell>
          <cell r="B51" t="str">
            <v>MUNICIPIO DE PULI</v>
          </cell>
          <cell r="C51">
            <v>11527710</v>
          </cell>
          <cell r="D51">
            <v>0</v>
          </cell>
        </row>
        <row r="52">
          <cell r="A52">
            <v>800096758</v>
          </cell>
          <cell r="B52" t="str">
            <v>MUNICIPIO DE LORICA</v>
          </cell>
          <cell r="C52">
            <v>668338924</v>
          </cell>
          <cell r="D52">
            <v>738619218</v>
          </cell>
        </row>
        <row r="53">
          <cell r="A53">
            <v>800096761</v>
          </cell>
          <cell r="B53" t="str">
            <v>MUNICIPIO DE LOS CORDOBAS</v>
          </cell>
          <cell r="C53">
            <v>137185045</v>
          </cell>
          <cell r="D53">
            <v>0</v>
          </cell>
        </row>
        <row r="54">
          <cell r="A54">
            <v>800096765</v>
          </cell>
          <cell r="B54" t="str">
            <v>MUNICIPIO DE PLANETA RICA</v>
          </cell>
          <cell r="C54">
            <v>135016611</v>
          </cell>
          <cell r="D54">
            <v>0</v>
          </cell>
        </row>
        <row r="55">
          <cell r="A55">
            <v>800096766</v>
          </cell>
          <cell r="B55" t="str">
            <v>MUNICIPIO DE PUEBLO NUEVO</v>
          </cell>
          <cell r="C55">
            <v>187618610</v>
          </cell>
          <cell r="D55">
            <v>0</v>
          </cell>
        </row>
        <row r="56">
          <cell r="A56">
            <v>800096777</v>
          </cell>
          <cell r="B56" t="str">
            <v>MUNICIPIO DE SAHAGUN</v>
          </cell>
          <cell r="C56">
            <v>1068595235</v>
          </cell>
          <cell r="D56">
            <v>324138037</v>
          </cell>
        </row>
        <row r="57">
          <cell r="A57">
            <v>800097180</v>
          </cell>
          <cell r="B57" t="str">
            <v>MUNICIPIO DE YAGUARA</v>
          </cell>
          <cell r="C57">
            <v>179618397</v>
          </cell>
          <cell r="D57">
            <v>0</v>
          </cell>
        </row>
        <row r="58">
          <cell r="A58">
            <v>800099263</v>
          </cell>
          <cell r="B58" t="str">
            <v>MUNICIPIO DE SARDINATA</v>
          </cell>
          <cell r="C58">
            <v>72793574</v>
          </cell>
          <cell r="D58">
            <v>0</v>
          </cell>
        </row>
        <row r="59">
          <cell r="A59">
            <v>800099310</v>
          </cell>
          <cell r="B59" t="str">
            <v>MUNICIPIO DE DOSQUEBRADAS</v>
          </cell>
          <cell r="C59">
            <v>375652883</v>
          </cell>
          <cell r="D59">
            <v>203112542</v>
          </cell>
        </row>
        <row r="60">
          <cell r="A60">
            <v>800099829</v>
          </cell>
          <cell r="B60" t="str">
            <v>MUNICIPIO DE SAN VICENTE DE CHUCURI</v>
          </cell>
          <cell r="C60">
            <v>181454137</v>
          </cell>
          <cell r="D60">
            <v>181454137</v>
          </cell>
        </row>
        <row r="61">
          <cell r="A61">
            <v>800091594</v>
          </cell>
          <cell r="B61" t="str">
            <v>DEPARTAMENTO DEL CAQUETA</v>
          </cell>
          <cell r="C61">
            <v>4746322768</v>
          </cell>
          <cell r="D61">
            <v>1515232280</v>
          </cell>
        </row>
        <row r="62">
          <cell r="A62">
            <v>800094755</v>
          </cell>
          <cell r="B62" t="str">
            <v>MUNICIPIO DE SOACHA</v>
          </cell>
          <cell r="C62">
            <v>2337601879</v>
          </cell>
          <cell r="D62">
            <v>746264002</v>
          </cell>
        </row>
        <row r="63">
          <cell r="A63">
            <v>800095728</v>
          </cell>
          <cell r="B63" t="str">
            <v>MUNICIPIO DE FLORENCIA</v>
          </cell>
          <cell r="C63">
            <v>1350956311</v>
          </cell>
          <cell r="D63">
            <v>431283904</v>
          </cell>
        </row>
        <row r="64">
          <cell r="A64">
            <v>800096739</v>
          </cell>
          <cell r="B64" t="str">
            <v>MUNICIPIO DE BUENAVISTA</v>
          </cell>
          <cell r="C64">
            <v>128831777</v>
          </cell>
          <cell r="D64">
            <v>0</v>
          </cell>
        </row>
        <row r="65">
          <cell r="A65">
            <v>800096804</v>
          </cell>
          <cell r="B65" t="str">
            <v>MUNICIPIO DE SAN BERNARDO DEL VIENTO</v>
          </cell>
          <cell r="C65">
            <v>153202522</v>
          </cell>
          <cell r="D65">
            <v>0</v>
          </cell>
        </row>
        <row r="66">
          <cell r="A66">
            <v>800099095</v>
          </cell>
          <cell r="B66" t="str">
            <v>MUNICIPIO DE IPIALES</v>
          </cell>
          <cell r="C66">
            <v>1148804513</v>
          </cell>
          <cell r="D66">
            <v>366748274</v>
          </cell>
        </row>
        <row r="67">
          <cell r="A67">
            <v>800100059</v>
          </cell>
          <cell r="B67" t="str">
            <v>MUNICIPIO DE ICONONZO</v>
          </cell>
          <cell r="C67">
            <v>11629277</v>
          </cell>
          <cell r="D67">
            <v>0</v>
          </cell>
        </row>
        <row r="68">
          <cell r="A68">
            <v>800100136</v>
          </cell>
          <cell r="B68" t="str">
            <v>MUNICIPIO DE PIEDRAS</v>
          </cell>
          <cell r="C68">
            <v>162698769</v>
          </cell>
          <cell r="D68">
            <v>0</v>
          </cell>
        </row>
        <row r="69">
          <cell r="A69">
            <v>800095530</v>
          </cell>
          <cell r="B69" t="str">
            <v>MUNICIPIO DE TALAIGUA NUEVO</v>
          </cell>
          <cell r="C69">
            <v>12124491</v>
          </cell>
          <cell r="D69">
            <v>0</v>
          </cell>
        </row>
        <row r="70">
          <cell r="A70">
            <v>800096585</v>
          </cell>
          <cell r="B70" t="str">
            <v>MUNICIPIO DE CHIRIGUANA</v>
          </cell>
          <cell r="C70">
            <v>293561015</v>
          </cell>
          <cell r="D70">
            <v>293561015</v>
          </cell>
        </row>
        <row r="71">
          <cell r="A71">
            <v>800096592</v>
          </cell>
          <cell r="B71" t="str">
            <v>MUNICIPIO DE EL PASO</v>
          </cell>
          <cell r="C71">
            <v>129535152</v>
          </cell>
          <cell r="D71">
            <v>129535152</v>
          </cell>
        </row>
        <row r="72">
          <cell r="A72">
            <v>800103659</v>
          </cell>
          <cell r="B72" t="str">
            <v>MUNICIPIO DE PAZ DE ARIPORO</v>
          </cell>
          <cell r="C72">
            <v>63372482</v>
          </cell>
          <cell r="D72">
            <v>0</v>
          </cell>
        </row>
        <row r="73">
          <cell r="A73">
            <v>800102891</v>
          </cell>
          <cell r="B73" t="str">
            <v>MUNICIPIO DE MOCOA</v>
          </cell>
          <cell r="C73">
            <v>12953516</v>
          </cell>
          <cell r="D73">
            <v>0</v>
          </cell>
        </row>
        <row r="74">
          <cell r="A74">
            <v>800102896</v>
          </cell>
          <cell r="B74" t="str">
            <v>MUNICIPIO DE ORITO</v>
          </cell>
          <cell r="C74">
            <v>175241211</v>
          </cell>
          <cell r="D74">
            <v>0</v>
          </cell>
        </row>
        <row r="75">
          <cell r="A75">
            <v>800113672</v>
          </cell>
          <cell r="B75" t="str">
            <v>GOBIERNO DEPARTAMENTAL DEL TOLIMA</v>
          </cell>
          <cell r="C75">
            <v>10672225305</v>
          </cell>
          <cell r="D75">
            <v>3407037632</v>
          </cell>
        </row>
        <row r="76">
          <cell r="A76">
            <v>800108683</v>
          </cell>
          <cell r="B76" t="str">
            <v>MUNICIPIO DE LA JAGUA DE IBIRICO</v>
          </cell>
          <cell r="C76">
            <v>329873925</v>
          </cell>
          <cell r="D76">
            <v>329873925</v>
          </cell>
        </row>
        <row r="77">
          <cell r="A77">
            <v>800096737</v>
          </cell>
          <cell r="B77" t="str">
            <v>MUNICIPIO DE AYAPEL</v>
          </cell>
          <cell r="C77">
            <v>77459430</v>
          </cell>
          <cell r="D77">
            <v>0</v>
          </cell>
        </row>
        <row r="78">
          <cell r="A78">
            <v>800096770</v>
          </cell>
          <cell r="B78" t="str">
            <v>MUNICIPIO DE PUERTO ESCONDIDO</v>
          </cell>
          <cell r="C78">
            <v>122979378</v>
          </cell>
          <cell r="D78">
            <v>0</v>
          </cell>
        </row>
        <row r="79">
          <cell r="A79">
            <v>800102912</v>
          </cell>
          <cell r="B79" t="str">
            <v>MUNICIPIO VALLE DEL GUAMUEZ</v>
          </cell>
          <cell r="C79">
            <v>32383788</v>
          </cell>
          <cell r="D79">
            <v>0</v>
          </cell>
        </row>
        <row r="80">
          <cell r="A80">
            <v>800102504</v>
          </cell>
          <cell r="B80" t="str">
            <v>MUNICIPIO DE ARAUCA</v>
          </cell>
          <cell r="C80">
            <v>86056750</v>
          </cell>
          <cell r="D80">
            <v>86056750</v>
          </cell>
        </row>
        <row r="81">
          <cell r="A81">
            <v>800229887</v>
          </cell>
          <cell r="B81" t="str">
            <v>MUNICIPIO DE PUERTO CAICEDO</v>
          </cell>
          <cell r="C81">
            <v>21602659</v>
          </cell>
          <cell r="D81">
            <v>0</v>
          </cell>
        </row>
        <row r="82">
          <cell r="A82">
            <v>800245021</v>
          </cell>
          <cell r="B82" t="str">
            <v>MUNICIPIO DE LA ESPERANZA</v>
          </cell>
          <cell r="C82">
            <v>11099867</v>
          </cell>
          <cell r="D82">
            <v>0</v>
          </cell>
        </row>
        <row r="83">
          <cell r="A83">
            <v>800255101</v>
          </cell>
          <cell r="B83" t="str">
            <v>MUNICIPIO DE HATONUEVO</v>
          </cell>
          <cell r="C83">
            <v>128305849</v>
          </cell>
          <cell r="D83">
            <v>128305849</v>
          </cell>
        </row>
        <row r="84">
          <cell r="A84">
            <v>800252922</v>
          </cell>
          <cell r="B84" t="str">
            <v>MUNICIPIO SAN MIGUEL</v>
          </cell>
          <cell r="C84">
            <v>34410708</v>
          </cell>
          <cell r="D84">
            <v>0</v>
          </cell>
        </row>
        <row r="85">
          <cell r="A85">
            <v>800253526</v>
          </cell>
          <cell r="B85" t="str">
            <v>MUNICIPIO DE CANTAGALLO</v>
          </cell>
          <cell r="C85">
            <v>261668509</v>
          </cell>
          <cell r="D85">
            <v>0</v>
          </cell>
        </row>
        <row r="86">
          <cell r="A86">
            <v>800099262</v>
          </cell>
          <cell r="B86" t="str">
            <v>MUNICIPIO DE SANTIAGO</v>
          </cell>
          <cell r="C86">
            <v>19054093</v>
          </cell>
          <cell r="D86">
            <v>0</v>
          </cell>
        </row>
        <row r="87">
          <cell r="A87">
            <v>800099425</v>
          </cell>
          <cell r="B87" t="str">
            <v>MUNICIPIO DE NUNCHIA</v>
          </cell>
          <cell r="C87">
            <v>7772109</v>
          </cell>
          <cell r="D87">
            <v>0</v>
          </cell>
        </row>
        <row r="88">
          <cell r="A88">
            <v>800097176</v>
          </cell>
          <cell r="B88" t="str">
            <v>MUNICIPIO DE TESALIA</v>
          </cell>
          <cell r="C88">
            <v>766569</v>
          </cell>
          <cell r="D88">
            <v>0</v>
          </cell>
        </row>
        <row r="89">
          <cell r="A89">
            <v>845000021</v>
          </cell>
          <cell r="B89" t="str">
            <v>DEPARTAMENTO DEL VAUPES</v>
          </cell>
          <cell r="C89">
            <v>804384571</v>
          </cell>
          <cell r="D89">
            <v>434924376</v>
          </cell>
        </row>
        <row r="90">
          <cell r="A90">
            <v>818000907</v>
          </cell>
          <cell r="B90" t="str">
            <v>MUNICIPIO DEL MEDIO BAUDO</v>
          </cell>
          <cell r="C90">
            <v>33610573</v>
          </cell>
          <cell r="D90">
            <v>0</v>
          </cell>
        </row>
        <row r="91">
          <cell r="A91">
            <v>890000464</v>
          </cell>
          <cell r="B91" t="str">
            <v>MUNICIPIO DE ARMENIA</v>
          </cell>
          <cell r="C91">
            <v>2196557375</v>
          </cell>
          <cell r="D91">
            <v>701236474</v>
          </cell>
        </row>
        <row r="92">
          <cell r="A92">
            <v>890102006</v>
          </cell>
          <cell r="B92" t="str">
            <v>DEPARTAMENTO DEL ATLANTICO</v>
          </cell>
          <cell r="C92">
            <v>6831080223</v>
          </cell>
          <cell r="D92">
            <v>2180777366</v>
          </cell>
        </row>
        <row r="93">
          <cell r="A93">
            <v>890201190</v>
          </cell>
          <cell r="B93" t="str">
            <v>MUNICIPIO DE PUERTO WILCHES</v>
          </cell>
          <cell r="C93">
            <v>272248084</v>
          </cell>
          <cell r="D93">
            <v>0</v>
          </cell>
        </row>
        <row r="94">
          <cell r="A94">
            <v>890201235</v>
          </cell>
          <cell r="B94" t="str">
            <v>DEPARTAMENTO DE SANTANDER</v>
          </cell>
          <cell r="C94">
            <v>6171560298</v>
          </cell>
          <cell r="D94">
            <v>1970229974</v>
          </cell>
        </row>
        <row r="95">
          <cell r="A95">
            <v>890201900</v>
          </cell>
          <cell r="B95" t="str">
            <v>MUNICIPIO DE BARRANCABERMEJA</v>
          </cell>
          <cell r="C95">
            <v>1495528343</v>
          </cell>
          <cell r="D95">
            <v>669479251</v>
          </cell>
        </row>
        <row r="96">
          <cell r="A96">
            <v>890204537</v>
          </cell>
          <cell r="B96" t="str">
            <v>MUNICIPIO DE LOS SANTOS</v>
          </cell>
          <cell r="C96">
            <v>5392623</v>
          </cell>
          <cell r="D96">
            <v>0</v>
          </cell>
        </row>
        <row r="97">
          <cell r="A97">
            <v>890204643</v>
          </cell>
          <cell r="B97" t="str">
            <v>MUNICIPIO DE SABANA DE TORRES</v>
          </cell>
          <cell r="C97">
            <v>216842051</v>
          </cell>
          <cell r="D97">
            <v>216842051</v>
          </cell>
        </row>
        <row r="98">
          <cell r="A98">
            <v>890204802</v>
          </cell>
          <cell r="B98" t="str">
            <v>MUNICIPIO  DE GIRON</v>
          </cell>
          <cell r="C98">
            <v>1462675849</v>
          </cell>
          <cell r="D98">
            <v>466949631</v>
          </cell>
        </row>
        <row r="99">
          <cell r="A99">
            <v>890205176</v>
          </cell>
          <cell r="B99" t="str">
            <v>MUNICIPIO DE FLORIDABLANCA</v>
          </cell>
          <cell r="C99">
            <v>796397251</v>
          </cell>
          <cell r="D99">
            <v>1865229265</v>
          </cell>
        </row>
        <row r="100">
          <cell r="A100">
            <v>890210951</v>
          </cell>
          <cell r="B100" t="str">
            <v>MUNICIPIO DE VETAS</v>
          </cell>
          <cell r="C100">
            <v>3799265</v>
          </cell>
          <cell r="D100">
            <v>0</v>
          </cell>
        </row>
        <row r="101">
          <cell r="A101">
            <v>890399011</v>
          </cell>
          <cell r="B101" t="str">
            <v>MUNICIPIO  DE SANTIAGO  DE  CALI</v>
          </cell>
          <cell r="C101">
            <v>1960421954</v>
          </cell>
          <cell r="D101">
            <v>1059984646</v>
          </cell>
        </row>
        <row r="102">
          <cell r="A102">
            <v>890399029</v>
          </cell>
          <cell r="B102" t="str">
            <v>DEPARTAMENTO DEL VALLE DEL CAUCA</v>
          </cell>
          <cell r="C102">
            <v>4373388127</v>
          </cell>
          <cell r="D102">
            <v>1632693762</v>
          </cell>
        </row>
        <row r="103">
          <cell r="A103">
            <v>890399046</v>
          </cell>
          <cell r="B103" t="str">
            <v>MUNICIPIO DE JAMUNDI</v>
          </cell>
          <cell r="C103">
            <v>1157420853</v>
          </cell>
          <cell r="D103">
            <v>369498984</v>
          </cell>
        </row>
        <row r="104">
          <cell r="A104">
            <v>890480059</v>
          </cell>
          <cell r="B104" t="str">
            <v>DEPARTAMENTO DE BOLIVAR</v>
          </cell>
          <cell r="C104">
            <v>7405544694</v>
          </cell>
          <cell r="D104">
            <v>2364171364</v>
          </cell>
        </row>
        <row r="105">
          <cell r="A105">
            <v>890501362</v>
          </cell>
          <cell r="B105" t="str">
            <v>MUNICIPIO DE TOLEDO</v>
          </cell>
          <cell r="C105">
            <v>23067725</v>
          </cell>
          <cell r="D105">
            <v>0</v>
          </cell>
        </row>
        <row r="106">
          <cell r="A106">
            <v>890501434</v>
          </cell>
          <cell r="B106" t="str">
            <v>MUNICIPIO DE SAN JOSE DE CUCUTA</v>
          </cell>
          <cell r="C106">
            <v>5997815984</v>
          </cell>
          <cell r="D106">
            <v>1914763246</v>
          </cell>
        </row>
        <row r="107">
          <cell r="A107">
            <v>890505662</v>
          </cell>
          <cell r="B107" t="str">
            <v>MUNICIPIO DE BOCHALEMA</v>
          </cell>
          <cell r="C107">
            <v>6476758</v>
          </cell>
          <cell r="D107">
            <v>0</v>
          </cell>
        </row>
        <row r="108">
          <cell r="A108">
            <v>890701077</v>
          </cell>
          <cell r="B108" t="str">
            <v>MUNICIPIO DE PURIFICACION</v>
          </cell>
          <cell r="C108">
            <v>175815134</v>
          </cell>
          <cell r="D108">
            <v>175815134</v>
          </cell>
        </row>
        <row r="109">
          <cell r="A109">
            <v>890701933</v>
          </cell>
          <cell r="B109" t="str">
            <v>MUNICIPIO DE MELGAR</v>
          </cell>
          <cell r="C109">
            <v>202142406</v>
          </cell>
          <cell r="D109">
            <v>202142406</v>
          </cell>
        </row>
        <row r="110">
          <cell r="A110">
            <v>890702015</v>
          </cell>
          <cell r="B110" t="str">
            <v>MUNICIPIO DEL GUAMO</v>
          </cell>
          <cell r="C110">
            <v>32383788</v>
          </cell>
          <cell r="D110">
            <v>0</v>
          </cell>
        </row>
        <row r="111">
          <cell r="A111">
            <v>890702027</v>
          </cell>
          <cell r="B111" t="str">
            <v>MUNICIPIO DEL ESPINAL</v>
          </cell>
          <cell r="C111">
            <v>220270381</v>
          </cell>
          <cell r="D111">
            <v>0</v>
          </cell>
        </row>
        <row r="112">
          <cell r="A112">
            <v>890702038</v>
          </cell>
          <cell r="B112" t="str">
            <v>MUNICIPIO DE PRADO</v>
          </cell>
          <cell r="C112">
            <v>24543025</v>
          </cell>
          <cell r="D112">
            <v>0</v>
          </cell>
        </row>
        <row r="113">
          <cell r="A113">
            <v>890801145</v>
          </cell>
          <cell r="B113" t="str">
            <v>MUNICIPIO DE MARMATO</v>
          </cell>
          <cell r="C113">
            <v>96482962</v>
          </cell>
          <cell r="D113">
            <v>0</v>
          </cell>
        </row>
        <row r="114">
          <cell r="A114">
            <v>890900286</v>
          </cell>
          <cell r="B114" t="str">
            <v>DEPARTAMENTO DE ANTIOQUIA</v>
          </cell>
          <cell r="C114">
            <v>15954115056</v>
          </cell>
          <cell r="D114">
            <v>5093246144</v>
          </cell>
        </row>
        <row r="115">
          <cell r="A115">
            <v>890907106</v>
          </cell>
          <cell r="B115" t="str">
            <v>MUNICIPIO DE ENVIGADO</v>
          </cell>
          <cell r="C115">
            <v>1497174797</v>
          </cell>
          <cell r="D115">
            <v>477963192</v>
          </cell>
        </row>
        <row r="116">
          <cell r="A116">
            <v>890980093</v>
          </cell>
          <cell r="B116" t="str">
            <v>MUNICIPIO DE ITAGUI</v>
          </cell>
          <cell r="C116">
            <v>1072894113</v>
          </cell>
          <cell r="D116">
            <v>342514379</v>
          </cell>
        </row>
        <row r="117">
          <cell r="A117">
            <v>890980112</v>
          </cell>
          <cell r="B117" t="str">
            <v>MUNICIPIO DE BELLO</v>
          </cell>
          <cell r="C117">
            <v>1261519902</v>
          </cell>
          <cell r="D117">
            <v>402731920</v>
          </cell>
        </row>
        <row r="118">
          <cell r="A118">
            <v>890980781</v>
          </cell>
          <cell r="B118" t="str">
            <v>MUNICIPIO DE TITIRIBI</v>
          </cell>
          <cell r="C118">
            <v>20984694</v>
          </cell>
          <cell r="D118">
            <v>0</v>
          </cell>
        </row>
        <row r="119">
          <cell r="A119">
            <v>891180021</v>
          </cell>
          <cell r="B119" t="str">
            <v>MUNICIPIO DE PALERMO</v>
          </cell>
          <cell r="C119">
            <v>187908873</v>
          </cell>
          <cell r="D119">
            <v>0</v>
          </cell>
        </row>
        <row r="120">
          <cell r="A120">
            <v>890106291</v>
          </cell>
          <cell r="B120" t="str">
            <v>MUNICIPIO DE SOLEDAD</v>
          </cell>
          <cell r="C120">
            <v>3569747029</v>
          </cell>
          <cell r="D120">
            <v>1139618225</v>
          </cell>
        </row>
        <row r="121">
          <cell r="A121">
            <v>890204646</v>
          </cell>
          <cell r="B121" t="str">
            <v>MUNICIPIO DE RIONEGRO</v>
          </cell>
          <cell r="C121">
            <v>76949061</v>
          </cell>
          <cell r="D121">
            <v>0</v>
          </cell>
        </row>
        <row r="122">
          <cell r="A122">
            <v>891280000</v>
          </cell>
          <cell r="B122" t="str">
            <v>MUNICIPIO DE PASTO</v>
          </cell>
          <cell r="C122">
            <v>2254672041</v>
          </cell>
          <cell r="D122">
            <v>719789198</v>
          </cell>
        </row>
        <row r="123">
          <cell r="A123">
            <v>891380007</v>
          </cell>
          <cell r="B123" t="str">
            <v xml:space="preserve">MUNICIPIO DE PALMIRA </v>
          </cell>
          <cell r="C123">
            <v>864374345</v>
          </cell>
          <cell r="D123">
            <v>275945816</v>
          </cell>
        </row>
        <row r="124">
          <cell r="A124">
            <v>891380033</v>
          </cell>
          <cell r="B124" t="str">
            <v>MUNICIPIO DE BUGA</v>
          </cell>
          <cell r="C124">
            <v>952153862</v>
          </cell>
          <cell r="D124">
            <v>303968849</v>
          </cell>
        </row>
        <row r="125">
          <cell r="A125">
            <v>891800466</v>
          </cell>
          <cell r="B125" t="str">
            <v>MUNICIPIO DE PUERTO BOYACA</v>
          </cell>
          <cell r="C125">
            <v>111910483</v>
          </cell>
          <cell r="D125">
            <v>111910483</v>
          </cell>
        </row>
        <row r="126">
          <cell r="A126">
            <v>891800475</v>
          </cell>
          <cell r="B126" t="str">
            <v>MUNICIPIO DE CHIQUINQUIRA</v>
          </cell>
          <cell r="C126">
            <v>1295352</v>
          </cell>
          <cell r="D126">
            <v>0</v>
          </cell>
        </row>
        <row r="127">
          <cell r="A127">
            <v>891800498</v>
          </cell>
          <cell r="B127" t="str">
            <v>DEPARTAMENTO DE BOYACA</v>
          </cell>
          <cell r="C127">
            <v>20927418622</v>
          </cell>
          <cell r="D127">
            <v>7186426388</v>
          </cell>
        </row>
        <row r="128">
          <cell r="A128">
            <v>891800846</v>
          </cell>
          <cell r="B128" t="str">
            <v>MUNICIPIO DE TUNJA</v>
          </cell>
          <cell r="C128">
            <v>1243410625</v>
          </cell>
          <cell r="D128">
            <v>396950652</v>
          </cell>
        </row>
        <row r="129">
          <cell r="A129">
            <v>891800986</v>
          </cell>
          <cell r="B129" t="str">
            <v>MUNICIPIO DE VENTAQUEMADA</v>
          </cell>
          <cell r="C129">
            <v>4588134</v>
          </cell>
          <cell r="D129">
            <v>0</v>
          </cell>
        </row>
        <row r="130">
          <cell r="A130">
            <v>891801244</v>
          </cell>
          <cell r="B130" t="str">
            <v>MUNICIPIO DE RAQUIRA</v>
          </cell>
          <cell r="C130">
            <v>14649130</v>
          </cell>
          <cell r="D130">
            <v>0</v>
          </cell>
        </row>
        <row r="131">
          <cell r="A131">
            <v>891801368</v>
          </cell>
          <cell r="B131" t="str">
            <v>MUNICIPIO DE PAUNA</v>
          </cell>
          <cell r="C131">
            <v>45337303</v>
          </cell>
          <cell r="D131">
            <v>0</v>
          </cell>
        </row>
        <row r="132">
          <cell r="A132">
            <v>890399025</v>
          </cell>
          <cell r="B132" t="str">
            <v>MUNICIPIO DE YUMBO</v>
          </cell>
          <cell r="C132">
            <v>316963370</v>
          </cell>
          <cell r="D132">
            <v>101188462</v>
          </cell>
        </row>
        <row r="133">
          <cell r="A133">
            <v>891855015</v>
          </cell>
          <cell r="B133" t="str">
            <v>MUNICIPIO PAZ DE RIO</v>
          </cell>
          <cell r="C133">
            <v>12051922</v>
          </cell>
          <cell r="D133">
            <v>0</v>
          </cell>
        </row>
        <row r="134">
          <cell r="A134">
            <v>891855130</v>
          </cell>
          <cell r="B134" t="str">
            <v>MUNICIPIO DE SOGAMOSO</v>
          </cell>
          <cell r="C134">
            <v>836762625</v>
          </cell>
          <cell r="D134">
            <v>267130957</v>
          </cell>
        </row>
        <row r="135">
          <cell r="A135">
            <v>891855138</v>
          </cell>
          <cell r="B135" t="str">
            <v>MUNICIPIO DE DUITAMA</v>
          </cell>
          <cell r="C135">
            <v>1300480762</v>
          </cell>
          <cell r="D135">
            <v>415169917</v>
          </cell>
        </row>
        <row r="136">
          <cell r="A136">
            <v>891855200</v>
          </cell>
          <cell r="B136" t="str">
            <v>MUNICIPIO DE AGUAZUL</v>
          </cell>
          <cell r="C136">
            <v>319761733</v>
          </cell>
          <cell r="D136">
            <v>319761733</v>
          </cell>
        </row>
        <row r="137">
          <cell r="A137">
            <v>892099324</v>
          </cell>
          <cell r="B137" t="str">
            <v>MUNICIPIO DE VILLAVICENCIO</v>
          </cell>
          <cell r="C137">
            <v>1328554476</v>
          </cell>
          <cell r="D137">
            <v>797890802</v>
          </cell>
        </row>
        <row r="138">
          <cell r="A138">
            <v>892099392</v>
          </cell>
          <cell r="B138" t="str">
            <v>MUNICIPIO DE OROCUE</v>
          </cell>
          <cell r="C138">
            <v>96102025</v>
          </cell>
          <cell r="D138">
            <v>96102025</v>
          </cell>
        </row>
        <row r="139">
          <cell r="A139">
            <v>892115015</v>
          </cell>
          <cell r="B139" t="str">
            <v>DEPARTAMENTO DE LA GUAJIRA</v>
          </cell>
          <cell r="C139">
            <v>11300618862</v>
          </cell>
          <cell r="D139">
            <v>1166161392</v>
          </cell>
        </row>
        <row r="140">
          <cell r="A140">
            <v>892115155</v>
          </cell>
          <cell r="B140" t="str">
            <v>MUNICIPIO DE URIBIA</v>
          </cell>
          <cell r="C140">
            <v>5021076909</v>
          </cell>
          <cell r="D140">
            <v>2702748047</v>
          </cell>
        </row>
        <row r="141">
          <cell r="A141">
            <v>892200839</v>
          </cell>
          <cell r="B141" t="str">
            <v xml:space="preserve">MUNICIPIO SANTIAGO DE TOLU </v>
          </cell>
          <cell r="C141">
            <v>233163274</v>
          </cell>
          <cell r="D141">
            <v>0</v>
          </cell>
        </row>
        <row r="142">
          <cell r="A142">
            <v>892201286</v>
          </cell>
          <cell r="B142" t="str">
            <v>MUNICIPIO DE  BUENAVISTA</v>
          </cell>
          <cell r="C142">
            <v>23834468</v>
          </cell>
          <cell r="D142">
            <v>0</v>
          </cell>
        </row>
        <row r="143">
          <cell r="A143">
            <v>890700942</v>
          </cell>
          <cell r="B143" t="str">
            <v>MUNICIPIO DE ORTEGA</v>
          </cell>
          <cell r="C143">
            <v>118085983</v>
          </cell>
          <cell r="D143">
            <v>0</v>
          </cell>
        </row>
        <row r="144">
          <cell r="A144">
            <v>890700961</v>
          </cell>
          <cell r="B144" t="str">
            <v>MUNICIPIO DE ALVARADO</v>
          </cell>
          <cell r="C144">
            <v>25907031</v>
          </cell>
          <cell r="D144">
            <v>0</v>
          </cell>
        </row>
        <row r="145">
          <cell r="A145">
            <v>890801052</v>
          </cell>
          <cell r="B145" t="str">
            <v>DEPARTAMENTO DE CALDAS</v>
          </cell>
          <cell r="C145">
            <v>5467533350</v>
          </cell>
          <cell r="D145">
            <v>1745474009</v>
          </cell>
        </row>
        <row r="146">
          <cell r="A146">
            <v>890801053</v>
          </cell>
          <cell r="B146" t="str">
            <v>MUNICIPIO DE MANIZALES</v>
          </cell>
          <cell r="C146">
            <v>2485665825</v>
          </cell>
          <cell r="D146">
            <v>793532441</v>
          </cell>
        </row>
        <row r="147">
          <cell r="A147">
            <v>890905211</v>
          </cell>
          <cell r="B147" t="str">
            <v>MUNICIPIO DE MEDELLIN</v>
          </cell>
          <cell r="C147">
            <v>3101329649</v>
          </cell>
          <cell r="D147">
            <v>990079063</v>
          </cell>
        </row>
        <row r="148">
          <cell r="A148">
            <v>899999114</v>
          </cell>
          <cell r="B148" t="str">
            <v>DEPARTAMENTO DE CUNDINAMARCA</v>
          </cell>
          <cell r="C148">
            <v>14230720568</v>
          </cell>
          <cell r="D148">
            <v>4543063806</v>
          </cell>
        </row>
        <row r="149">
          <cell r="A149">
            <v>899999172</v>
          </cell>
          <cell r="B149" t="str">
            <v>MUNICIPIO DE CHIA</v>
          </cell>
          <cell r="C149">
            <v>403254760</v>
          </cell>
          <cell r="D149">
            <v>128736426</v>
          </cell>
        </row>
        <row r="150">
          <cell r="A150">
            <v>899999318</v>
          </cell>
          <cell r="B150" t="str">
            <v>MUNICIPIO DE ZIPAQUIRA</v>
          </cell>
          <cell r="C150">
            <v>516134525</v>
          </cell>
          <cell r="D150">
            <v>164772548</v>
          </cell>
        </row>
        <row r="151">
          <cell r="A151">
            <v>899999433</v>
          </cell>
          <cell r="B151" t="str">
            <v>MUNICIPIO DE FUNZA</v>
          </cell>
          <cell r="C151">
            <v>613688942</v>
          </cell>
          <cell r="D151">
            <v>195916152</v>
          </cell>
        </row>
        <row r="152">
          <cell r="A152">
            <v>899999701</v>
          </cell>
          <cell r="B152" t="str">
            <v>MUNICIPIO DE GUADUAS</v>
          </cell>
          <cell r="C152">
            <v>166006178</v>
          </cell>
          <cell r="D152">
            <v>0</v>
          </cell>
        </row>
        <row r="153">
          <cell r="A153">
            <v>890907317</v>
          </cell>
          <cell r="B153" t="str">
            <v>MUNICIPIO DE RIONEGRO ANTIOQUIA</v>
          </cell>
          <cell r="C153">
            <v>711634272</v>
          </cell>
          <cell r="D153">
            <v>227184554</v>
          </cell>
        </row>
        <row r="154">
          <cell r="A154">
            <v>890980095</v>
          </cell>
          <cell r="B154" t="str">
            <v>MUNICIPIO DE APARTADO</v>
          </cell>
          <cell r="C154">
            <v>669965530</v>
          </cell>
          <cell r="D154">
            <v>362245064</v>
          </cell>
        </row>
        <row r="155">
          <cell r="A155">
            <v>890980331</v>
          </cell>
          <cell r="B155" t="str">
            <v>MUNICIPIO DE SABANETA</v>
          </cell>
          <cell r="C155">
            <v>232407021</v>
          </cell>
          <cell r="D155">
            <v>74194411</v>
          </cell>
        </row>
        <row r="156">
          <cell r="A156">
            <v>890984415</v>
          </cell>
          <cell r="B156" t="str">
            <v>MUNICIPIO DE BRICEÑO</v>
          </cell>
          <cell r="C156">
            <v>2128263</v>
          </cell>
          <cell r="D156">
            <v>0</v>
          </cell>
        </row>
        <row r="157">
          <cell r="A157">
            <v>891180009</v>
          </cell>
          <cell r="B157" t="str">
            <v>MUNICIPIO DE NEIVA</v>
          </cell>
          <cell r="C157">
            <v>2988970992</v>
          </cell>
          <cell r="D157">
            <v>1267707229</v>
          </cell>
        </row>
        <row r="158">
          <cell r="A158">
            <v>891180070</v>
          </cell>
          <cell r="B158" t="str">
            <v>MUNICIPIO DE AIPE</v>
          </cell>
          <cell r="C158">
            <v>221945947</v>
          </cell>
          <cell r="D158">
            <v>221945947</v>
          </cell>
        </row>
        <row r="159">
          <cell r="A159">
            <v>891200916</v>
          </cell>
          <cell r="B159" t="str">
            <v>MUNICIPIO DE TUMACO</v>
          </cell>
          <cell r="C159">
            <v>2448627032</v>
          </cell>
          <cell r="D159">
            <v>781708052</v>
          </cell>
        </row>
        <row r="160">
          <cell r="A160">
            <v>891480030</v>
          </cell>
          <cell r="B160" t="str">
            <v>MUNICIPIO DE PEREIRA</v>
          </cell>
          <cell r="C160">
            <v>918596521</v>
          </cell>
          <cell r="D160">
            <v>1070967459</v>
          </cell>
        </row>
        <row r="161">
          <cell r="A161">
            <v>891580006</v>
          </cell>
          <cell r="B161" t="str">
            <v>MUNICIPIO DE POPAYAN</v>
          </cell>
          <cell r="C161">
            <v>1276950939</v>
          </cell>
          <cell r="D161">
            <v>407658176</v>
          </cell>
        </row>
        <row r="162">
          <cell r="A162">
            <v>891780043</v>
          </cell>
          <cell r="B162" t="str">
            <v>MUNICIPIO DE CIENAGA</v>
          </cell>
          <cell r="C162">
            <v>1760922721</v>
          </cell>
          <cell r="D162">
            <v>1246155796</v>
          </cell>
        </row>
        <row r="163">
          <cell r="A163">
            <v>891855017</v>
          </cell>
          <cell r="B163" t="str">
            <v>MUNICIPIO DE YOPAL</v>
          </cell>
          <cell r="C163">
            <v>823213710</v>
          </cell>
          <cell r="D163">
            <v>823213710</v>
          </cell>
        </row>
        <row r="164">
          <cell r="A164">
            <v>891856131</v>
          </cell>
          <cell r="B164" t="str">
            <v>MUNICIPIO DE TASCO</v>
          </cell>
          <cell r="C164">
            <v>5699546</v>
          </cell>
          <cell r="D164">
            <v>0</v>
          </cell>
        </row>
        <row r="165">
          <cell r="A165">
            <v>891900493</v>
          </cell>
          <cell r="B165" t="str">
            <v>MUNICIPIO DE CARTAGO</v>
          </cell>
          <cell r="C165">
            <v>528271241</v>
          </cell>
          <cell r="D165">
            <v>285632083</v>
          </cell>
        </row>
        <row r="166">
          <cell r="A166">
            <v>892099216</v>
          </cell>
          <cell r="B166" t="str">
            <v>DEPARTAMENTO DEL CASANARE</v>
          </cell>
          <cell r="C166">
            <v>3805464271</v>
          </cell>
          <cell r="D166">
            <v>2889237281</v>
          </cell>
        </row>
        <row r="167">
          <cell r="A167">
            <v>892115007</v>
          </cell>
          <cell r="B167" t="str">
            <v xml:space="preserve">DISTRITO ESPECIAL, TURISTICO Y CULTURAL DE RIOHACHA </v>
          </cell>
          <cell r="C167">
            <v>2599412708</v>
          </cell>
          <cell r="D167">
            <v>818026883</v>
          </cell>
        </row>
        <row r="168">
          <cell r="A168">
            <v>892280055</v>
          </cell>
          <cell r="B168" t="str">
            <v>MUNICIPIO DE SAMPUES</v>
          </cell>
          <cell r="C168">
            <v>167174182</v>
          </cell>
          <cell r="D168">
            <v>0</v>
          </cell>
        </row>
        <row r="169">
          <cell r="A169">
            <v>892300123</v>
          </cell>
          <cell r="B169" t="str">
            <v>MUNICIPIO DE RIO DE ORO</v>
          </cell>
          <cell r="C169">
            <v>140323123</v>
          </cell>
          <cell r="D169">
            <v>140323123</v>
          </cell>
        </row>
        <row r="170">
          <cell r="A170">
            <v>892301093</v>
          </cell>
          <cell r="B170" t="str">
            <v>MUNICIPIO DE SAN MARTIN</v>
          </cell>
          <cell r="C170">
            <v>105884854</v>
          </cell>
          <cell r="D170">
            <v>0</v>
          </cell>
        </row>
        <row r="171">
          <cell r="A171">
            <v>892400038</v>
          </cell>
          <cell r="B171" t="str">
            <v>DEPARTAMENTO ARCHIPIELAGO DE SAN ANDRES PROVIDENCIA Y SANTA CATALINA</v>
          </cell>
          <cell r="C171">
            <v>598602057</v>
          </cell>
          <cell r="D171">
            <v>191099764</v>
          </cell>
        </row>
        <row r="172">
          <cell r="A172">
            <v>899999281</v>
          </cell>
          <cell r="B172" t="str">
            <v>MUNICIPIO DE UBATE</v>
          </cell>
          <cell r="C172">
            <v>6476758</v>
          </cell>
          <cell r="D172">
            <v>0</v>
          </cell>
        </row>
        <row r="173">
          <cell r="A173">
            <v>899999330</v>
          </cell>
          <cell r="B173" t="str">
            <v>MUNICIPIO DE LENGUAZAQUE CUNDINAMARCA</v>
          </cell>
          <cell r="C173">
            <v>21951027</v>
          </cell>
          <cell r="D173">
            <v>0</v>
          </cell>
        </row>
        <row r="174">
          <cell r="A174">
            <v>899999342</v>
          </cell>
          <cell r="B174" t="str">
            <v>MUNICIPIO DE MOSQUERA</v>
          </cell>
          <cell r="C174">
            <v>846624550</v>
          </cell>
          <cell r="D174">
            <v>270279311</v>
          </cell>
        </row>
        <row r="175">
          <cell r="A175">
            <v>890072044</v>
          </cell>
          <cell r="B175" t="str">
            <v>MUNICIPIO SANTA ISABEL</v>
          </cell>
          <cell r="C175">
            <v>48834752</v>
          </cell>
          <cell r="D175">
            <v>0</v>
          </cell>
        </row>
        <row r="176">
          <cell r="A176">
            <v>890114335</v>
          </cell>
          <cell r="B176" t="str">
            <v>MUNICIPIO DE MALAMBO</v>
          </cell>
          <cell r="C176">
            <v>730244987</v>
          </cell>
          <cell r="D176">
            <v>233125902</v>
          </cell>
        </row>
        <row r="177">
          <cell r="A177">
            <v>890201222</v>
          </cell>
          <cell r="B177" t="str">
            <v>MUNICIPIO DE BUCARAMANGA</v>
          </cell>
          <cell r="C177">
            <v>504273975</v>
          </cell>
          <cell r="D177">
            <v>160986145</v>
          </cell>
        </row>
        <row r="178">
          <cell r="A178">
            <v>890205383</v>
          </cell>
          <cell r="B178" t="str">
            <v>MUNICIPIO DE PIEDECUESTA</v>
          </cell>
          <cell r="C178">
            <v>695561907</v>
          </cell>
          <cell r="D178">
            <v>222053557</v>
          </cell>
        </row>
        <row r="179">
          <cell r="A179">
            <v>890680008</v>
          </cell>
          <cell r="B179" t="str">
            <v>MUNICIPIO DE FUSAGASUGA</v>
          </cell>
          <cell r="C179">
            <v>424905296</v>
          </cell>
          <cell r="D179">
            <v>495385881</v>
          </cell>
        </row>
        <row r="180">
          <cell r="A180">
            <v>890680378</v>
          </cell>
          <cell r="B180" t="str">
            <v>MUNICIPIO DE GIRARDOT</v>
          </cell>
          <cell r="C180">
            <v>854082328</v>
          </cell>
          <cell r="D180">
            <v>272660157</v>
          </cell>
        </row>
        <row r="181">
          <cell r="A181">
            <v>890801130</v>
          </cell>
          <cell r="B181" t="str">
            <v>MUNICIPIO DE LA DORADA</v>
          </cell>
          <cell r="C181">
            <v>141417421</v>
          </cell>
          <cell r="D181">
            <v>141417421</v>
          </cell>
        </row>
        <row r="182">
          <cell r="A182">
            <v>817000992</v>
          </cell>
          <cell r="B182" t="str">
            <v>MUNICIPIO DE PIAMONTE</v>
          </cell>
          <cell r="C182">
            <v>25924699</v>
          </cell>
          <cell r="D182">
            <v>0</v>
          </cell>
        </row>
        <row r="183">
          <cell r="A183">
            <v>839000360</v>
          </cell>
          <cell r="B183" t="str">
            <v>MUNICIPIO DE ALBANIA</v>
          </cell>
          <cell r="C183">
            <v>133845975</v>
          </cell>
          <cell r="D183">
            <v>133845975</v>
          </cell>
        </row>
        <row r="184">
          <cell r="A184">
            <v>890981518</v>
          </cell>
          <cell r="B184" t="str">
            <v>MUNICIPIO DE AMALFI</v>
          </cell>
          <cell r="C184">
            <v>19430272</v>
          </cell>
          <cell r="D184">
            <v>0</v>
          </cell>
        </row>
        <row r="185">
          <cell r="A185">
            <v>891480085</v>
          </cell>
          <cell r="B185" t="str">
            <v>DEPARTAMENTO DE RISARALDA</v>
          </cell>
          <cell r="C185">
            <v>1959789933</v>
          </cell>
          <cell r="D185">
            <v>1059642917</v>
          </cell>
        </row>
        <row r="186">
          <cell r="A186">
            <v>891801240</v>
          </cell>
          <cell r="B186" t="str">
            <v>MUNICIPIO DE PAIPA</v>
          </cell>
          <cell r="C186">
            <v>6458104</v>
          </cell>
          <cell r="D186">
            <v>0</v>
          </cell>
        </row>
        <row r="187">
          <cell r="A187">
            <v>891801362</v>
          </cell>
          <cell r="B187" t="str">
            <v>MUNICIPIO DE OTANCHE</v>
          </cell>
          <cell r="C187">
            <v>31256922</v>
          </cell>
          <cell r="D187">
            <v>0</v>
          </cell>
        </row>
        <row r="188">
          <cell r="A188">
            <v>891801994</v>
          </cell>
          <cell r="B188" t="str">
            <v>MUNICIPIO DE MOTAVITA</v>
          </cell>
          <cell r="C188">
            <v>13452226</v>
          </cell>
          <cell r="D188">
            <v>0</v>
          </cell>
        </row>
        <row r="189">
          <cell r="A189">
            <v>891900272</v>
          </cell>
          <cell r="B189" t="str">
            <v>MUNICIPIO DE TULUA</v>
          </cell>
          <cell r="C189">
            <v>1397973704</v>
          </cell>
          <cell r="D189">
            <v>446293897</v>
          </cell>
        </row>
        <row r="190">
          <cell r="A190">
            <v>892001457</v>
          </cell>
          <cell r="B190" t="str">
            <v>MUNICIPIO DE ACACIAS</v>
          </cell>
          <cell r="C190">
            <v>607514711</v>
          </cell>
          <cell r="D190">
            <v>607514711</v>
          </cell>
        </row>
        <row r="191">
          <cell r="A191">
            <v>892280063</v>
          </cell>
          <cell r="B191" t="str">
            <v>MUNICIPIO DE SAN PEDRO</v>
          </cell>
          <cell r="C191">
            <v>198010475</v>
          </cell>
          <cell r="D191">
            <v>198010475</v>
          </cell>
        </row>
        <row r="192">
          <cell r="A192">
            <v>890801152</v>
          </cell>
          <cell r="B192" t="str">
            <v>MUNICIPIO DE VILLAMARIA</v>
          </cell>
          <cell r="C192">
            <v>2588113</v>
          </cell>
          <cell r="D192">
            <v>0</v>
          </cell>
        </row>
        <row r="193">
          <cell r="A193">
            <v>890501876</v>
          </cell>
          <cell r="B193" t="str">
            <v>MUNICIPIO DE SAN CAYETANO</v>
          </cell>
          <cell r="C193">
            <v>6168862</v>
          </cell>
          <cell r="D193">
            <v>0</v>
          </cell>
        </row>
        <row r="194">
          <cell r="A194">
            <v>891680011</v>
          </cell>
          <cell r="B194" t="str">
            <v>MUNICIPIO DE QUIBDO</v>
          </cell>
          <cell r="C194">
            <v>2252109446</v>
          </cell>
          <cell r="D194">
            <v>718971106</v>
          </cell>
        </row>
        <row r="195">
          <cell r="A195">
            <v>892115024</v>
          </cell>
          <cell r="B195" t="str">
            <v>MUNICIPIO DE MANAURE</v>
          </cell>
          <cell r="C195">
            <v>272462621</v>
          </cell>
          <cell r="D195">
            <v>272462621</v>
          </cell>
        </row>
        <row r="196">
          <cell r="A196">
            <v>892399999</v>
          </cell>
          <cell r="B196" t="str">
            <v>DEPARTAMENTO DEL CESAR</v>
          </cell>
          <cell r="C196">
            <v>14955168106</v>
          </cell>
          <cell r="D196">
            <v>8079543723</v>
          </cell>
        </row>
        <row r="197">
          <cell r="A197">
            <v>890984312</v>
          </cell>
          <cell r="B197" t="str">
            <v>MUNICIPIO DE REMEDIOS</v>
          </cell>
          <cell r="C197">
            <v>123292854</v>
          </cell>
          <cell r="D197">
            <v>0</v>
          </cell>
        </row>
        <row r="198">
          <cell r="A198">
            <v>899999406</v>
          </cell>
          <cell r="B198" t="str">
            <v>MUNICIPIO DE CUCUNUBA</v>
          </cell>
          <cell r="C198">
            <v>19430272</v>
          </cell>
          <cell r="D198">
            <v>0</v>
          </cell>
        </row>
        <row r="199">
          <cell r="A199">
            <v>891801369</v>
          </cell>
          <cell r="B199" t="str">
            <v>MUNICIPIO DE SAN PABLO DE BORBUR</v>
          </cell>
          <cell r="C199">
            <v>2590703</v>
          </cell>
          <cell r="D199">
            <v>0</v>
          </cell>
        </row>
        <row r="200">
          <cell r="A200">
            <v>891857821</v>
          </cell>
          <cell r="B200" t="str">
            <v>MUNICIPIO DE SAN MATEO</v>
          </cell>
          <cell r="C200">
            <v>113990</v>
          </cell>
          <cell r="D200">
            <v>0</v>
          </cell>
        </row>
        <row r="201">
          <cell r="A201">
            <v>892280053</v>
          </cell>
          <cell r="B201" t="str">
            <v>MUNICIPIO DE COLOSO</v>
          </cell>
          <cell r="C201">
            <v>129535153</v>
          </cell>
          <cell r="D201">
            <v>0</v>
          </cell>
        </row>
        <row r="202">
          <cell r="A202">
            <v>899999328</v>
          </cell>
          <cell r="B202" t="str">
            <v>MUNICIPIO DE FACATATIVA</v>
          </cell>
          <cell r="C202">
            <v>195082809</v>
          </cell>
          <cell r="D202">
            <v>227441903</v>
          </cell>
        </row>
        <row r="203">
          <cell r="A203">
            <v>891180022</v>
          </cell>
          <cell r="B203" t="str">
            <v>MUNICIPIO DE GARZON</v>
          </cell>
          <cell r="C203">
            <v>200402197</v>
          </cell>
          <cell r="D203">
            <v>0</v>
          </cell>
        </row>
        <row r="204">
          <cell r="A204">
            <v>892200312</v>
          </cell>
          <cell r="B204" t="str">
            <v>MUNICIPIO DE PALMITO</v>
          </cell>
          <cell r="C204">
            <v>41873532</v>
          </cell>
          <cell r="D204">
            <v>0</v>
          </cell>
        </row>
        <row r="205">
          <cell r="A205">
            <v>890981138</v>
          </cell>
          <cell r="B205" t="str">
            <v>MUNICIPIO DE TURBO</v>
          </cell>
          <cell r="C205">
            <v>2071650299</v>
          </cell>
          <cell r="D205">
            <v>661360712</v>
          </cell>
        </row>
        <row r="206">
          <cell r="A206">
            <v>892099232</v>
          </cell>
          <cell r="B206" t="str">
            <v>MUNICIPIO DE CABUYARO</v>
          </cell>
          <cell r="C206">
            <v>59080949</v>
          </cell>
          <cell r="D206">
            <v>0</v>
          </cell>
        </row>
        <row r="207">
          <cell r="A207">
            <v>800050331</v>
          </cell>
          <cell r="B207" t="str">
            <v>MUNICIPIO DE LA UNION</v>
          </cell>
          <cell r="C207">
            <v>37135139</v>
          </cell>
          <cell r="D207">
            <v>0</v>
          </cell>
        </row>
        <row r="208">
          <cell r="A208">
            <v>800096807</v>
          </cell>
          <cell r="B208" t="str">
            <v>MUNICIPIO DE TIERRALTA</v>
          </cell>
          <cell r="C208">
            <v>134936047</v>
          </cell>
          <cell r="D208">
            <v>0</v>
          </cell>
        </row>
        <row r="209">
          <cell r="A209">
            <v>800098193</v>
          </cell>
          <cell r="B209" t="str">
            <v>MUNICIPIO DE GUAMAL</v>
          </cell>
          <cell r="C209">
            <v>194302729</v>
          </cell>
          <cell r="D209">
            <v>0</v>
          </cell>
        </row>
        <row r="210">
          <cell r="A210">
            <v>800104062</v>
          </cell>
          <cell r="B210" t="str">
            <v>MUNICIPIO DE SINCELEJO</v>
          </cell>
          <cell r="C210">
            <v>810261741</v>
          </cell>
          <cell r="D210">
            <v>944662797</v>
          </cell>
        </row>
        <row r="211">
          <cell r="A211">
            <v>800100729</v>
          </cell>
          <cell r="B211" t="str">
            <v>MUNICIPIO DE OVEJAS</v>
          </cell>
          <cell r="C211">
            <v>89379255</v>
          </cell>
          <cell r="D211">
            <v>0</v>
          </cell>
        </row>
        <row r="212">
          <cell r="A212">
            <v>812001681</v>
          </cell>
          <cell r="B212" t="str">
            <v>MUNICIPIO DE LA APARTADA</v>
          </cell>
          <cell r="C212">
            <v>118830814</v>
          </cell>
          <cell r="D212">
            <v>118830814</v>
          </cell>
        </row>
        <row r="213">
          <cell r="A213">
            <v>890001639</v>
          </cell>
          <cell r="B213" t="str">
            <v>DEPARTAMENTO DEL QUINDIO</v>
          </cell>
          <cell r="C213">
            <v>2941937933</v>
          </cell>
          <cell r="D213">
            <v>939194307</v>
          </cell>
        </row>
        <row r="214">
          <cell r="A214">
            <v>890981000</v>
          </cell>
          <cell r="B214" t="str">
            <v>MUNICIPIO DE PUERTO NARE</v>
          </cell>
          <cell r="C214">
            <v>200317487</v>
          </cell>
          <cell r="D214">
            <v>200317487</v>
          </cell>
        </row>
        <row r="215">
          <cell r="A215">
            <v>890984265</v>
          </cell>
          <cell r="B215" t="str">
            <v>MUNICIPIO DE YONDO</v>
          </cell>
          <cell r="C215">
            <v>339292603</v>
          </cell>
          <cell r="D215">
            <v>339292603</v>
          </cell>
        </row>
        <row r="216">
          <cell r="A216">
            <v>890399045</v>
          </cell>
          <cell r="B216" t="str">
            <v>BUENAVENTURA DISTRITO ESPECIAL INDUSTRIAL, PORTUARIO, BIODIVERSO Y ECOTURISTICO</v>
          </cell>
          <cell r="C216">
            <v>1246852005</v>
          </cell>
          <cell r="D216">
            <v>622760074</v>
          </cell>
        </row>
        <row r="217">
          <cell r="A217">
            <v>899999475</v>
          </cell>
          <cell r="B217" t="str">
            <v>MUNICIPIO DE PACHO</v>
          </cell>
          <cell r="C217">
            <v>400613</v>
          </cell>
          <cell r="D217">
            <v>0</v>
          </cell>
        </row>
        <row r="218">
          <cell r="A218">
            <v>899999476</v>
          </cell>
          <cell r="B218" t="str">
            <v>MUNICIPIO DE SUTATAUSA CUNDINAMARCA</v>
          </cell>
          <cell r="C218">
            <v>32924558</v>
          </cell>
          <cell r="D218">
            <v>0</v>
          </cell>
        </row>
        <row r="219">
          <cell r="A219">
            <v>892099105</v>
          </cell>
          <cell r="B219" t="str">
            <v>MUNICIPIO DE INIRIDA</v>
          </cell>
          <cell r="C219">
            <v>19689344</v>
          </cell>
          <cell r="D219">
            <v>0</v>
          </cell>
        </row>
        <row r="220">
          <cell r="A220">
            <v>892099149</v>
          </cell>
          <cell r="B220" t="str">
            <v>DEPARTAMENTO DEL GUAINIA</v>
          </cell>
          <cell r="C220">
            <v>900547486</v>
          </cell>
          <cell r="D220">
            <v>449792772</v>
          </cell>
        </row>
        <row r="221">
          <cell r="A221">
            <v>892099242</v>
          </cell>
          <cell r="B221" t="str">
            <v>MUNICIPIO DE LEJANIAS</v>
          </cell>
          <cell r="C221">
            <v>58707923</v>
          </cell>
          <cell r="D221">
            <v>0</v>
          </cell>
        </row>
        <row r="222">
          <cell r="A222">
            <v>892120020</v>
          </cell>
          <cell r="B222" t="str">
            <v>MUNICIPIO DE MAICAO</v>
          </cell>
          <cell r="C222">
            <v>3950988374</v>
          </cell>
          <cell r="D222">
            <v>410806894</v>
          </cell>
        </row>
        <row r="223">
          <cell r="A223">
            <v>892201282</v>
          </cell>
          <cell r="B223" t="str">
            <v>MUNICIPIO DE SAN JUAN DE BETULIA</v>
          </cell>
          <cell r="C223">
            <v>25907031</v>
          </cell>
          <cell r="D223">
            <v>0</v>
          </cell>
        </row>
        <row r="224">
          <cell r="A224">
            <v>890981107</v>
          </cell>
          <cell r="B224" t="str">
            <v>MUNICIPIO DE CARACOLI</v>
          </cell>
          <cell r="C224">
            <v>59968478</v>
          </cell>
          <cell r="D224">
            <v>0</v>
          </cell>
        </row>
        <row r="225">
          <cell r="A225">
            <v>890983906</v>
          </cell>
          <cell r="B225" t="str">
            <v>MUNICIPIO DE PUERTO TRIUNFO</v>
          </cell>
          <cell r="C225">
            <v>88145314</v>
          </cell>
          <cell r="D225">
            <v>0</v>
          </cell>
        </row>
        <row r="226">
          <cell r="A226">
            <v>891580016</v>
          </cell>
          <cell r="B226" t="str">
            <v>DEPARTAMENTO DEL CAUCA</v>
          </cell>
          <cell r="C226">
            <v>7809164567</v>
          </cell>
          <cell r="D226">
            <v>2493024350</v>
          </cell>
        </row>
        <row r="227">
          <cell r="A227">
            <v>892099325</v>
          </cell>
          <cell r="B227" t="str">
            <v>MUNICIPIO DE PUERTO LOPEZ</v>
          </cell>
          <cell r="C227">
            <v>31088436</v>
          </cell>
          <cell r="D227">
            <v>0</v>
          </cell>
        </row>
        <row r="228">
          <cell r="A228">
            <v>899999445</v>
          </cell>
          <cell r="B228" t="str">
            <v>MUNICIPIO DE VILLPINZON</v>
          </cell>
          <cell r="C228">
            <v>518140</v>
          </cell>
          <cell r="D228">
            <v>0</v>
          </cell>
        </row>
        <row r="229">
          <cell r="A229">
            <v>891801363</v>
          </cell>
          <cell r="B229" t="str">
            <v>MUNICIPIO DE COPER</v>
          </cell>
          <cell r="C229">
            <v>29793085</v>
          </cell>
          <cell r="D229">
            <v>0</v>
          </cell>
        </row>
        <row r="230">
          <cell r="A230">
            <v>892000148</v>
          </cell>
          <cell r="B230" t="str">
            <v>DEPARTAMENTO DEL META</v>
          </cell>
          <cell r="C230">
            <v>6550810914</v>
          </cell>
          <cell r="D230">
            <v>3866450241</v>
          </cell>
        </row>
        <row r="231">
          <cell r="A231">
            <v>892099246</v>
          </cell>
          <cell r="B231" t="str">
            <v>MUNICIPIO DE SAN JUANITO</v>
          </cell>
          <cell r="C231">
            <v>29935575</v>
          </cell>
          <cell r="D231">
            <v>0</v>
          </cell>
        </row>
        <row r="232">
          <cell r="A232">
            <v>891780103</v>
          </cell>
          <cell r="B232" t="str">
            <v>MUNICIPIO DE SITIONUEVO</v>
          </cell>
          <cell r="C232">
            <v>5353688</v>
          </cell>
          <cell r="D232">
            <v>0</v>
          </cell>
        </row>
        <row r="233">
          <cell r="A233">
            <v>890325989</v>
          </cell>
          <cell r="B233" t="str">
            <v>INSTITUTO DEPARTAMENTAL DE BELLAS ARTES</v>
          </cell>
          <cell r="C233">
            <v>0</v>
          </cell>
          <cell r="D233">
            <v>1359112805</v>
          </cell>
        </row>
        <row r="234">
          <cell r="A234">
            <v>891680010</v>
          </cell>
          <cell r="B234" t="str">
            <v>GOBERNACION DEL CHOCO</v>
          </cell>
          <cell r="C234">
            <v>5548442502</v>
          </cell>
          <cell r="D234">
            <v>2999998978</v>
          </cell>
        </row>
        <row r="235">
          <cell r="A235">
            <v>890102018</v>
          </cell>
          <cell r="B235" t="str">
            <v>DISTRITO ESPECIAL INDUSTRIAL Y PORTUARIO DE BARRANQUILLA</v>
          </cell>
          <cell r="C235">
            <v>3991481979</v>
          </cell>
          <cell r="D235">
            <v>1274254330</v>
          </cell>
        </row>
        <row r="236">
          <cell r="A236">
            <v>890480184</v>
          </cell>
          <cell r="B236" t="str">
            <v>DISTRITO TURISTICO Y CULTURAL DE CARTAGENA DE INDIAS</v>
          </cell>
          <cell r="C236">
            <v>193839641</v>
          </cell>
          <cell r="D236">
            <v>193839641</v>
          </cell>
        </row>
        <row r="237">
          <cell r="A237">
            <v>891780009</v>
          </cell>
          <cell r="B237" t="str">
            <v>DISTRITO TURISTICO CULTURAL E HISTORICO DE SANTA MARTA</v>
          </cell>
          <cell r="C237">
            <v>1003586040</v>
          </cell>
          <cell r="D237">
            <v>2894347896</v>
          </cell>
        </row>
        <row r="238">
          <cell r="A238">
            <v>899999035</v>
          </cell>
          <cell r="B238" t="str">
            <v>ICETEX</v>
          </cell>
          <cell r="C238">
            <v>375701271007</v>
          </cell>
          <cell r="D238">
            <v>2044879840</v>
          </cell>
        </row>
        <row r="239">
          <cell r="A239">
            <v>800103920</v>
          </cell>
          <cell r="B239" t="str">
            <v>GOBERNACION DEL MAGDALENA</v>
          </cell>
          <cell r="C239">
            <v>9259109762</v>
          </cell>
          <cell r="D239">
            <v>2955909803</v>
          </cell>
        </row>
        <row r="240">
          <cell r="A240">
            <v>800024581</v>
          </cell>
          <cell r="B240" t="str">
            <v>INSTITUTO UNIVERSITARIO DE LA PAZ</v>
          </cell>
          <cell r="C240">
            <v>0</v>
          </cell>
          <cell r="D240">
            <v>1414126480</v>
          </cell>
        </row>
        <row r="241">
          <cell r="A241">
            <v>800103720</v>
          </cell>
          <cell r="B241" t="str">
            <v>MUNICIPIO DE SAN LUIS DE PALENQUE</v>
          </cell>
          <cell r="C241">
            <v>235637493</v>
          </cell>
          <cell r="D241">
            <v>0</v>
          </cell>
        </row>
        <row r="242">
          <cell r="A242">
            <v>800113389</v>
          </cell>
          <cell r="B242" t="str">
            <v>MUNICIPIO DE IBAGUE</v>
          </cell>
          <cell r="C242">
            <v>2429604191</v>
          </cell>
          <cell r="D242">
            <v>775635134</v>
          </cell>
        </row>
        <row r="243">
          <cell r="A243">
            <v>811042967</v>
          </cell>
          <cell r="B243" t="str">
            <v>ESCUELA SUPERIOR TECNOLOGICA DE ARTES DEBORA ARANGO</v>
          </cell>
          <cell r="C243">
            <v>0</v>
          </cell>
          <cell r="D243">
            <v>960163215</v>
          </cell>
        </row>
        <row r="244">
          <cell r="A244">
            <v>800006541</v>
          </cell>
          <cell r="B244" t="str">
            <v>MUNICIPIO DE LA VICTORIA</v>
          </cell>
          <cell r="C244">
            <v>16990520</v>
          </cell>
          <cell r="D244">
            <v>0</v>
          </cell>
        </row>
        <row r="245">
          <cell r="A245">
            <v>890980136</v>
          </cell>
          <cell r="B245" t="str">
            <v>POLITECNICO COLOMBIANO JAIME ISAZA CADAVID</v>
          </cell>
          <cell r="C245">
            <v>0</v>
          </cell>
          <cell r="D245">
            <v>1977893948</v>
          </cell>
        </row>
        <row r="246">
          <cell r="A246">
            <v>800079035</v>
          </cell>
          <cell r="B246" t="str">
            <v>MUNICIPIO DE PUERTO GAITAN</v>
          </cell>
          <cell r="C246">
            <v>251276232</v>
          </cell>
          <cell r="D246">
            <v>251276232</v>
          </cell>
        </row>
        <row r="247">
          <cell r="A247">
            <v>899999366</v>
          </cell>
          <cell r="B247" t="str">
            <v>MUNICIPIO DE NEMOCON</v>
          </cell>
          <cell r="C247">
            <v>64767576</v>
          </cell>
          <cell r="D247">
            <v>0</v>
          </cell>
        </row>
        <row r="248">
          <cell r="A248">
            <v>890480203</v>
          </cell>
          <cell r="B248" t="str">
            <v xml:space="preserve">  MUNICIPIO DE SAN PABLO </v>
          </cell>
          <cell r="C248">
            <v>169794678</v>
          </cell>
          <cell r="D248">
            <v>169794678</v>
          </cell>
        </row>
        <row r="249">
          <cell r="A249">
            <v>805001868</v>
          </cell>
          <cell r="B249" t="str">
            <v>ESCUELA NACIONAL DEL DEPORTE</v>
          </cell>
          <cell r="C249">
            <v>0</v>
          </cell>
          <cell r="D249">
            <v>1172975749</v>
          </cell>
        </row>
        <row r="250">
          <cell r="A250">
            <v>899999336</v>
          </cell>
          <cell r="B250" t="str">
            <v>GOBERNACION DEL AMAZONAS</v>
          </cell>
          <cell r="C250">
            <v>2175872483</v>
          </cell>
          <cell r="D250">
            <v>389272358</v>
          </cell>
        </row>
        <row r="251">
          <cell r="A251">
            <v>805000889</v>
          </cell>
          <cell r="B251" t="str">
            <v>INSTITUCION UNIVERSITARIA ANTONIO JOSE CAMACHO</v>
          </cell>
          <cell r="C251">
            <v>0</v>
          </cell>
          <cell r="D251">
            <v>1638071263</v>
          </cell>
        </row>
        <row r="252">
          <cell r="A252">
            <v>890905419</v>
          </cell>
          <cell r="B252" t="str">
            <v>TECNOLOGICO DE ANTIOQUIA</v>
          </cell>
          <cell r="C252">
            <v>0</v>
          </cell>
          <cell r="D252">
            <v>1817862115</v>
          </cell>
        </row>
        <row r="253">
          <cell r="A253">
            <v>800214750</v>
          </cell>
          <cell r="B253" t="str">
            <v>INSTITUTO TECNOLOGICO METROPOLITANO</v>
          </cell>
          <cell r="C253">
            <v>0</v>
          </cell>
          <cell r="D253">
            <v>1920782910</v>
          </cell>
        </row>
        <row r="254">
          <cell r="A254">
            <v>900220147</v>
          </cell>
          <cell r="B254" t="str">
            <v>MUNICIPIO DE TUCHIN</v>
          </cell>
          <cell r="C254">
            <v>51220789</v>
          </cell>
          <cell r="D254">
            <v>0</v>
          </cell>
        </row>
        <row r="255">
          <cell r="A255">
            <v>890208727</v>
          </cell>
          <cell r="B255" t="str">
            <v>UNIDADES TECNOLOGICAS DE SANTANDER</v>
          </cell>
          <cell r="C255">
            <v>0</v>
          </cell>
          <cell r="D255">
            <v>1807964227</v>
          </cell>
        </row>
        <row r="256">
          <cell r="A256">
            <v>890480308</v>
          </cell>
          <cell r="B256" t="str">
            <v>INSTITUCION UNIVERSITARIA BELLAS ARTES Y CIENCIAS DE BOLIVAR</v>
          </cell>
          <cell r="C256">
            <v>0</v>
          </cell>
          <cell r="D256">
            <v>1243457851</v>
          </cell>
        </row>
        <row r="257">
          <cell r="A257">
            <v>811000278</v>
          </cell>
          <cell r="B257" t="str">
            <v>INSTITUCION UNIVERSITARIA DE ENVIGADO</v>
          </cell>
          <cell r="C257">
            <v>0</v>
          </cell>
          <cell r="D257">
            <v>1214218181</v>
          </cell>
        </row>
        <row r="258">
          <cell r="A258">
            <v>901168222</v>
          </cell>
          <cell r="B258" t="str">
            <v>INSTITUCIÓN UNIVERSITARIA DIGITAL DE ANTIOQUIA</v>
          </cell>
          <cell r="C258">
            <v>0</v>
          </cell>
          <cell r="D258">
            <v>265881412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@uniamazonia.edu.co" TargetMode="External"/><Relationship Id="rId18" Type="http://schemas.openxmlformats.org/officeDocument/2006/relationships/hyperlink" Target="mailto:contabilidad@iescinoc.edu.co" TargetMode="External"/><Relationship Id="rId26" Type="http://schemas.openxmlformats.org/officeDocument/2006/relationships/hyperlink" Target="mailto:ysantos@pascualbravo.edu.co" TargetMode="External"/><Relationship Id="rId39" Type="http://schemas.openxmlformats.org/officeDocument/2006/relationships/hyperlink" Target="mailto:gestioncontable@unicesar.edu.co;" TargetMode="External"/><Relationship Id="rId21" Type="http://schemas.openxmlformats.org/officeDocument/2006/relationships/hyperlink" Target="mailto:contabilidad@unimagdalena.edu.co" TargetMode="External"/><Relationship Id="rId34" Type="http://schemas.openxmlformats.org/officeDocument/2006/relationships/hyperlink" Target="mailto:inhvg@hotmail.com" TargetMode="External"/><Relationship Id="rId42" Type="http://schemas.openxmlformats.org/officeDocument/2006/relationships/hyperlink" Target="mailto:cmb@colmayorbolivar.edu.co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contabilidad@intep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jcquiroz11@hotmail.com" TargetMode="External"/><Relationship Id="rId29" Type="http://schemas.openxmlformats.org/officeDocument/2006/relationships/hyperlink" Target="mailto:info@unipacifico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ia@ufps.edu.co" TargetMode="External"/><Relationship Id="rId24" Type="http://schemas.openxmlformats.org/officeDocument/2006/relationships/hyperlink" Target="mailto:olivero.iriarte@unisucre.edu.co" TargetMode="External"/><Relationship Id="rId32" Type="http://schemas.openxmlformats.org/officeDocument/2006/relationships/hyperlink" Target="mailto:rodolforondon@yahoo.com;" TargetMode="External"/><Relationship Id="rId37" Type="http://schemas.openxmlformats.org/officeDocument/2006/relationships/hyperlink" Target="mailto:luzdary@utp.edu.co;" TargetMode="External"/><Relationship Id="rId40" Type="http://schemas.openxmlformats.org/officeDocument/2006/relationships/hyperlink" Target="mailto:monica.calle@correounivalle.edu.co" TargetMode="External"/><Relationship Id="rId45" Type="http://schemas.openxmlformats.org/officeDocument/2006/relationships/hyperlink" Target="mailto:contabilidad@unillanos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seccontabi@unipamplona.edu.co" TargetMode="External"/><Relationship Id="rId23" Type="http://schemas.openxmlformats.org/officeDocument/2006/relationships/hyperlink" Target="mailto:contabilidad@uniguajira.edu.co" TargetMode="External"/><Relationship Id="rId28" Type="http://schemas.openxmlformats.org/officeDocument/2006/relationships/hyperlink" Target="mailto:contactenos@utch.edu.co" TargetMode="External"/><Relationship Id="rId36" Type="http://schemas.openxmlformats.org/officeDocument/2006/relationships/hyperlink" Target="mailto:contabilidad@guadalajaradebuga-valle.gov.co" TargetMode="External"/><Relationship Id="rId10" Type="http://schemas.openxmlformats.org/officeDocument/2006/relationships/hyperlink" Target="mailto:uiscontabilidad@hotmail.com" TargetMode="External"/><Relationship Id="rId19" Type="http://schemas.openxmlformats.org/officeDocument/2006/relationships/hyperlink" Target="mailto:aportesbpp@une.net.co" TargetMode="External"/><Relationship Id="rId31" Type="http://schemas.openxmlformats.org/officeDocument/2006/relationships/hyperlink" Target="mailto:mail@itp.edu.co" TargetMode="External"/><Relationship Id="rId44" Type="http://schemas.openxmlformats.org/officeDocument/2006/relationships/hyperlink" Target="mailto:mafernandez@unicauca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rector@uniatlantico.edu.co" TargetMode="External"/><Relationship Id="rId14" Type="http://schemas.openxmlformats.org/officeDocument/2006/relationships/hyperlink" Target="mailto:itfip2001@yahoo.com" TargetMode="External"/><Relationship Id="rId22" Type="http://schemas.openxmlformats.org/officeDocument/2006/relationships/hyperlink" Target="mailto:contabilidad@colboy.edu.co" TargetMode="External"/><Relationship Id="rId27" Type="http://schemas.openxmlformats.org/officeDocument/2006/relationships/hyperlink" Target="mailto:financiera@iser.edu.co" TargetMode="External"/><Relationship Id="rId30" Type="http://schemas.openxmlformats.org/officeDocument/2006/relationships/hyperlink" Target="mailto:contabilidad@ita.edu.co" TargetMode="External"/><Relationship Id="rId35" Type="http://schemas.openxmlformats.org/officeDocument/2006/relationships/hyperlink" Target="mailto:presupuesto@intenalco.edu.co" TargetMode="External"/><Relationship Id="rId43" Type="http://schemas.openxmlformats.org/officeDocument/2006/relationships/hyperlink" Target="mailto:jorge.aldana@unad.edu.co;" TargetMode="External"/><Relationship Id="rId8" Type="http://schemas.openxmlformats.org/officeDocument/2006/relationships/hyperlink" Target="mailto:contabilidad@udenar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contabilidad@usco.edu.co" TargetMode="External"/><Relationship Id="rId17" Type="http://schemas.openxmlformats.org/officeDocument/2006/relationships/hyperlink" Target="mailto:jblancogiraldo@yahoo.com" TargetMode="External"/><Relationship Id="rId25" Type="http://schemas.openxmlformats.org/officeDocument/2006/relationships/hyperlink" Target="mailto:lmartinezt@pedagogica.edu.co;" TargetMode="External"/><Relationship Id="rId33" Type="http://schemas.openxmlformats.org/officeDocument/2006/relationships/hyperlink" Target="mailto:contabilidad@colmayor.edu.co" TargetMode="External"/><Relationship Id="rId38" Type="http://schemas.openxmlformats.org/officeDocument/2006/relationships/hyperlink" Target="mailto:liliana.henao@correounivalle.edu.co" TargetMode="External"/><Relationship Id="rId46" Type="http://schemas.openxmlformats.org/officeDocument/2006/relationships/hyperlink" Target="mailto:mario.guzman@ucaldas.edu.co" TargetMode="External"/><Relationship Id="rId20" Type="http://schemas.openxmlformats.org/officeDocument/2006/relationships/hyperlink" Target="mailto:contabilidad@colmayorcauca.edu.co" TargetMode="External"/><Relationship Id="rId41" Type="http://schemas.openxmlformats.org/officeDocument/2006/relationships/hyperlink" Target="mailto:jbeltran@itsa.edu.co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contabilidad@amazonas.gov.co" TargetMode="External"/><Relationship Id="rId7" Type="http://schemas.openxmlformats.org/officeDocument/2006/relationships/hyperlink" Target="mailto:sechacienda.contabilidad@nortedesantander.gov.co" TargetMode="External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popayan.gov.co" TargetMode="External"/><Relationship Id="rId5" Type="http://schemas.openxmlformats.org/officeDocument/2006/relationships/hyperlink" Target="mailto:alcaldia@rionegro.gov.co" TargetMode="External"/><Relationship Id="rId4" Type="http://schemas.openxmlformats.org/officeDocument/2006/relationships/hyperlink" Target="mailto:contabilidad@sincelejo.gov.co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mailto:contabilidad@purificacion-tolima.gov.co" TargetMode="External"/><Relationship Id="rId10" Type="http://schemas.openxmlformats.org/officeDocument/2006/relationships/hyperlink" Target="mailto:mario.guzman@ucaldas.edu.co" TargetMode="External"/><Relationship Id="rId4" Type="http://schemas.openxmlformats.org/officeDocument/2006/relationships/hyperlink" Target="mailto:contabilidad@amazonas.gov.co" TargetMode="External"/><Relationship Id="rId9" Type="http://schemas.openxmlformats.org/officeDocument/2006/relationships/hyperlink" Target="mailto:sechacienda.contabilidad@nortedesantande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107"/>
  <sheetViews>
    <sheetView tabSelected="1" zoomScaleNormal="100" workbookViewId="0">
      <pane xSplit="4" ySplit="3" topLeftCell="AT43" activePane="bottomRight" state="frozen"/>
      <selection activeCell="F4" sqref="F4"/>
      <selection pane="topRight" activeCell="F4" sqref="F4"/>
      <selection pane="bottomLeft" activeCell="F4" sqref="F4"/>
      <selection pane="bottomRight" activeCell="AW47" sqref="AW47"/>
    </sheetView>
  </sheetViews>
  <sheetFormatPr baseColWidth="10" defaultColWidth="11.44140625" defaultRowHeight="13.2" x14ac:dyDescent="0.25"/>
  <cols>
    <col min="1" max="1" width="13.88671875" style="8" customWidth="1"/>
    <col min="2" max="2" width="12.6640625" style="8" customWidth="1"/>
    <col min="3" max="3" width="13.44140625" style="8" customWidth="1"/>
    <col min="4" max="4" width="46.5546875" style="8" customWidth="1"/>
    <col min="5" max="5" width="47.5546875" style="8" customWidth="1"/>
    <col min="6" max="6" width="28.33203125" style="19" bestFit="1" customWidth="1"/>
    <col min="7" max="7" width="24.44140625" style="8" customWidth="1"/>
    <col min="8" max="8" width="21.44140625" style="8" customWidth="1"/>
    <col min="9" max="9" width="17.6640625" style="8" bestFit="1" customWidth="1"/>
    <col min="10" max="10" width="18" style="8" customWidth="1"/>
    <col min="11" max="11" width="18.5546875" style="8" bestFit="1" customWidth="1"/>
    <col min="12" max="12" width="17.88671875" style="8" customWidth="1"/>
    <col min="13" max="13" width="19.33203125" style="8" customWidth="1"/>
    <col min="14" max="14" width="19.109375" style="8" customWidth="1"/>
    <col min="15" max="15" width="20.5546875" style="8" customWidth="1"/>
    <col min="16" max="16" width="21.88671875" style="8" customWidth="1"/>
    <col min="17" max="17" width="23.109375" style="8" customWidth="1"/>
    <col min="18" max="18" width="17.5546875" style="8" bestFit="1" customWidth="1"/>
    <col min="19" max="19" width="18.5546875" style="8" bestFit="1" customWidth="1"/>
    <col min="20" max="20" width="21.88671875" style="8" customWidth="1"/>
    <col min="21" max="21" width="23.109375" style="8" customWidth="1"/>
    <col min="22" max="22" width="17.5546875" style="8" bestFit="1" customWidth="1"/>
    <col min="23" max="23" width="18.5546875" style="8" bestFit="1" customWidth="1"/>
    <col min="24" max="24" width="18.6640625" style="8" customWidth="1"/>
    <col min="25" max="25" width="19.33203125" style="8" bestFit="1" customWidth="1"/>
    <col min="26" max="26" width="19.6640625" style="8" customWidth="1"/>
    <col min="27" max="27" width="19.5546875" style="8" customWidth="1"/>
    <col min="28" max="28" width="18.6640625" style="8" customWidth="1"/>
    <col min="29" max="29" width="19.33203125" style="8" bestFit="1" customWidth="1"/>
    <col min="30" max="30" width="19.6640625" style="8" customWidth="1"/>
    <col min="31" max="31" width="19.5546875" style="8" customWidth="1"/>
    <col min="32" max="32" width="18.44140625" style="8" customWidth="1"/>
    <col min="33" max="33" width="14.6640625" style="8" bestFit="1" customWidth="1"/>
    <col min="34" max="34" width="17.6640625" style="8" bestFit="1" customWidth="1"/>
    <col min="35" max="35" width="18.6640625" style="8" bestFit="1" customWidth="1"/>
    <col min="36" max="36" width="19.5546875" style="8" bestFit="1" customWidth="1"/>
    <col min="37" max="37" width="18.33203125" style="8" bestFit="1" customWidth="1"/>
    <col min="38" max="38" width="17.6640625" style="8" bestFit="1" customWidth="1"/>
    <col min="39" max="39" width="20" style="8" bestFit="1" customWidth="1"/>
    <col min="40" max="40" width="15.6640625" style="8" customWidth="1"/>
    <col min="41" max="41" width="14.6640625" style="8" bestFit="1" customWidth="1"/>
    <col min="42" max="42" width="17.6640625" style="8" bestFit="1" customWidth="1"/>
    <col min="43" max="43" width="18.6640625" style="8" bestFit="1" customWidth="1"/>
    <col min="44" max="44" width="18.109375" style="8" customWidth="1"/>
    <col min="45" max="45" width="21" style="8" customWidth="1"/>
    <col min="46" max="46" width="17.5546875" style="8" bestFit="1" customWidth="1"/>
    <col min="47" max="47" width="18.5546875" style="8" bestFit="1" customWidth="1"/>
    <col min="48" max="48" width="18.109375" style="8" customWidth="1"/>
    <col min="49" max="49" width="21" style="8" customWidth="1"/>
    <col min="50" max="50" width="17.5546875" style="8" bestFit="1" customWidth="1"/>
    <col min="51" max="51" width="18.5546875" style="8" bestFit="1" customWidth="1"/>
    <col min="52" max="16384" width="11.44140625" style="8"/>
  </cols>
  <sheetData>
    <row r="1" spans="1:51" s="4" customFormat="1" ht="30.75" customHeight="1" x14ac:dyDescent="0.4">
      <c r="A1" s="1" t="s">
        <v>55</v>
      </c>
      <c r="B1" s="2"/>
      <c r="C1" s="1"/>
      <c r="D1" s="2"/>
      <c r="E1" s="1"/>
      <c r="F1" s="3"/>
      <c r="G1" s="1"/>
    </row>
    <row r="2" spans="1:51" s="6" customFormat="1" ht="30.75" customHeight="1" x14ac:dyDescent="0.3">
      <c r="A2" s="5"/>
      <c r="B2" s="5"/>
      <c r="C2" s="5"/>
      <c r="D2" s="5"/>
      <c r="E2" s="5"/>
      <c r="F2" s="46" t="s">
        <v>614</v>
      </c>
      <c r="G2" s="47" t="s">
        <v>613</v>
      </c>
      <c r="H2" s="65" t="s">
        <v>615</v>
      </c>
      <c r="I2" s="69"/>
      <c r="J2" s="67" t="s">
        <v>620</v>
      </c>
      <c r="K2" s="68"/>
      <c r="L2" s="65" t="s">
        <v>619</v>
      </c>
      <c r="M2" s="69"/>
      <c r="N2" s="67" t="s">
        <v>625</v>
      </c>
      <c r="O2" s="68"/>
      <c r="P2" s="65" t="s">
        <v>626</v>
      </c>
      <c r="Q2" s="69"/>
      <c r="R2" s="67" t="s">
        <v>627</v>
      </c>
      <c r="S2" s="68"/>
      <c r="T2" s="65" t="s">
        <v>630</v>
      </c>
      <c r="U2" s="69"/>
      <c r="V2" s="67" t="s">
        <v>631</v>
      </c>
      <c r="W2" s="68"/>
      <c r="X2" s="65" t="s">
        <v>636</v>
      </c>
      <c r="Y2" s="69"/>
      <c r="Z2" s="67" t="s">
        <v>637</v>
      </c>
      <c r="AA2" s="68"/>
      <c r="AB2" s="65" t="s">
        <v>640</v>
      </c>
      <c r="AC2" s="69"/>
      <c r="AD2" s="67" t="s">
        <v>641</v>
      </c>
      <c r="AE2" s="68"/>
      <c r="AF2" s="65" t="s">
        <v>647</v>
      </c>
      <c r="AG2" s="66"/>
      <c r="AH2" s="70" t="s">
        <v>648</v>
      </c>
      <c r="AI2" s="71"/>
      <c r="AJ2" s="65" t="s">
        <v>652</v>
      </c>
      <c r="AK2" s="66"/>
      <c r="AL2" s="67" t="s">
        <v>653</v>
      </c>
      <c r="AM2" s="68"/>
      <c r="AN2" s="65" t="s">
        <v>657</v>
      </c>
      <c r="AO2" s="66"/>
      <c r="AP2" s="67" t="s">
        <v>660</v>
      </c>
      <c r="AQ2" s="68"/>
      <c r="AR2" s="65" t="s">
        <v>662</v>
      </c>
      <c r="AS2" s="66"/>
      <c r="AT2" s="67" t="s">
        <v>663</v>
      </c>
      <c r="AU2" s="68"/>
      <c r="AV2" s="65" t="s">
        <v>668</v>
      </c>
      <c r="AW2" s="66"/>
      <c r="AX2" s="67" t="s">
        <v>669</v>
      </c>
      <c r="AY2" s="68"/>
    </row>
    <row r="3" spans="1:51" ht="97.2" customHeight="1" x14ac:dyDescent="0.25">
      <c r="A3" s="35" t="s">
        <v>0</v>
      </c>
      <c r="B3" s="35" t="s">
        <v>56</v>
      </c>
      <c r="C3" s="35" t="s">
        <v>1</v>
      </c>
      <c r="D3" s="35" t="s">
        <v>2</v>
      </c>
      <c r="E3" s="35" t="s">
        <v>3</v>
      </c>
      <c r="F3" s="7" t="s">
        <v>617</v>
      </c>
      <c r="G3" s="35" t="s">
        <v>617</v>
      </c>
      <c r="H3" s="7" t="s">
        <v>618</v>
      </c>
      <c r="I3" s="7" t="s">
        <v>617</v>
      </c>
      <c r="J3" s="35" t="s">
        <v>618</v>
      </c>
      <c r="K3" s="35" t="s">
        <v>617</v>
      </c>
      <c r="L3" s="7" t="s">
        <v>618</v>
      </c>
      <c r="M3" s="7" t="s">
        <v>617</v>
      </c>
      <c r="N3" s="35" t="s">
        <v>618</v>
      </c>
      <c r="O3" s="35" t="s">
        <v>617</v>
      </c>
      <c r="P3" s="7" t="s">
        <v>618</v>
      </c>
      <c r="Q3" s="7" t="s">
        <v>617</v>
      </c>
      <c r="R3" s="35" t="s">
        <v>618</v>
      </c>
      <c r="S3" s="35" t="s">
        <v>617</v>
      </c>
      <c r="T3" s="7" t="s">
        <v>618</v>
      </c>
      <c r="U3" s="7" t="s">
        <v>617</v>
      </c>
      <c r="V3" s="35" t="s">
        <v>618</v>
      </c>
      <c r="W3" s="35" t="s">
        <v>617</v>
      </c>
      <c r="X3" s="7" t="s">
        <v>618</v>
      </c>
      <c r="Y3" s="7" t="s">
        <v>617</v>
      </c>
      <c r="Z3" s="35" t="s">
        <v>618</v>
      </c>
      <c r="AA3" s="35" t="s">
        <v>617</v>
      </c>
      <c r="AB3" s="7" t="s">
        <v>618</v>
      </c>
      <c r="AC3" s="7" t="s">
        <v>617</v>
      </c>
      <c r="AD3" s="35" t="s">
        <v>618</v>
      </c>
      <c r="AE3" s="35" t="s">
        <v>617</v>
      </c>
      <c r="AF3" s="7" t="s">
        <v>618</v>
      </c>
      <c r="AG3" s="7" t="s">
        <v>617</v>
      </c>
      <c r="AH3" s="35" t="s">
        <v>618</v>
      </c>
      <c r="AI3" s="35" t="s">
        <v>617</v>
      </c>
      <c r="AJ3" s="7" t="s">
        <v>618</v>
      </c>
      <c r="AK3" s="7" t="s">
        <v>617</v>
      </c>
      <c r="AL3" s="35" t="s">
        <v>618</v>
      </c>
      <c r="AM3" s="35" t="s">
        <v>617</v>
      </c>
      <c r="AN3" s="7" t="s">
        <v>618</v>
      </c>
      <c r="AO3" s="7" t="s">
        <v>617</v>
      </c>
      <c r="AP3" s="35" t="s">
        <v>618</v>
      </c>
      <c r="AQ3" s="35" t="s">
        <v>617</v>
      </c>
      <c r="AR3" s="7" t="s">
        <v>618</v>
      </c>
      <c r="AS3" s="7" t="s">
        <v>617</v>
      </c>
      <c r="AT3" s="35" t="s">
        <v>618</v>
      </c>
      <c r="AU3" s="35" t="s">
        <v>617</v>
      </c>
      <c r="AV3" s="7" t="s">
        <v>618</v>
      </c>
      <c r="AW3" s="7" t="s">
        <v>617</v>
      </c>
      <c r="AX3" s="35" t="s">
        <v>618</v>
      </c>
      <c r="AY3" s="35" t="s">
        <v>617</v>
      </c>
    </row>
    <row r="4" spans="1:51" ht="15" customHeight="1" x14ac:dyDescent="0.25">
      <c r="A4" s="27">
        <v>8000245813</v>
      </c>
      <c r="B4" s="9">
        <v>800024581</v>
      </c>
      <c r="C4" s="9">
        <v>129168000</v>
      </c>
      <c r="D4" s="10" t="s">
        <v>105</v>
      </c>
      <c r="E4" s="11" t="s">
        <v>116</v>
      </c>
      <c r="F4" s="12"/>
      <c r="G4" s="13">
        <f t="shared" ref="G4:G35" si="0">+F4</f>
        <v>0</v>
      </c>
      <c r="H4" s="12"/>
      <c r="I4" s="12"/>
      <c r="J4" s="13">
        <f>+H4</f>
        <v>0</v>
      </c>
      <c r="K4" s="13">
        <f>+G4+I4</f>
        <v>0</v>
      </c>
      <c r="L4" s="12"/>
      <c r="M4" s="12"/>
      <c r="N4" s="13">
        <f>+J4+L4</f>
        <v>0</v>
      </c>
      <c r="O4" s="13">
        <f>+K4+M4</f>
        <v>0</v>
      </c>
      <c r="P4" s="12"/>
      <c r="Q4" s="12"/>
      <c r="R4" s="13">
        <f>+N4+P4</f>
        <v>0</v>
      </c>
      <c r="S4" s="13">
        <f>+O4+Q4</f>
        <v>0</v>
      </c>
      <c r="T4" s="12"/>
      <c r="U4" s="12"/>
      <c r="V4" s="13">
        <f>+R4+T4</f>
        <v>0</v>
      </c>
      <c r="W4" s="13">
        <f>+S4+U4</f>
        <v>0</v>
      </c>
      <c r="X4" s="12"/>
      <c r="Y4" s="12"/>
      <c r="Z4" s="13">
        <f>+V4+X4</f>
        <v>0</v>
      </c>
      <c r="AA4" s="13">
        <f>+W4+Y4</f>
        <v>0</v>
      </c>
      <c r="AB4" s="12"/>
      <c r="AC4" s="12"/>
      <c r="AD4" s="13">
        <f>+Z4+AB4</f>
        <v>0</v>
      </c>
      <c r="AE4" s="13">
        <f>+AA4+AC4</f>
        <v>0</v>
      </c>
      <c r="AF4" s="12"/>
      <c r="AG4" s="12"/>
      <c r="AH4" s="13">
        <f t="shared" ref="AH4:AH35" si="1">+AD4+AF4</f>
        <v>0</v>
      </c>
      <c r="AI4" s="13">
        <f t="shared" ref="AI4:AI35" si="2">+AE4+AG4</f>
        <v>0</v>
      </c>
      <c r="AJ4" s="12"/>
      <c r="AK4" s="12"/>
      <c r="AL4" s="13">
        <f t="shared" ref="AL4:AL65" si="3">+AH4+AJ4</f>
        <v>0</v>
      </c>
      <c r="AM4" s="13">
        <f t="shared" ref="AM4:AM65" si="4">+AI4+AK4</f>
        <v>0</v>
      </c>
      <c r="AN4" s="12"/>
      <c r="AO4" s="12"/>
      <c r="AP4" s="13">
        <f t="shared" ref="AP4:AP65" si="5">+AL4+AN4</f>
        <v>0</v>
      </c>
      <c r="AQ4" s="13">
        <f t="shared" ref="AQ4:AQ65" si="6">+AM4+AO4</f>
        <v>0</v>
      </c>
      <c r="AR4" s="12"/>
      <c r="AS4" s="12">
        <v>0</v>
      </c>
      <c r="AT4" s="13">
        <f t="shared" ref="AT4:AT65" si="7">+AP4+AR4</f>
        <v>0</v>
      </c>
      <c r="AU4" s="13">
        <f t="shared" ref="AU4:AU65" si="8">+AQ4+AS4</f>
        <v>0</v>
      </c>
      <c r="AV4" s="12"/>
      <c r="AW4" s="12"/>
      <c r="AX4" s="13">
        <f t="shared" ref="AX4:AX65" si="9">+AT4+AV4</f>
        <v>0</v>
      </c>
      <c r="AY4" s="13">
        <f t="shared" ref="AY4:AY65" si="10">+AU4+AW4</f>
        <v>0</v>
      </c>
    </row>
    <row r="5" spans="1:51" ht="15" customHeight="1" x14ac:dyDescent="0.25">
      <c r="A5" s="9">
        <v>8001189541</v>
      </c>
      <c r="B5" s="9">
        <v>800118954</v>
      </c>
      <c r="C5" s="9">
        <v>124552000</v>
      </c>
      <c r="D5" s="10" t="s">
        <v>4</v>
      </c>
      <c r="E5" s="11" t="s">
        <v>5</v>
      </c>
      <c r="F5" s="12">
        <v>5158700246</v>
      </c>
      <c r="G5" s="13">
        <f t="shared" si="0"/>
        <v>5158700246</v>
      </c>
      <c r="H5" s="12"/>
      <c r="I5" s="12">
        <v>10317400493</v>
      </c>
      <c r="J5" s="13">
        <f t="shared" ref="J5:J64" si="11">+H5</f>
        <v>0</v>
      </c>
      <c r="K5" s="13">
        <f t="shared" ref="K5:K64" si="12">+G5+I5</f>
        <v>15476100739</v>
      </c>
      <c r="L5" s="12"/>
      <c r="M5" s="12">
        <v>10317400492</v>
      </c>
      <c r="N5" s="13">
        <f t="shared" ref="N5:N64" si="13">+J5+L5</f>
        <v>0</v>
      </c>
      <c r="O5" s="13">
        <f t="shared" ref="O5:O64" si="14">+K5+M5</f>
        <v>25793501231</v>
      </c>
      <c r="P5" s="12"/>
      <c r="Q5" s="12">
        <v>176814041</v>
      </c>
      <c r="R5" s="13">
        <f t="shared" ref="R5:R64" si="15">+N5+P5</f>
        <v>0</v>
      </c>
      <c r="S5" s="13">
        <f t="shared" ref="S5:S64" si="16">+O5+Q5</f>
        <v>25970315272</v>
      </c>
      <c r="T5" s="12"/>
      <c r="U5" s="12">
        <v>8561324118</v>
      </c>
      <c r="V5" s="13">
        <f t="shared" ref="V5:V64" si="17">+R5+T5</f>
        <v>0</v>
      </c>
      <c r="W5" s="13">
        <f t="shared" ref="W5:W65" si="18">+S5+U5</f>
        <v>34531639390</v>
      </c>
      <c r="X5" s="12"/>
      <c r="Y5" s="12">
        <v>10317400492</v>
      </c>
      <c r="Z5" s="13">
        <f t="shared" ref="Z5:Z65" si="19">+V5+X5</f>
        <v>0</v>
      </c>
      <c r="AA5" s="13">
        <f t="shared" ref="AA5:AA65" si="20">+W5+Y5</f>
        <v>44849039882</v>
      </c>
      <c r="AB5" s="12"/>
      <c r="AC5" s="12">
        <v>5158700246</v>
      </c>
      <c r="AD5" s="13">
        <f t="shared" ref="AD5:AD65" si="21">+Z5+AB5</f>
        <v>0</v>
      </c>
      <c r="AE5" s="13">
        <f t="shared" ref="AE5:AE65" si="22">+AA5+AC5</f>
        <v>50007740128</v>
      </c>
      <c r="AF5" s="12"/>
      <c r="AG5" s="12">
        <v>5158700246</v>
      </c>
      <c r="AH5" s="13">
        <f t="shared" si="1"/>
        <v>0</v>
      </c>
      <c r="AI5" s="13">
        <f t="shared" si="2"/>
        <v>55166440374</v>
      </c>
      <c r="AJ5" s="12"/>
      <c r="AK5" s="12">
        <v>5158700246</v>
      </c>
      <c r="AL5" s="13">
        <f t="shared" si="3"/>
        <v>0</v>
      </c>
      <c r="AM5" s="13">
        <f t="shared" si="4"/>
        <v>60325140620</v>
      </c>
      <c r="AN5" s="12"/>
      <c r="AO5" s="12">
        <v>5608586896</v>
      </c>
      <c r="AP5" s="13">
        <f t="shared" si="5"/>
        <v>0</v>
      </c>
      <c r="AQ5" s="13">
        <f t="shared" si="6"/>
        <v>65933727516</v>
      </c>
      <c r="AR5" s="12"/>
      <c r="AS5" s="12">
        <f>VLOOKUP($B5,'[1]542303001'!$A$21:$N$68,13,0)</f>
        <v>10317400495</v>
      </c>
      <c r="AT5" s="13">
        <f t="shared" si="7"/>
        <v>0</v>
      </c>
      <c r="AU5" s="13">
        <f t="shared" si="8"/>
        <v>76251128011</v>
      </c>
      <c r="AV5" s="12"/>
      <c r="AW5" s="12">
        <v>5158700249</v>
      </c>
      <c r="AX5" s="13">
        <f t="shared" si="9"/>
        <v>0</v>
      </c>
      <c r="AY5" s="13">
        <f t="shared" si="10"/>
        <v>81409828260</v>
      </c>
    </row>
    <row r="6" spans="1:51" ht="15" customHeight="1" x14ac:dyDescent="0.25">
      <c r="A6" s="9">
        <v>8001240234</v>
      </c>
      <c r="B6" s="9">
        <v>800124023</v>
      </c>
      <c r="C6" s="9">
        <v>824276000</v>
      </c>
      <c r="D6" s="10" t="s">
        <v>57</v>
      </c>
      <c r="E6" s="11" t="s">
        <v>87</v>
      </c>
      <c r="F6" s="12">
        <v>295211841</v>
      </c>
      <c r="G6" s="13">
        <f t="shared" si="0"/>
        <v>295211841</v>
      </c>
      <c r="H6" s="12"/>
      <c r="I6" s="12">
        <v>295211841</v>
      </c>
      <c r="J6" s="13">
        <f t="shared" si="11"/>
        <v>0</v>
      </c>
      <c r="K6" s="13">
        <f t="shared" si="12"/>
        <v>590423682</v>
      </c>
      <c r="L6" s="12"/>
      <c r="M6" s="12">
        <v>590423682</v>
      </c>
      <c r="N6" s="13">
        <f t="shared" si="13"/>
        <v>0</v>
      </c>
      <c r="O6" s="13">
        <f t="shared" si="14"/>
        <v>1180847364</v>
      </c>
      <c r="P6" s="12"/>
      <c r="Q6" s="12">
        <v>137307833</v>
      </c>
      <c r="R6" s="13">
        <f t="shared" si="15"/>
        <v>0</v>
      </c>
      <c r="S6" s="13">
        <f t="shared" si="16"/>
        <v>1318155197</v>
      </c>
      <c r="T6" s="12"/>
      <c r="U6" s="12">
        <v>295211841</v>
      </c>
      <c r="V6" s="13">
        <f t="shared" si="17"/>
        <v>0</v>
      </c>
      <c r="W6" s="13">
        <f t="shared" si="18"/>
        <v>1613367038</v>
      </c>
      <c r="X6" s="12"/>
      <c r="Y6" s="12">
        <v>295211841</v>
      </c>
      <c r="Z6" s="13">
        <f t="shared" si="19"/>
        <v>0</v>
      </c>
      <c r="AA6" s="13">
        <f t="shared" si="20"/>
        <v>1908578879</v>
      </c>
      <c r="AB6" s="12"/>
      <c r="AC6" s="12">
        <v>295211841</v>
      </c>
      <c r="AD6" s="13">
        <f t="shared" si="21"/>
        <v>0</v>
      </c>
      <c r="AE6" s="13">
        <f t="shared" si="22"/>
        <v>2203790720</v>
      </c>
      <c r="AF6" s="12"/>
      <c r="AG6" s="12">
        <v>295211841</v>
      </c>
      <c r="AH6" s="13">
        <f t="shared" si="1"/>
        <v>0</v>
      </c>
      <c r="AI6" s="13">
        <f t="shared" si="2"/>
        <v>2499002561</v>
      </c>
      <c r="AJ6" s="12"/>
      <c r="AK6" s="12">
        <v>295211841</v>
      </c>
      <c r="AL6" s="13">
        <f t="shared" si="3"/>
        <v>0</v>
      </c>
      <c r="AM6" s="13">
        <f t="shared" si="4"/>
        <v>2794214402</v>
      </c>
      <c r="AN6" s="12"/>
      <c r="AO6" s="12">
        <v>315808016</v>
      </c>
      <c r="AP6" s="13">
        <f t="shared" si="5"/>
        <v>0</v>
      </c>
      <c r="AQ6" s="13">
        <f t="shared" si="6"/>
        <v>3110022418</v>
      </c>
      <c r="AR6" s="12"/>
      <c r="AS6" s="12">
        <f>VLOOKUP($B6,'[1]542303001'!$A$21:$N$68,13,0)</f>
        <v>442817764</v>
      </c>
      <c r="AT6" s="13">
        <f t="shared" si="7"/>
        <v>0</v>
      </c>
      <c r="AU6" s="13">
        <f t="shared" si="8"/>
        <v>3552840182</v>
      </c>
      <c r="AV6" s="12"/>
      <c r="AW6" s="12">
        <v>147605923</v>
      </c>
      <c r="AX6" s="13">
        <f t="shared" si="9"/>
        <v>0</v>
      </c>
      <c r="AY6" s="13">
        <f t="shared" si="10"/>
        <v>3700446105</v>
      </c>
    </row>
    <row r="7" spans="1:51" ht="15" customHeight="1" x14ac:dyDescent="0.25">
      <c r="A7" s="9">
        <v>8001448299</v>
      </c>
      <c r="B7" s="9">
        <v>800144829</v>
      </c>
      <c r="C7" s="9">
        <v>821400000</v>
      </c>
      <c r="D7" s="10" t="s">
        <v>58</v>
      </c>
      <c r="E7" s="11" t="s">
        <v>54</v>
      </c>
      <c r="F7" s="12">
        <v>1875416744</v>
      </c>
      <c r="G7" s="13">
        <f t="shared" si="0"/>
        <v>1875416744</v>
      </c>
      <c r="H7" s="12">
        <v>1162881480</v>
      </c>
      <c r="I7" s="12">
        <v>3750833488</v>
      </c>
      <c r="J7" s="13">
        <f t="shared" si="11"/>
        <v>1162881480</v>
      </c>
      <c r="K7" s="13">
        <f t="shared" si="12"/>
        <v>5626250232</v>
      </c>
      <c r="L7" s="12"/>
      <c r="M7" s="12">
        <v>3750833488</v>
      </c>
      <c r="N7" s="13">
        <f t="shared" si="13"/>
        <v>1162881480</v>
      </c>
      <c r="O7" s="13">
        <f t="shared" si="14"/>
        <v>9377083720</v>
      </c>
      <c r="P7" s="12"/>
      <c r="Q7" s="12">
        <v>533806304</v>
      </c>
      <c r="R7" s="13">
        <f t="shared" si="15"/>
        <v>1162881480</v>
      </c>
      <c r="S7" s="13">
        <f t="shared" si="16"/>
        <v>9910890024</v>
      </c>
      <c r="T7" s="12"/>
      <c r="U7" s="12">
        <v>4019894389</v>
      </c>
      <c r="V7" s="13">
        <f t="shared" si="17"/>
        <v>1162881480</v>
      </c>
      <c r="W7" s="13">
        <f t="shared" si="18"/>
        <v>13930784413</v>
      </c>
      <c r="X7" s="12"/>
      <c r="Y7" s="12">
        <v>3750833488</v>
      </c>
      <c r="Z7" s="13">
        <f t="shared" si="19"/>
        <v>1162881480</v>
      </c>
      <c r="AA7" s="13">
        <f t="shared" si="20"/>
        <v>17681617901</v>
      </c>
      <c r="AB7" s="12"/>
      <c r="AC7" s="12">
        <v>1875416744</v>
      </c>
      <c r="AD7" s="13">
        <f t="shared" si="21"/>
        <v>1162881480</v>
      </c>
      <c r="AE7" s="13">
        <f t="shared" si="22"/>
        <v>19557034645</v>
      </c>
      <c r="AF7" s="12"/>
      <c r="AG7" s="12">
        <v>1875416744</v>
      </c>
      <c r="AH7" s="13">
        <f t="shared" si="1"/>
        <v>1162881480</v>
      </c>
      <c r="AI7" s="13">
        <f t="shared" si="2"/>
        <v>21432451389</v>
      </c>
      <c r="AJ7" s="12"/>
      <c r="AK7" s="12">
        <v>1875416744</v>
      </c>
      <c r="AL7" s="13">
        <f t="shared" si="3"/>
        <v>1162881480</v>
      </c>
      <c r="AM7" s="13">
        <f t="shared" si="4"/>
        <v>23307868133</v>
      </c>
      <c r="AN7" s="12"/>
      <c r="AO7" s="12">
        <v>2038970529</v>
      </c>
      <c r="AP7" s="13">
        <f t="shared" si="5"/>
        <v>1162881480</v>
      </c>
      <c r="AQ7" s="13">
        <f t="shared" si="6"/>
        <v>25346838662</v>
      </c>
      <c r="AR7" s="12"/>
      <c r="AS7" s="12">
        <f>VLOOKUP($B7,'[1]542303001'!$A$21:$N$68,13,0)</f>
        <v>3750833487</v>
      </c>
      <c r="AT7" s="13">
        <f t="shared" si="7"/>
        <v>1162881480</v>
      </c>
      <c r="AU7" s="13">
        <f t="shared" si="8"/>
        <v>29097672149</v>
      </c>
      <c r="AV7" s="12"/>
      <c r="AW7" s="12">
        <v>1875416743</v>
      </c>
      <c r="AX7" s="13">
        <f t="shared" si="9"/>
        <v>1162881480</v>
      </c>
      <c r="AY7" s="13">
        <f t="shared" si="10"/>
        <v>30973088892</v>
      </c>
    </row>
    <row r="8" spans="1:51" ht="15" customHeight="1" x14ac:dyDescent="0.25">
      <c r="A8" s="9">
        <v>8001631300</v>
      </c>
      <c r="B8" s="9">
        <v>800163130</v>
      </c>
      <c r="C8" s="9">
        <v>129254000</v>
      </c>
      <c r="D8" s="37" t="s">
        <v>59</v>
      </c>
      <c r="E8" s="11" t="s">
        <v>74</v>
      </c>
      <c r="F8" s="12">
        <v>1555976120</v>
      </c>
      <c r="G8" s="13">
        <f t="shared" si="0"/>
        <v>1555976120</v>
      </c>
      <c r="H8" s="12"/>
      <c r="I8" s="12">
        <v>3111952239</v>
      </c>
      <c r="J8" s="13">
        <f t="shared" si="11"/>
        <v>0</v>
      </c>
      <c r="K8" s="13">
        <f t="shared" si="12"/>
        <v>4667928359</v>
      </c>
      <c r="L8" s="12"/>
      <c r="M8" s="12">
        <v>3111952240</v>
      </c>
      <c r="N8" s="13">
        <f t="shared" si="13"/>
        <v>0</v>
      </c>
      <c r="O8" s="13">
        <f t="shared" si="14"/>
        <v>7779880599</v>
      </c>
      <c r="P8" s="12"/>
      <c r="Q8" s="12">
        <v>81091033</v>
      </c>
      <c r="R8" s="13">
        <f t="shared" si="15"/>
        <v>0</v>
      </c>
      <c r="S8" s="13">
        <f t="shared" si="16"/>
        <v>7860971632</v>
      </c>
      <c r="T8" s="12"/>
      <c r="U8" s="12">
        <v>3709987622</v>
      </c>
      <c r="V8" s="13">
        <f t="shared" si="17"/>
        <v>0</v>
      </c>
      <c r="W8" s="13">
        <f t="shared" si="18"/>
        <v>11570959254</v>
      </c>
      <c r="X8" s="12"/>
      <c r="Y8" s="12">
        <v>3111952240</v>
      </c>
      <c r="Z8" s="13">
        <f t="shared" si="19"/>
        <v>0</v>
      </c>
      <c r="AA8" s="13">
        <f t="shared" si="20"/>
        <v>14682911494</v>
      </c>
      <c r="AB8" s="12"/>
      <c r="AC8" s="12">
        <v>1555976120</v>
      </c>
      <c r="AD8" s="13">
        <f t="shared" si="21"/>
        <v>0</v>
      </c>
      <c r="AE8" s="13">
        <f t="shared" si="22"/>
        <v>16238887614</v>
      </c>
      <c r="AF8" s="12"/>
      <c r="AG8" s="12">
        <v>1555976120</v>
      </c>
      <c r="AH8" s="13">
        <f t="shared" si="1"/>
        <v>0</v>
      </c>
      <c r="AI8" s="13">
        <f t="shared" si="2"/>
        <v>17794863734</v>
      </c>
      <c r="AJ8" s="12"/>
      <c r="AK8" s="12">
        <v>1555976120</v>
      </c>
      <c r="AL8" s="13">
        <f t="shared" si="3"/>
        <v>0</v>
      </c>
      <c r="AM8" s="13">
        <f t="shared" si="4"/>
        <v>19350839854</v>
      </c>
      <c r="AN8" s="12"/>
      <c r="AO8" s="12">
        <v>1691671712</v>
      </c>
      <c r="AP8" s="13">
        <f t="shared" si="5"/>
        <v>0</v>
      </c>
      <c r="AQ8" s="13">
        <f t="shared" si="6"/>
        <v>21042511566</v>
      </c>
      <c r="AR8" s="12"/>
      <c r="AS8" s="12">
        <f>VLOOKUP($B8,'[1]542303001'!$A$21:$N$68,13,0)</f>
        <v>3111952237</v>
      </c>
      <c r="AT8" s="13">
        <f t="shared" si="7"/>
        <v>0</v>
      </c>
      <c r="AU8" s="13">
        <f t="shared" si="8"/>
        <v>24154463803</v>
      </c>
      <c r="AV8" s="12"/>
      <c r="AW8" s="12">
        <v>1555976117</v>
      </c>
      <c r="AX8" s="13">
        <f t="shared" si="9"/>
        <v>0</v>
      </c>
      <c r="AY8" s="13">
        <f t="shared" si="10"/>
        <v>25710439920</v>
      </c>
    </row>
    <row r="9" spans="1:51" ht="15" customHeight="1" x14ac:dyDescent="0.25">
      <c r="A9" s="9">
        <v>8001737190</v>
      </c>
      <c r="B9" s="9">
        <v>800173719</v>
      </c>
      <c r="C9" s="9">
        <v>825873000</v>
      </c>
      <c r="D9" s="10" t="s">
        <v>73</v>
      </c>
      <c r="E9" s="11" t="s">
        <v>77</v>
      </c>
      <c r="F9" s="12"/>
      <c r="G9" s="13">
        <f t="shared" si="0"/>
        <v>0</v>
      </c>
      <c r="H9" s="12"/>
      <c r="I9" s="12"/>
      <c r="J9" s="13">
        <f t="shared" si="11"/>
        <v>0</v>
      </c>
      <c r="K9" s="13">
        <f t="shared" si="12"/>
        <v>0</v>
      </c>
      <c r="L9" s="12"/>
      <c r="M9" s="12"/>
      <c r="N9" s="13">
        <f t="shared" si="13"/>
        <v>0</v>
      </c>
      <c r="O9" s="13">
        <f t="shared" si="14"/>
        <v>0</v>
      </c>
      <c r="P9" s="12"/>
      <c r="Q9" s="12"/>
      <c r="R9" s="13">
        <f t="shared" si="15"/>
        <v>0</v>
      </c>
      <c r="S9" s="13">
        <f t="shared" si="16"/>
        <v>0</v>
      </c>
      <c r="T9" s="12"/>
      <c r="U9" s="12"/>
      <c r="V9" s="13">
        <f t="shared" si="17"/>
        <v>0</v>
      </c>
      <c r="W9" s="13">
        <f t="shared" si="18"/>
        <v>0</v>
      </c>
      <c r="X9" s="12"/>
      <c r="Y9" s="12"/>
      <c r="Z9" s="13">
        <f t="shared" si="19"/>
        <v>0</v>
      </c>
      <c r="AA9" s="13">
        <f t="shared" si="20"/>
        <v>0</v>
      </c>
      <c r="AB9" s="12"/>
      <c r="AC9" s="12"/>
      <c r="AD9" s="13">
        <f t="shared" si="21"/>
        <v>0</v>
      </c>
      <c r="AE9" s="13">
        <f t="shared" si="22"/>
        <v>0</v>
      </c>
      <c r="AF9" s="12"/>
      <c r="AG9" s="12"/>
      <c r="AH9" s="13">
        <f t="shared" si="1"/>
        <v>0</v>
      </c>
      <c r="AI9" s="13">
        <f t="shared" si="2"/>
        <v>0</v>
      </c>
      <c r="AJ9" s="12"/>
      <c r="AK9" s="12"/>
      <c r="AL9" s="13">
        <f t="shared" si="3"/>
        <v>0</v>
      </c>
      <c r="AM9" s="13">
        <f t="shared" si="4"/>
        <v>0</v>
      </c>
      <c r="AN9" s="12"/>
      <c r="AO9" s="12"/>
      <c r="AP9" s="13">
        <f t="shared" si="5"/>
        <v>0</v>
      </c>
      <c r="AQ9" s="13">
        <f t="shared" si="6"/>
        <v>0</v>
      </c>
      <c r="AR9" s="12"/>
      <c r="AS9" s="12">
        <v>0</v>
      </c>
      <c r="AT9" s="13">
        <f t="shared" si="7"/>
        <v>0</v>
      </c>
      <c r="AU9" s="13">
        <f t="shared" si="8"/>
        <v>0</v>
      </c>
      <c r="AV9" s="12"/>
      <c r="AW9" s="12"/>
      <c r="AX9" s="13">
        <f t="shared" si="9"/>
        <v>0</v>
      </c>
      <c r="AY9" s="13">
        <f t="shared" si="10"/>
        <v>0</v>
      </c>
    </row>
    <row r="10" spans="1:51" ht="15" customHeight="1" x14ac:dyDescent="0.25">
      <c r="A10" s="27">
        <v>8002147507</v>
      </c>
      <c r="B10" s="9">
        <v>800214750</v>
      </c>
      <c r="C10" s="9">
        <v>260105001</v>
      </c>
      <c r="D10" s="10" t="s">
        <v>104</v>
      </c>
      <c r="E10" s="11" t="s">
        <v>115</v>
      </c>
      <c r="F10" s="12"/>
      <c r="G10" s="13">
        <f t="shared" si="0"/>
        <v>0</v>
      </c>
      <c r="H10" s="12"/>
      <c r="I10" s="12"/>
      <c r="J10" s="13">
        <f t="shared" si="11"/>
        <v>0</v>
      </c>
      <c r="K10" s="13">
        <f t="shared" si="12"/>
        <v>0</v>
      </c>
      <c r="L10" s="12"/>
      <c r="M10" s="12"/>
      <c r="N10" s="13">
        <f t="shared" si="13"/>
        <v>0</v>
      </c>
      <c r="O10" s="13">
        <f t="shared" si="14"/>
        <v>0</v>
      </c>
      <c r="P10" s="12"/>
      <c r="Q10" s="12"/>
      <c r="R10" s="13">
        <f t="shared" si="15"/>
        <v>0</v>
      </c>
      <c r="S10" s="13">
        <f t="shared" si="16"/>
        <v>0</v>
      </c>
      <c r="T10" s="12"/>
      <c r="U10" s="12"/>
      <c r="V10" s="13">
        <f t="shared" si="17"/>
        <v>0</v>
      </c>
      <c r="W10" s="13">
        <f t="shared" si="18"/>
        <v>0</v>
      </c>
      <c r="X10" s="12"/>
      <c r="Y10" s="12"/>
      <c r="Z10" s="13">
        <f t="shared" si="19"/>
        <v>0</v>
      </c>
      <c r="AA10" s="13">
        <f t="shared" si="20"/>
        <v>0</v>
      </c>
      <c r="AB10" s="12"/>
      <c r="AC10" s="12"/>
      <c r="AD10" s="13">
        <f t="shared" si="21"/>
        <v>0</v>
      </c>
      <c r="AE10" s="13">
        <f t="shared" si="22"/>
        <v>0</v>
      </c>
      <c r="AF10" s="12"/>
      <c r="AG10" s="12"/>
      <c r="AH10" s="13">
        <f t="shared" si="1"/>
        <v>0</v>
      </c>
      <c r="AI10" s="13">
        <f t="shared" si="2"/>
        <v>0</v>
      </c>
      <c r="AJ10" s="12"/>
      <c r="AK10" s="12"/>
      <c r="AL10" s="13">
        <f t="shared" si="3"/>
        <v>0</v>
      </c>
      <c r="AM10" s="13">
        <f t="shared" si="4"/>
        <v>0</v>
      </c>
      <c r="AN10" s="12"/>
      <c r="AO10" s="12"/>
      <c r="AP10" s="13">
        <f t="shared" si="5"/>
        <v>0</v>
      </c>
      <c r="AQ10" s="13">
        <f t="shared" si="6"/>
        <v>0</v>
      </c>
      <c r="AR10" s="12"/>
      <c r="AS10" s="12">
        <v>0</v>
      </c>
      <c r="AT10" s="13">
        <f t="shared" si="7"/>
        <v>0</v>
      </c>
      <c r="AU10" s="13">
        <f t="shared" si="8"/>
        <v>0</v>
      </c>
      <c r="AV10" s="12"/>
      <c r="AW10" s="12"/>
      <c r="AX10" s="13">
        <f t="shared" si="9"/>
        <v>0</v>
      </c>
      <c r="AY10" s="13">
        <f t="shared" si="10"/>
        <v>0</v>
      </c>
    </row>
    <row r="11" spans="1:51" ht="15" customHeight="1" x14ac:dyDescent="0.25">
      <c r="A11" s="9">
        <v>8002253408</v>
      </c>
      <c r="B11" s="9">
        <v>800225340</v>
      </c>
      <c r="C11" s="9">
        <v>821700000</v>
      </c>
      <c r="D11" s="10" t="s">
        <v>60</v>
      </c>
      <c r="E11" s="11" t="s">
        <v>76</v>
      </c>
      <c r="F11" s="12">
        <v>1505777185</v>
      </c>
      <c r="G11" s="13">
        <f t="shared" si="0"/>
        <v>1505777185</v>
      </c>
      <c r="H11" s="12"/>
      <c r="I11" s="12">
        <v>3011554371</v>
      </c>
      <c r="J11" s="13">
        <f t="shared" si="11"/>
        <v>0</v>
      </c>
      <c r="K11" s="13">
        <f t="shared" si="12"/>
        <v>4517331556</v>
      </c>
      <c r="L11" s="12"/>
      <c r="M11" s="12">
        <v>3011554370</v>
      </c>
      <c r="N11" s="13">
        <f t="shared" si="13"/>
        <v>0</v>
      </c>
      <c r="O11" s="13">
        <f t="shared" si="14"/>
        <v>7528885926</v>
      </c>
      <c r="P11" s="12"/>
      <c r="Q11" s="12">
        <v>5110313662</v>
      </c>
      <c r="R11" s="13">
        <f t="shared" si="15"/>
        <v>0</v>
      </c>
      <c r="S11" s="13">
        <f t="shared" si="16"/>
        <v>12639199588</v>
      </c>
      <c r="T11" s="12"/>
      <c r="U11" s="12">
        <v>3447546636</v>
      </c>
      <c r="V11" s="13">
        <f t="shared" si="17"/>
        <v>0</v>
      </c>
      <c r="W11" s="13">
        <f t="shared" si="18"/>
        <v>16086746224</v>
      </c>
      <c r="X11" s="12"/>
      <c r="Y11" s="12">
        <v>3011554370</v>
      </c>
      <c r="Z11" s="13">
        <f t="shared" si="19"/>
        <v>0</v>
      </c>
      <c r="AA11" s="13">
        <f t="shared" si="20"/>
        <v>19098300594</v>
      </c>
      <c r="AB11" s="12"/>
      <c r="AC11" s="12">
        <v>1505777185</v>
      </c>
      <c r="AD11" s="13">
        <f t="shared" si="21"/>
        <v>0</v>
      </c>
      <c r="AE11" s="13">
        <f t="shared" si="22"/>
        <v>20604077779</v>
      </c>
      <c r="AF11" s="12"/>
      <c r="AG11" s="12">
        <v>1505777185</v>
      </c>
      <c r="AH11" s="13">
        <f t="shared" si="1"/>
        <v>0</v>
      </c>
      <c r="AI11" s="13">
        <f t="shared" si="2"/>
        <v>22109854964</v>
      </c>
      <c r="AJ11" s="12"/>
      <c r="AK11" s="12">
        <v>1505777185</v>
      </c>
      <c r="AL11" s="13">
        <f t="shared" si="3"/>
        <v>0</v>
      </c>
      <c r="AM11" s="13">
        <f t="shared" si="4"/>
        <v>23615632149</v>
      </c>
      <c r="AN11" s="12"/>
      <c r="AO11" s="12">
        <v>1637094962</v>
      </c>
      <c r="AP11" s="13">
        <f t="shared" si="5"/>
        <v>0</v>
      </c>
      <c r="AQ11" s="13">
        <f t="shared" si="6"/>
        <v>25252727111</v>
      </c>
      <c r="AR11" s="12"/>
      <c r="AS11" s="12">
        <f>VLOOKUP($B11,'[1]542303001'!$A$21:$N$68,13,0)</f>
        <v>3011554373</v>
      </c>
      <c r="AT11" s="13">
        <f t="shared" si="7"/>
        <v>0</v>
      </c>
      <c r="AU11" s="13">
        <f t="shared" si="8"/>
        <v>28264281484</v>
      </c>
      <c r="AV11" s="12"/>
      <c r="AW11" s="12">
        <v>1505777188</v>
      </c>
      <c r="AX11" s="13">
        <f t="shared" si="9"/>
        <v>0</v>
      </c>
      <c r="AY11" s="13">
        <f t="shared" si="10"/>
        <v>29770058672</v>
      </c>
    </row>
    <row r="12" spans="1:51" ht="15" customHeight="1" x14ac:dyDescent="0.25">
      <c r="A12" s="9">
        <v>8002479401</v>
      </c>
      <c r="B12" s="9">
        <v>800247940</v>
      </c>
      <c r="C12" s="9">
        <v>824086000</v>
      </c>
      <c r="D12" s="10" t="s">
        <v>61</v>
      </c>
      <c r="E12" s="11" t="s">
        <v>6</v>
      </c>
      <c r="F12" s="12">
        <v>267567762</v>
      </c>
      <c r="G12" s="13">
        <f t="shared" si="0"/>
        <v>267567762</v>
      </c>
      <c r="H12" s="12"/>
      <c r="I12" s="12">
        <v>267567762</v>
      </c>
      <c r="J12" s="13">
        <f t="shared" si="11"/>
        <v>0</v>
      </c>
      <c r="K12" s="13">
        <f t="shared" si="12"/>
        <v>535135524</v>
      </c>
      <c r="L12" s="12"/>
      <c r="M12" s="12">
        <v>535135524</v>
      </c>
      <c r="N12" s="13">
        <f t="shared" si="13"/>
        <v>0</v>
      </c>
      <c r="O12" s="13">
        <f t="shared" si="14"/>
        <v>1070271048</v>
      </c>
      <c r="P12" s="12"/>
      <c r="Q12" s="12">
        <v>124450122</v>
      </c>
      <c r="R12" s="13">
        <f t="shared" si="15"/>
        <v>0</v>
      </c>
      <c r="S12" s="13">
        <f t="shared" si="16"/>
        <v>1194721170</v>
      </c>
      <c r="T12" s="12"/>
      <c r="U12" s="12">
        <v>267567762</v>
      </c>
      <c r="V12" s="13">
        <f t="shared" si="17"/>
        <v>0</v>
      </c>
      <c r="W12" s="13">
        <f t="shared" si="18"/>
        <v>1462288932</v>
      </c>
      <c r="X12" s="12"/>
      <c r="Y12" s="12">
        <v>267567762</v>
      </c>
      <c r="Z12" s="13">
        <f t="shared" si="19"/>
        <v>0</v>
      </c>
      <c r="AA12" s="13">
        <f t="shared" si="20"/>
        <v>1729856694</v>
      </c>
      <c r="AB12" s="12"/>
      <c r="AC12" s="12">
        <v>267567762</v>
      </c>
      <c r="AD12" s="13">
        <f t="shared" si="21"/>
        <v>0</v>
      </c>
      <c r="AE12" s="13">
        <f t="shared" si="22"/>
        <v>1997424456</v>
      </c>
      <c r="AF12" s="12"/>
      <c r="AG12" s="12">
        <v>267567762</v>
      </c>
      <c r="AH12" s="13">
        <f t="shared" si="1"/>
        <v>0</v>
      </c>
      <c r="AI12" s="13">
        <f t="shared" si="2"/>
        <v>2264992218</v>
      </c>
      <c r="AJ12" s="12"/>
      <c r="AK12" s="12">
        <v>267567762</v>
      </c>
      <c r="AL12" s="13">
        <f t="shared" si="3"/>
        <v>0</v>
      </c>
      <c r="AM12" s="13">
        <f t="shared" si="4"/>
        <v>2532559980</v>
      </c>
      <c r="AN12" s="12"/>
      <c r="AO12" s="12">
        <v>286235281</v>
      </c>
      <c r="AP12" s="13">
        <f t="shared" si="5"/>
        <v>0</v>
      </c>
      <c r="AQ12" s="13">
        <f t="shared" si="6"/>
        <v>2818795261</v>
      </c>
      <c r="AR12" s="12"/>
      <c r="AS12" s="12">
        <f>VLOOKUP($B12,'[1]542303001'!$A$21:$N$68,13,0)</f>
        <v>401351640</v>
      </c>
      <c r="AT12" s="13">
        <f t="shared" si="7"/>
        <v>0</v>
      </c>
      <c r="AU12" s="13">
        <f t="shared" si="8"/>
        <v>3220146901</v>
      </c>
      <c r="AV12" s="12"/>
      <c r="AW12" s="12">
        <v>133783878</v>
      </c>
      <c r="AX12" s="13">
        <f t="shared" si="9"/>
        <v>0</v>
      </c>
      <c r="AY12" s="13">
        <f t="shared" si="10"/>
        <v>3353930779</v>
      </c>
    </row>
    <row r="13" spans="1:51" ht="15" customHeight="1" x14ac:dyDescent="0.25">
      <c r="A13" s="9">
        <v>8002480047</v>
      </c>
      <c r="B13" s="9">
        <v>800248004</v>
      </c>
      <c r="C13" s="9">
        <v>825676000</v>
      </c>
      <c r="D13" s="10" t="s">
        <v>53</v>
      </c>
      <c r="E13" s="11" t="s">
        <v>89</v>
      </c>
      <c r="F13" s="12"/>
      <c r="G13" s="13">
        <f t="shared" si="0"/>
        <v>0</v>
      </c>
      <c r="H13" s="12"/>
      <c r="I13" s="12"/>
      <c r="J13" s="13">
        <f t="shared" si="11"/>
        <v>0</v>
      </c>
      <c r="K13" s="13">
        <f t="shared" si="12"/>
        <v>0</v>
      </c>
      <c r="L13" s="12"/>
      <c r="M13" s="12"/>
      <c r="N13" s="13">
        <f t="shared" si="13"/>
        <v>0</v>
      </c>
      <c r="O13" s="13">
        <f t="shared" si="14"/>
        <v>0</v>
      </c>
      <c r="P13" s="12"/>
      <c r="Q13" s="12"/>
      <c r="R13" s="13">
        <f t="shared" si="15"/>
        <v>0</v>
      </c>
      <c r="S13" s="13">
        <f t="shared" si="16"/>
        <v>0</v>
      </c>
      <c r="T13" s="12"/>
      <c r="U13" s="12"/>
      <c r="V13" s="13">
        <f t="shared" si="17"/>
        <v>0</v>
      </c>
      <c r="W13" s="13">
        <f t="shared" si="18"/>
        <v>0</v>
      </c>
      <c r="X13" s="12"/>
      <c r="Y13" s="12"/>
      <c r="Z13" s="13">
        <f t="shared" si="19"/>
        <v>0</v>
      </c>
      <c r="AA13" s="13">
        <f t="shared" si="20"/>
        <v>0</v>
      </c>
      <c r="AB13" s="12"/>
      <c r="AC13" s="12"/>
      <c r="AD13" s="13">
        <f t="shared" si="21"/>
        <v>0</v>
      </c>
      <c r="AE13" s="13">
        <f t="shared" si="22"/>
        <v>0</v>
      </c>
      <c r="AF13" s="12"/>
      <c r="AG13" s="12"/>
      <c r="AH13" s="13">
        <f t="shared" si="1"/>
        <v>0</v>
      </c>
      <c r="AI13" s="13">
        <f t="shared" si="2"/>
        <v>0</v>
      </c>
      <c r="AJ13" s="12"/>
      <c r="AK13" s="12"/>
      <c r="AL13" s="13">
        <f t="shared" si="3"/>
        <v>0</v>
      </c>
      <c r="AM13" s="13">
        <f t="shared" si="4"/>
        <v>0</v>
      </c>
      <c r="AN13" s="12"/>
      <c r="AO13" s="12"/>
      <c r="AP13" s="13">
        <f t="shared" si="5"/>
        <v>0</v>
      </c>
      <c r="AQ13" s="13">
        <f t="shared" si="6"/>
        <v>0</v>
      </c>
      <c r="AR13" s="12"/>
      <c r="AS13" s="12">
        <v>0</v>
      </c>
      <c r="AT13" s="13">
        <f t="shared" si="7"/>
        <v>0</v>
      </c>
      <c r="AU13" s="13">
        <f t="shared" si="8"/>
        <v>0</v>
      </c>
      <c r="AV13" s="12"/>
      <c r="AW13" s="12"/>
      <c r="AX13" s="13">
        <f t="shared" si="9"/>
        <v>0</v>
      </c>
      <c r="AY13" s="13">
        <f t="shared" si="10"/>
        <v>0</v>
      </c>
    </row>
    <row r="14" spans="1:51" ht="15" customHeight="1" x14ac:dyDescent="0.25">
      <c r="A14" s="9">
        <v>8020110655</v>
      </c>
      <c r="B14" s="9">
        <v>802011065</v>
      </c>
      <c r="C14" s="9">
        <v>64500000</v>
      </c>
      <c r="D14" s="10" t="s">
        <v>46</v>
      </c>
      <c r="E14" s="24" t="s">
        <v>124</v>
      </c>
      <c r="F14" s="12">
        <v>422465764</v>
      </c>
      <c r="G14" s="13">
        <f t="shared" si="0"/>
        <v>422465764</v>
      </c>
      <c r="H14" s="12"/>
      <c r="I14" s="12">
        <v>422465764</v>
      </c>
      <c r="J14" s="13">
        <f t="shared" si="11"/>
        <v>0</v>
      </c>
      <c r="K14" s="13">
        <f t="shared" si="12"/>
        <v>844931528</v>
      </c>
      <c r="L14" s="12"/>
      <c r="M14" s="12">
        <v>844931528</v>
      </c>
      <c r="N14" s="13">
        <f t="shared" si="13"/>
        <v>0</v>
      </c>
      <c r="O14" s="13">
        <f t="shared" si="14"/>
        <v>1689863056</v>
      </c>
      <c r="P14" s="12"/>
      <c r="Q14" s="12">
        <v>196495704</v>
      </c>
      <c r="R14" s="13">
        <f t="shared" si="15"/>
        <v>0</v>
      </c>
      <c r="S14" s="13">
        <f t="shared" si="16"/>
        <v>1886358760</v>
      </c>
      <c r="T14" s="12"/>
      <c r="U14" s="12">
        <v>422465764</v>
      </c>
      <c r="V14" s="13">
        <f t="shared" si="17"/>
        <v>0</v>
      </c>
      <c r="W14" s="13">
        <f t="shared" si="18"/>
        <v>2308824524</v>
      </c>
      <c r="X14" s="12"/>
      <c r="Y14" s="12">
        <v>422465764</v>
      </c>
      <c r="Z14" s="13">
        <f t="shared" si="19"/>
        <v>0</v>
      </c>
      <c r="AA14" s="13">
        <f t="shared" si="20"/>
        <v>2731290288</v>
      </c>
      <c r="AB14" s="12"/>
      <c r="AC14" s="12">
        <v>422465764</v>
      </c>
      <c r="AD14" s="13">
        <f t="shared" si="21"/>
        <v>0</v>
      </c>
      <c r="AE14" s="13">
        <f t="shared" si="22"/>
        <v>3153756052</v>
      </c>
      <c r="AF14" s="12"/>
      <c r="AG14" s="12">
        <v>422465764</v>
      </c>
      <c r="AH14" s="13">
        <f t="shared" si="1"/>
        <v>0</v>
      </c>
      <c r="AI14" s="13">
        <f t="shared" si="2"/>
        <v>3576221816</v>
      </c>
      <c r="AJ14" s="12"/>
      <c r="AK14" s="12">
        <v>422465764</v>
      </c>
      <c r="AL14" s="13">
        <f t="shared" si="3"/>
        <v>0</v>
      </c>
      <c r="AM14" s="13">
        <f t="shared" si="4"/>
        <v>3998687580</v>
      </c>
      <c r="AN14" s="12"/>
      <c r="AO14" s="12">
        <v>451940120</v>
      </c>
      <c r="AP14" s="13">
        <f t="shared" si="5"/>
        <v>0</v>
      </c>
      <c r="AQ14" s="13">
        <f t="shared" si="6"/>
        <v>4450627700</v>
      </c>
      <c r="AR14" s="12"/>
      <c r="AS14" s="12">
        <f>VLOOKUP($B14,'[1]542303001'!$A$21:$N$68,13,0)</f>
        <v>633698644</v>
      </c>
      <c r="AT14" s="13">
        <f t="shared" si="7"/>
        <v>0</v>
      </c>
      <c r="AU14" s="13">
        <f t="shared" si="8"/>
        <v>5084326344</v>
      </c>
      <c r="AV14" s="12"/>
      <c r="AW14" s="12">
        <v>211232880</v>
      </c>
      <c r="AX14" s="13">
        <f t="shared" si="9"/>
        <v>0</v>
      </c>
      <c r="AY14" s="13">
        <f t="shared" si="10"/>
        <v>5295559224</v>
      </c>
    </row>
    <row r="15" spans="1:51" ht="15" customHeight="1" x14ac:dyDescent="0.25">
      <c r="A15" s="27">
        <v>8050008890</v>
      </c>
      <c r="B15" s="9">
        <v>805000889</v>
      </c>
      <c r="C15" s="9">
        <v>260176001</v>
      </c>
      <c r="D15" s="10" t="s">
        <v>100</v>
      </c>
      <c r="E15" s="11" t="s">
        <v>111</v>
      </c>
      <c r="F15" s="12"/>
      <c r="G15" s="13">
        <f t="shared" si="0"/>
        <v>0</v>
      </c>
      <c r="H15" s="12"/>
      <c r="I15" s="12"/>
      <c r="J15" s="13">
        <f t="shared" si="11"/>
        <v>0</v>
      </c>
      <c r="K15" s="13">
        <f t="shared" si="12"/>
        <v>0</v>
      </c>
      <c r="L15" s="12"/>
      <c r="M15" s="12"/>
      <c r="N15" s="13">
        <f t="shared" si="13"/>
        <v>0</v>
      </c>
      <c r="O15" s="13">
        <f t="shared" si="14"/>
        <v>0</v>
      </c>
      <c r="P15" s="12"/>
      <c r="Q15" s="12"/>
      <c r="R15" s="13">
        <f t="shared" si="15"/>
        <v>0</v>
      </c>
      <c r="S15" s="13">
        <f t="shared" si="16"/>
        <v>0</v>
      </c>
      <c r="T15" s="12"/>
      <c r="U15" s="12"/>
      <c r="V15" s="13">
        <f t="shared" si="17"/>
        <v>0</v>
      </c>
      <c r="W15" s="13">
        <f t="shared" si="18"/>
        <v>0</v>
      </c>
      <c r="X15" s="12"/>
      <c r="Y15" s="12"/>
      <c r="Z15" s="13">
        <f t="shared" si="19"/>
        <v>0</v>
      </c>
      <c r="AA15" s="13">
        <f t="shared" si="20"/>
        <v>0</v>
      </c>
      <c r="AB15" s="12"/>
      <c r="AC15" s="12"/>
      <c r="AD15" s="13">
        <f t="shared" si="21"/>
        <v>0</v>
      </c>
      <c r="AE15" s="13">
        <f t="shared" si="22"/>
        <v>0</v>
      </c>
      <c r="AF15" s="12"/>
      <c r="AG15" s="12"/>
      <c r="AH15" s="13">
        <f t="shared" si="1"/>
        <v>0</v>
      </c>
      <c r="AI15" s="13">
        <f t="shared" si="2"/>
        <v>0</v>
      </c>
      <c r="AJ15" s="12"/>
      <c r="AK15" s="12"/>
      <c r="AL15" s="13">
        <f t="shared" si="3"/>
        <v>0</v>
      </c>
      <c r="AM15" s="13">
        <f t="shared" si="4"/>
        <v>0</v>
      </c>
      <c r="AN15" s="12"/>
      <c r="AO15" s="12"/>
      <c r="AP15" s="13">
        <f t="shared" si="5"/>
        <v>0</v>
      </c>
      <c r="AQ15" s="13">
        <f t="shared" si="6"/>
        <v>0</v>
      </c>
      <c r="AR15" s="12"/>
      <c r="AS15" s="12">
        <v>0</v>
      </c>
      <c r="AT15" s="13">
        <f t="shared" si="7"/>
        <v>0</v>
      </c>
      <c r="AU15" s="13">
        <f t="shared" si="8"/>
        <v>0</v>
      </c>
      <c r="AV15" s="12"/>
      <c r="AW15" s="12"/>
      <c r="AX15" s="13">
        <f t="shared" si="9"/>
        <v>0</v>
      </c>
      <c r="AY15" s="13">
        <f t="shared" si="10"/>
        <v>0</v>
      </c>
    </row>
    <row r="16" spans="1:51" ht="15" customHeight="1" x14ac:dyDescent="0.25">
      <c r="A16" s="27">
        <v>8050018680</v>
      </c>
      <c r="B16" s="9">
        <v>805001868</v>
      </c>
      <c r="C16" s="9">
        <v>822576000</v>
      </c>
      <c r="D16" s="10" t="s">
        <v>98</v>
      </c>
      <c r="E16" s="11" t="s">
        <v>109</v>
      </c>
      <c r="F16" s="12"/>
      <c r="G16" s="13">
        <f t="shared" si="0"/>
        <v>0</v>
      </c>
      <c r="H16" s="12"/>
      <c r="I16" s="12"/>
      <c r="J16" s="13">
        <f t="shared" si="11"/>
        <v>0</v>
      </c>
      <c r="K16" s="13">
        <f t="shared" si="12"/>
        <v>0</v>
      </c>
      <c r="L16" s="12"/>
      <c r="M16" s="12"/>
      <c r="N16" s="13">
        <f t="shared" si="13"/>
        <v>0</v>
      </c>
      <c r="O16" s="13">
        <f t="shared" si="14"/>
        <v>0</v>
      </c>
      <c r="P16" s="12"/>
      <c r="Q16" s="12"/>
      <c r="R16" s="13">
        <f t="shared" si="15"/>
        <v>0</v>
      </c>
      <c r="S16" s="13">
        <f t="shared" si="16"/>
        <v>0</v>
      </c>
      <c r="T16" s="12"/>
      <c r="U16" s="12"/>
      <c r="V16" s="13">
        <f t="shared" si="17"/>
        <v>0</v>
      </c>
      <c r="W16" s="13">
        <f t="shared" si="18"/>
        <v>0</v>
      </c>
      <c r="X16" s="12"/>
      <c r="Y16" s="12"/>
      <c r="Z16" s="13">
        <f t="shared" si="19"/>
        <v>0</v>
      </c>
      <c r="AA16" s="13">
        <f t="shared" si="20"/>
        <v>0</v>
      </c>
      <c r="AB16" s="12"/>
      <c r="AC16" s="12"/>
      <c r="AD16" s="13">
        <f t="shared" si="21"/>
        <v>0</v>
      </c>
      <c r="AE16" s="13">
        <f t="shared" si="22"/>
        <v>0</v>
      </c>
      <c r="AF16" s="12"/>
      <c r="AG16" s="12"/>
      <c r="AH16" s="13">
        <f t="shared" si="1"/>
        <v>0</v>
      </c>
      <c r="AI16" s="13">
        <f t="shared" si="2"/>
        <v>0</v>
      </c>
      <c r="AJ16" s="12"/>
      <c r="AK16" s="12"/>
      <c r="AL16" s="13">
        <f t="shared" si="3"/>
        <v>0</v>
      </c>
      <c r="AM16" s="13">
        <f t="shared" si="4"/>
        <v>0</v>
      </c>
      <c r="AN16" s="12"/>
      <c r="AO16" s="12"/>
      <c r="AP16" s="13">
        <f t="shared" si="5"/>
        <v>0</v>
      </c>
      <c r="AQ16" s="13">
        <f t="shared" si="6"/>
        <v>0</v>
      </c>
      <c r="AR16" s="12"/>
      <c r="AS16" s="12">
        <v>0</v>
      </c>
      <c r="AT16" s="13">
        <f t="shared" si="7"/>
        <v>0</v>
      </c>
      <c r="AU16" s="13">
        <f t="shared" si="8"/>
        <v>0</v>
      </c>
      <c r="AV16" s="12"/>
      <c r="AW16" s="12"/>
      <c r="AX16" s="13">
        <f t="shared" si="9"/>
        <v>0</v>
      </c>
      <c r="AY16" s="13">
        <f t="shared" si="10"/>
        <v>0</v>
      </c>
    </row>
    <row r="17" spans="1:51" ht="15" customHeight="1" x14ac:dyDescent="0.25">
      <c r="A17" s="27">
        <v>8110002782</v>
      </c>
      <c r="B17" s="9">
        <v>811000278</v>
      </c>
      <c r="C17" s="9">
        <v>262505266</v>
      </c>
      <c r="D17" s="10" t="s">
        <v>102</v>
      </c>
      <c r="E17" s="11" t="s">
        <v>113</v>
      </c>
      <c r="F17" s="12"/>
      <c r="G17" s="13">
        <f t="shared" si="0"/>
        <v>0</v>
      </c>
      <c r="H17" s="12"/>
      <c r="I17" s="12"/>
      <c r="J17" s="13">
        <f t="shared" si="11"/>
        <v>0</v>
      </c>
      <c r="K17" s="13">
        <f t="shared" si="12"/>
        <v>0</v>
      </c>
      <c r="L17" s="12"/>
      <c r="M17" s="12"/>
      <c r="N17" s="13">
        <f t="shared" si="13"/>
        <v>0</v>
      </c>
      <c r="O17" s="13">
        <f t="shared" si="14"/>
        <v>0</v>
      </c>
      <c r="P17" s="12"/>
      <c r="Q17" s="12"/>
      <c r="R17" s="13">
        <f t="shared" si="15"/>
        <v>0</v>
      </c>
      <c r="S17" s="13">
        <f t="shared" si="16"/>
        <v>0</v>
      </c>
      <c r="T17" s="12"/>
      <c r="U17" s="12"/>
      <c r="V17" s="13">
        <f t="shared" si="17"/>
        <v>0</v>
      </c>
      <c r="W17" s="13">
        <f t="shared" si="18"/>
        <v>0</v>
      </c>
      <c r="X17" s="12"/>
      <c r="Y17" s="12"/>
      <c r="Z17" s="13">
        <f t="shared" si="19"/>
        <v>0</v>
      </c>
      <c r="AA17" s="13">
        <f t="shared" si="20"/>
        <v>0</v>
      </c>
      <c r="AB17" s="12"/>
      <c r="AC17" s="12"/>
      <c r="AD17" s="13">
        <f t="shared" si="21"/>
        <v>0</v>
      </c>
      <c r="AE17" s="13">
        <f t="shared" si="22"/>
        <v>0</v>
      </c>
      <c r="AF17" s="12"/>
      <c r="AG17" s="12"/>
      <c r="AH17" s="13">
        <f t="shared" si="1"/>
        <v>0</v>
      </c>
      <c r="AI17" s="13">
        <f t="shared" si="2"/>
        <v>0</v>
      </c>
      <c r="AJ17" s="12"/>
      <c r="AK17" s="12"/>
      <c r="AL17" s="13">
        <f t="shared" si="3"/>
        <v>0</v>
      </c>
      <c r="AM17" s="13">
        <f t="shared" si="4"/>
        <v>0</v>
      </c>
      <c r="AN17" s="12"/>
      <c r="AO17" s="12"/>
      <c r="AP17" s="13">
        <f t="shared" si="5"/>
        <v>0</v>
      </c>
      <c r="AQ17" s="13">
        <f t="shared" si="6"/>
        <v>0</v>
      </c>
      <c r="AR17" s="12"/>
      <c r="AS17" s="12">
        <v>0</v>
      </c>
      <c r="AT17" s="13">
        <f t="shared" si="7"/>
        <v>0</v>
      </c>
      <c r="AU17" s="13">
        <f t="shared" si="8"/>
        <v>0</v>
      </c>
      <c r="AV17" s="12"/>
      <c r="AW17" s="12"/>
      <c r="AX17" s="13">
        <f t="shared" si="9"/>
        <v>0</v>
      </c>
      <c r="AY17" s="13">
        <f t="shared" si="10"/>
        <v>0</v>
      </c>
    </row>
    <row r="18" spans="1:51" ht="15" customHeight="1" x14ac:dyDescent="0.25">
      <c r="A18" s="27">
        <v>8110429679</v>
      </c>
      <c r="B18" s="9">
        <v>811042967</v>
      </c>
      <c r="C18" s="9">
        <v>262305266</v>
      </c>
      <c r="D18" s="10" t="s">
        <v>99</v>
      </c>
      <c r="E18" s="11" t="s">
        <v>110</v>
      </c>
      <c r="F18" s="12"/>
      <c r="G18" s="13">
        <f t="shared" si="0"/>
        <v>0</v>
      </c>
      <c r="H18" s="12"/>
      <c r="I18" s="12"/>
      <c r="J18" s="13">
        <f t="shared" si="11"/>
        <v>0</v>
      </c>
      <c r="K18" s="13">
        <f t="shared" si="12"/>
        <v>0</v>
      </c>
      <c r="L18" s="12"/>
      <c r="M18" s="12"/>
      <c r="N18" s="13">
        <f t="shared" si="13"/>
        <v>0</v>
      </c>
      <c r="O18" s="13">
        <f t="shared" si="14"/>
        <v>0</v>
      </c>
      <c r="P18" s="12"/>
      <c r="Q18" s="12"/>
      <c r="R18" s="13">
        <f t="shared" si="15"/>
        <v>0</v>
      </c>
      <c r="S18" s="13">
        <f t="shared" si="16"/>
        <v>0</v>
      </c>
      <c r="T18" s="12"/>
      <c r="U18" s="12"/>
      <c r="V18" s="13">
        <f t="shared" si="17"/>
        <v>0</v>
      </c>
      <c r="W18" s="13">
        <f t="shared" si="18"/>
        <v>0</v>
      </c>
      <c r="X18" s="12"/>
      <c r="Y18" s="12"/>
      <c r="Z18" s="13">
        <f t="shared" si="19"/>
        <v>0</v>
      </c>
      <c r="AA18" s="13">
        <f t="shared" si="20"/>
        <v>0</v>
      </c>
      <c r="AB18" s="12"/>
      <c r="AC18" s="12"/>
      <c r="AD18" s="13">
        <f t="shared" si="21"/>
        <v>0</v>
      </c>
      <c r="AE18" s="13">
        <f t="shared" si="22"/>
        <v>0</v>
      </c>
      <c r="AF18" s="12"/>
      <c r="AG18" s="12"/>
      <c r="AH18" s="13">
        <f t="shared" si="1"/>
        <v>0</v>
      </c>
      <c r="AI18" s="13">
        <f t="shared" si="2"/>
        <v>0</v>
      </c>
      <c r="AJ18" s="12"/>
      <c r="AK18" s="12"/>
      <c r="AL18" s="13">
        <f t="shared" si="3"/>
        <v>0</v>
      </c>
      <c r="AM18" s="13">
        <f t="shared" si="4"/>
        <v>0</v>
      </c>
      <c r="AN18" s="12"/>
      <c r="AO18" s="12"/>
      <c r="AP18" s="13">
        <f t="shared" si="5"/>
        <v>0</v>
      </c>
      <c r="AQ18" s="13">
        <f t="shared" si="6"/>
        <v>0</v>
      </c>
      <c r="AR18" s="12"/>
      <c r="AS18" s="12">
        <v>0</v>
      </c>
      <c r="AT18" s="13">
        <f t="shared" si="7"/>
        <v>0</v>
      </c>
      <c r="AU18" s="13">
        <f t="shared" si="8"/>
        <v>0</v>
      </c>
      <c r="AV18" s="12"/>
      <c r="AW18" s="12"/>
      <c r="AX18" s="13">
        <f t="shared" si="9"/>
        <v>0</v>
      </c>
      <c r="AY18" s="13">
        <f t="shared" si="10"/>
        <v>0</v>
      </c>
    </row>
    <row r="19" spans="1:51" ht="15" customHeight="1" x14ac:dyDescent="0.25">
      <c r="A19" s="9">
        <v>8350003004</v>
      </c>
      <c r="B19" s="9">
        <v>835000300</v>
      </c>
      <c r="C19" s="9">
        <v>826076000</v>
      </c>
      <c r="D19" s="10" t="s">
        <v>7</v>
      </c>
      <c r="E19" s="11" t="s">
        <v>8</v>
      </c>
      <c r="F19" s="12">
        <v>1399175633</v>
      </c>
      <c r="G19" s="13">
        <f t="shared" si="0"/>
        <v>1399175633</v>
      </c>
      <c r="H19" s="12">
        <v>500665794</v>
      </c>
      <c r="I19" s="12">
        <v>2798351265</v>
      </c>
      <c r="J19" s="13">
        <f t="shared" si="11"/>
        <v>500665794</v>
      </c>
      <c r="K19" s="13">
        <f t="shared" si="12"/>
        <v>4197526898</v>
      </c>
      <c r="L19" s="12"/>
      <c r="M19" s="12">
        <v>2798351266</v>
      </c>
      <c r="N19" s="13">
        <f t="shared" si="13"/>
        <v>500665794</v>
      </c>
      <c r="O19" s="13">
        <f t="shared" si="14"/>
        <v>6995878164</v>
      </c>
      <c r="P19" s="12"/>
      <c r="Q19" s="12">
        <v>18532086</v>
      </c>
      <c r="R19" s="13">
        <f t="shared" si="15"/>
        <v>500665794</v>
      </c>
      <c r="S19" s="13">
        <f t="shared" si="16"/>
        <v>7014410250</v>
      </c>
      <c r="T19" s="12"/>
      <c r="U19" s="12">
        <v>3387428579</v>
      </c>
      <c r="V19" s="13">
        <f t="shared" si="17"/>
        <v>500665794</v>
      </c>
      <c r="W19" s="13">
        <f t="shared" si="18"/>
        <v>10401838829</v>
      </c>
      <c r="X19" s="12"/>
      <c r="Y19" s="12">
        <v>2798351266</v>
      </c>
      <c r="Z19" s="13">
        <f t="shared" si="19"/>
        <v>500665794</v>
      </c>
      <c r="AA19" s="13">
        <f t="shared" si="20"/>
        <v>13200190095</v>
      </c>
      <c r="AB19" s="12"/>
      <c r="AC19" s="12">
        <v>1399175633</v>
      </c>
      <c r="AD19" s="13">
        <f t="shared" si="21"/>
        <v>500665794</v>
      </c>
      <c r="AE19" s="13">
        <f t="shared" si="22"/>
        <v>14599365728</v>
      </c>
      <c r="AF19" s="12"/>
      <c r="AG19" s="12">
        <v>1399175633</v>
      </c>
      <c r="AH19" s="13">
        <f t="shared" si="1"/>
        <v>500665794</v>
      </c>
      <c r="AI19" s="13">
        <f t="shared" si="2"/>
        <v>15998541361</v>
      </c>
      <c r="AJ19" s="12"/>
      <c r="AK19" s="12">
        <v>1399175633</v>
      </c>
      <c r="AL19" s="13">
        <f t="shared" si="3"/>
        <v>500665794</v>
      </c>
      <c r="AM19" s="13">
        <f t="shared" si="4"/>
        <v>17397716994</v>
      </c>
      <c r="AN19" s="12"/>
      <c r="AO19" s="12">
        <v>1521196764</v>
      </c>
      <c r="AP19" s="13">
        <f t="shared" si="5"/>
        <v>500665794</v>
      </c>
      <c r="AQ19" s="13">
        <f t="shared" si="6"/>
        <v>18918913758</v>
      </c>
      <c r="AR19" s="12"/>
      <c r="AS19" s="12">
        <f>VLOOKUP($B19,'[1]542303001'!$A$21:$N$68,13,0)</f>
        <v>2798351263</v>
      </c>
      <c r="AT19" s="13">
        <f t="shared" si="7"/>
        <v>500665794</v>
      </c>
      <c r="AU19" s="13">
        <f t="shared" si="8"/>
        <v>21717265021</v>
      </c>
      <c r="AV19" s="12"/>
      <c r="AW19" s="12">
        <v>1399175630</v>
      </c>
      <c r="AX19" s="13">
        <f t="shared" si="9"/>
        <v>500665794</v>
      </c>
      <c r="AY19" s="13">
        <f t="shared" si="10"/>
        <v>23116440651</v>
      </c>
    </row>
    <row r="20" spans="1:51" ht="15" customHeight="1" x14ac:dyDescent="0.25">
      <c r="A20" s="9">
        <v>8605127804</v>
      </c>
      <c r="B20" s="9">
        <v>860512780</v>
      </c>
      <c r="C20" s="9">
        <v>822000000</v>
      </c>
      <c r="D20" s="10" t="s">
        <v>62</v>
      </c>
      <c r="E20" s="25" t="s">
        <v>126</v>
      </c>
      <c r="F20" s="12">
        <v>3934295298</v>
      </c>
      <c r="G20" s="13">
        <f t="shared" si="0"/>
        <v>3934295298</v>
      </c>
      <c r="H20" s="12">
        <v>2465871455</v>
      </c>
      <c r="I20" s="12">
        <v>7868590596</v>
      </c>
      <c r="J20" s="13">
        <f t="shared" si="11"/>
        <v>2465871455</v>
      </c>
      <c r="K20" s="13">
        <f t="shared" si="12"/>
        <v>11802885894</v>
      </c>
      <c r="L20" s="12"/>
      <c r="M20" s="12">
        <v>7868590596</v>
      </c>
      <c r="N20" s="13">
        <f t="shared" si="13"/>
        <v>2465871455</v>
      </c>
      <c r="O20" s="13">
        <f t="shared" si="14"/>
        <v>19671476490</v>
      </c>
      <c r="P20" s="12"/>
      <c r="Q20" s="12">
        <v>7629897014</v>
      </c>
      <c r="R20" s="13">
        <f t="shared" si="15"/>
        <v>2465871455</v>
      </c>
      <c r="S20" s="13">
        <f t="shared" si="16"/>
        <v>27301373504</v>
      </c>
      <c r="T20" s="12"/>
      <c r="U20" s="12">
        <v>6866758343</v>
      </c>
      <c r="V20" s="13">
        <f t="shared" si="17"/>
        <v>2465871455</v>
      </c>
      <c r="W20" s="13">
        <f t="shared" si="18"/>
        <v>34168131847</v>
      </c>
      <c r="X20" s="12"/>
      <c r="Y20" s="12">
        <v>7868590596</v>
      </c>
      <c r="Z20" s="13">
        <f t="shared" si="19"/>
        <v>2465871455</v>
      </c>
      <c r="AA20" s="13">
        <f t="shared" si="20"/>
        <v>42036722443</v>
      </c>
      <c r="AB20" s="12"/>
      <c r="AC20" s="12">
        <v>3934295298</v>
      </c>
      <c r="AD20" s="13">
        <f t="shared" si="21"/>
        <v>2465871455</v>
      </c>
      <c r="AE20" s="13">
        <f t="shared" si="22"/>
        <v>45971017741</v>
      </c>
      <c r="AF20" s="12"/>
      <c r="AG20" s="12">
        <v>3934295298</v>
      </c>
      <c r="AH20" s="13">
        <f t="shared" si="1"/>
        <v>2465871455</v>
      </c>
      <c r="AI20" s="13">
        <f t="shared" si="2"/>
        <v>49905313039</v>
      </c>
      <c r="AJ20" s="12"/>
      <c r="AK20" s="12">
        <v>3934295298</v>
      </c>
      <c r="AL20" s="13">
        <f t="shared" si="3"/>
        <v>2465871455</v>
      </c>
      <c r="AM20" s="13">
        <f t="shared" si="4"/>
        <v>53839608337</v>
      </c>
      <c r="AN20" s="12"/>
      <c r="AO20" s="12">
        <v>4277402446</v>
      </c>
      <c r="AP20" s="13">
        <f t="shared" si="5"/>
        <v>2465871455</v>
      </c>
      <c r="AQ20" s="13">
        <f t="shared" si="6"/>
        <v>58117010783</v>
      </c>
      <c r="AR20" s="12"/>
      <c r="AS20" s="12">
        <f>VLOOKUP($B20,'[1]542303001'!$A$21:$N$68,13,0)</f>
        <v>7868590597</v>
      </c>
      <c r="AT20" s="13">
        <f t="shared" si="7"/>
        <v>2465871455</v>
      </c>
      <c r="AU20" s="13">
        <f t="shared" si="8"/>
        <v>65985601380</v>
      </c>
      <c r="AV20" s="12"/>
      <c r="AW20" s="12">
        <v>3934295299</v>
      </c>
      <c r="AX20" s="13">
        <f t="shared" si="9"/>
        <v>2465871455</v>
      </c>
      <c r="AY20" s="13">
        <f t="shared" si="10"/>
        <v>69919896679</v>
      </c>
    </row>
    <row r="21" spans="1:51" ht="15" customHeight="1" x14ac:dyDescent="0.25">
      <c r="A21" s="9">
        <v>8900004328</v>
      </c>
      <c r="B21" s="9">
        <v>890000432</v>
      </c>
      <c r="C21" s="9">
        <v>126663000</v>
      </c>
      <c r="D21" s="10" t="s">
        <v>9</v>
      </c>
      <c r="E21" s="11" t="s">
        <v>125</v>
      </c>
      <c r="F21" s="12">
        <v>4640231475</v>
      </c>
      <c r="G21" s="13">
        <f t="shared" si="0"/>
        <v>4640231475</v>
      </c>
      <c r="H21" s="12"/>
      <c r="I21" s="12">
        <v>9280462949</v>
      </c>
      <c r="J21" s="13">
        <f t="shared" si="11"/>
        <v>0</v>
      </c>
      <c r="K21" s="13">
        <f t="shared" si="12"/>
        <v>13920694424</v>
      </c>
      <c r="L21" s="12"/>
      <c r="M21" s="12">
        <v>9280462950</v>
      </c>
      <c r="N21" s="13">
        <f t="shared" si="13"/>
        <v>0</v>
      </c>
      <c r="O21" s="13">
        <f t="shared" si="14"/>
        <v>23201157374</v>
      </c>
      <c r="P21" s="12"/>
      <c r="Q21" s="12">
        <v>803317941</v>
      </c>
      <c r="R21" s="13">
        <f t="shared" si="15"/>
        <v>0</v>
      </c>
      <c r="S21" s="13">
        <f t="shared" si="16"/>
        <v>24004475315</v>
      </c>
      <c r="T21" s="12"/>
      <c r="U21" s="12">
        <v>7785980305</v>
      </c>
      <c r="V21" s="13">
        <f t="shared" si="17"/>
        <v>0</v>
      </c>
      <c r="W21" s="13">
        <f t="shared" si="18"/>
        <v>31790455620</v>
      </c>
      <c r="X21" s="12"/>
      <c r="Y21" s="12">
        <v>9280462950</v>
      </c>
      <c r="Z21" s="13">
        <f t="shared" si="19"/>
        <v>0</v>
      </c>
      <c r="AA21" s="13">
        <f t="shared" si="20"/>
        <v>41070918570</v>
      </c>
      <c r="AB21" s="12"/>
      <c r="AC21" s="12">
        <v>4640231475</v>
      </c>
      <c r="AD21" s="13">
        <f t="shared" si="21"/>
        <v>0</v>
      </c>
      <c r="AE21" s="13">
        <f t="shared" si="22"/>
        <v>45711150045</v>
      </c>
      <c r="AF21" s="12"/>
      <c r="AG21" s="12">
        <v>4640231475</v>
      </c>
      <c r="AH21" s="13">
        <f t="shared" si="1"/>
        <v>0</v>
      </c>
      <c r="AI21" s="13">
        <f t="shared" si="2"/>
        <v>50351381520</v>
      </c>
      <c r="AJ21" s="12"/>
      <c r="AK21" s="12">
        <v>4640231475</v>
      </c>
      <c r="AL21" s="13">
        <f t="shared" si="3"/>
        <v>0</v>
      </c>
      <c r="AM21" s="13">
        <f t="shared" si="4"/>
        <v>54991612995</v>
      </c>
      <c r="AN21" s="12"/>
      <c r="AO21" s="12">
        <v>5044902824</v>
      </c>
      <c r="AP21" s="13">
        <f t="shared" si="5"/>
        <v>0</v>
      </c>
      <c r="AQ21" s="13">
        <f t="shared" si="6"/>
        <v>60036515819</v>
      </c>
      <c r="AR21" s="12"/>
      <c r="AS21" s="12">
        <f>VLOOKUP($B21,'[1]542303001'!$A$21:$N$68,13,0)</f>
        <v>9280462949</v>
      </c>
      <c r="AT21" s="13">
        <f t="shared" si="7"/>
        <v>0</v>
      </c>
      <c r="AU21" s="13">
        <f t="shared" si="8"/>
        <v>69316978768</v>
      </c>
      <c r="AV21" s="12"/>
      <c r="AW21" s="12">
        <v>4640231473</v>
      </c>
      <c r="AX21" s="13">
        <f t="shared" si="9"/>
        <v>0</v>
      </c>
      <c r="AY21" s="13">
        <f t="shared" si="10"/>
        <v>73957210241</v>
      </c>
    </row>
    <row r="22" spans="1:51" ht="15" customHeight="1" x14ac:dyDescent="0.25">
      <c r="A22" s="9">
        <v>8901022573</v>
      </c>
      <c r="B22" s="9">
        <v>890102257</v>
      </c>
      <c r="C22" s="9">
        <v>121708000</v>
      </c>
      <c r="D22" s="10" t="s">
        <v>10</v>
      </c>
      <c r="E22" s="11" t="s">
        <v>11</v>
      </c>
      <c r="F22" s="12">
        <v>9494165912</v>
      </c>
      <c r="G22" s="13">
        <f t="shared" si="0"/>
        <v>9494165912</v>
      </c>
      <c r="H22" s="12"/>
      <c r="I22" s="12">
        <v>18988331825</v>
      </c>
      <c r="J22" s="13">
        <f t="shared" si="11"/>
        <v>0</v>
      </c>
      <c r="K22" s="13">
        <f t="shared" si="12"/>
        <v>28482497737</v>
      </c>
      <c r="L22" s="12"/>
      <c r="M22" s="12">
        <v>18988331824</v>
      </c>
      <c r="N22" s="13">
        <f t="shared" si="13"/>
        <v>0</v>
      </c>
      <c r="O22" s="13">
        <f t="shared" si="14"/>
        <v>47470829561</v>
      </c>
      <c r="P22" s="12"/>
      <c r="Q22" s="12">
        <v>79106664</v>
      </c>
      <c r="R22" s="13">
        <f t="shared" si="15"/>
        <v>0</v>
      </c>
      <c r="S22" s="13">
        <f t="shared" si="16"/>
        <v>47549936225</v>
      </c>
      <c r="T22" s="12"/>
      <c r="U22" s="12">
        <v>14554830454</v>
      </c>
      <c r="V22" s="13">
        <f t="shared" si="17"/>
        <v>0</v>
      </c>
      <c r="W22" s="13">
        <f t="shared" si="18"/>
        <v>62104766679</v>
      </c>
      <c r="X22" s="12"/>
      <c r="Y22" s="12">
        <v>18988331824</v>
      </c>
      <c r="Z22" s="13">
        <f t="shared" si="19"/>
        <v>0</v>
      </c>
      <c r="AA22" s="13">
        <f t="shared" si="20"/>
        <v>81093098503</v>
      </c>
      <c r="AB22" s="12"/>
      <c r="AC22" s="12">
        <v>9494165912</v>
      </c>
      <c r="AD22" s="13">
        <f t="shared" si="21"/>
        <v>0</v>
      </c>
      <c r="AE22" s="13">
        <f t="shared" si="22"/>
        <v>90587264415</v>
      </c>
      <c r="AF22" s="12"/>
      <c r="AG22" s="12">
        <v>9494165912</v>
      </c>
      <c r="AH22" s="13">
        <f t="shared" si="1"/>
        <v>0</v>
      </c>
      <c r="AI22" s="13">
        <f t="shared" si="2"/>
        <v>100081430327</v>
      </c>
      <c r="AJ22" s="12"/>
      <c r="AK22" s="12">
        <v>9494165912</v>
      </c>
      <c r="AL22" s="13">
        <f t="shared" si="3"/>
        <v>0</v>
      </c>
      <c r="AM22" s="13">
        <f t="shared" si="4"/>
        <v>109575596239</v>
      </c>
      <c r="AN22" s="12"/>
      <c r="AO22" s="12">
        <v>10322145497</v>
      </c>
      <c r="AP22" s="13">
        <f t="shared" si="5"/>
        <v>0</v>
      </c>
      <c r="AQ22" s="13">
        <f t="shared" si="6"/>
        <v>119897741736</v>
      </c>
      <c r="AR22" s="12"/>
      <c r="AS22" s="12">
        <f>VLOOKUP($B22,'[1]542303001'!$A$21:$N$68,13,0)</f>
        <v>18988331827</v>
      </c>
      <c r="AT22" s="13">
        <f t="shared" si="7"/>
        <v>0</v>
      </c>
      <c r="AU22" s="13">
        <f t="shared" si="8"/>
        <v>138886073563</v>
      </c>
      <c r="AV22" s="12"/>
      <c r="AW22" s="12">
        <v>9494165914</v>
      </c>
      <c r="AX22" s="13">
        <f t="shared" si="9"/>
        <v>0</v>
      </c>
      <c r="AY22" s="13">
        <f t="shared" si="10"/>
        <v>148380239477</v>
      </c>
    </row>
    <row r="23" spans="1:51" ht="15" customHeight="1" x14ac:dyDescent="0.25">
      <c r="A23" s="9">
        <v>8902012134</v>
      </c>
      <c r="B23" s="9">
        <v>890201213</v>
      </c>
      <c r="C23" s="9">
        <v>128868000</v>
      </c>
      <c r="D23" s="10" t="s">
        <v>63</v>
      </c>
      <c r="E23" s="11" t="s">
        <v>12</v>
      </c>
      <c r="F23" s="12">
        <v>9857419362</v>
      </c>
      <c r="G23" s="13">
        <f t="shared" si="0"/>
        <v>9857419362</v>
      </c>
      <c r="H23" s="12"/>
      <c r="I23" s="12">
        <v>19714838724</v>
      </c>
      <c r="J23" s="13">
        <f t="shared" si="11"/>
        <v>0</v>
      </c>
      <c r="K23" s="13">
        <f t="shared" si="12"/>
        <v>29572258086</v>
      </c>
      <c r="L23" s="12"/>
      <c r="M23" s="12">
        <v>19714838724</v>
      </c>
      <c r="N23" s="13">
        <f t="shared" si="13"/>
        <v>0</v>
      </c>
      <c r="O23" s="13">
        <f t="shared" si="14"/>
        <v>49287096810</v>
      </c>
      <c r="P23" s="12"/>
      <c r="Q23" s="12">
        <v>506677960</v>
      </c>
      <c r="R23" s="13">
        <f t="shared" si="15"/>
        <v>0</v>
      </c>
      <c r="S23" s="13">
        <f t="shared" si="16"/>
        <v>49793774770</v>
      </c>
      <c r="T23" s="12"/>
      <c r="U23" s="12">
        <v>14931817800</v>
      </c>
      <c r="V23" s="13">
        <f t="shared" si="17"/>
        <v>0</v>
      </c>
      <c r="W23" s="13">
        <f t="shared" si="18"/>
        <v>64725592570</v>
      </c>
      <c r="X23" s="12"/>
      <c r="Y23" s="12">
        <v>19714838724</v>
      </c>
      <c r="Z23" s="13">
        <f t="shared" si="19"/>
        <v>0</v>
      </c>
      <c r="AA23" s="13">
        <f t="shared" si="20"/>
        <v>84440431294</v>
      </c>
      <c r="AB23" s="12"/>
      <c r="AC23" s="12">
        <v>9857419362</v>
      </c>
      <c r="AD23" s="13">
        <f t="shared" si="21"/>
        <v>0</v>
      </c>
      <c r="AE23" s="13">
        <f t="shared" si="22"/>
        <v>94297850656</v>
      </c>
      <c r="AF23" s="12"/>
      <c r="AG23" s="12">
        <v>9857419362</v>
      </c>
      <c r="AH23" s="13">
        <f t="shared" si="1"/>
        <v>0</v>
      </c>
      <c r="AI23" s="13">
        <f t="shared" si="2"/>
        <v>104155270018</v>
      </c>
      <c r="AJ23" s="12"/>
      <c r="AK23" s="12">
        <v>9857419362</v>
      </c>
      <c r="AL23" s="13">
        <f t="shared" si="3"/>
        <v>0</v>
      </c>
      <c r="AM23" s="13">
        <f t="shared" si="4"/>
        <v>114012689380</v>
      </c>
      <c r="AN23" s="12"/>
      <c r="AO23" s="12">
        <v>10717078027</v>
      </c>
      <c r="AP23" s="13">
        <f t="shared" si="5"/>
        <v>0</v>
      </c>
      <c r="AQ23" s="13">
        <f t="shared" si="6"/>
        <v>124729767407</v>
      </c>
      <c r="AR23" s="12"/>
      <c r="AS23" s="12">
        <f>VLOOKUP($B23,'[1]542303001'!$A$21:$N$68,13,0)</f>
        <v>19714838725</v>
      </c>
      <c r="AT23" s="13">
        <f t="shared" si="7"/>
        <v>0</v>
      </c>
      <c r="AU23" s="13">
        <f t="shared" si="8"/>
        <v>144444606132</v>
      </c>
      <c r="AV23" s="12"/>
      <c r="AW23" s="12">
        <v>9857419362</v>
      </c>
      <c r="AX23" s="13">
        <f t="shared" si="9"/>
        <v>0</v>
      </c>
      <c r="AY23" s="13">
        <f t="shared" si="10"/>
        <v>154302025494</v>
      </c>
    </row>
    <row r="24" spans="1:51" ht="15" customHeight="1" x14ac:dyDescent="0.25">
      <c r="A24" s="27">
        <v>8902087271</v>
      </c>
      <c r="B24" s="9">
        <v>890208727</v>
      </c>
      <c r="C24" s="9">
        <v>128068000</v>
      </c>
      <c r="D24" s="10" t="s">
        <v>108</v>
      </c>
      <c r="E24" s="11" t="s">
        <v>119</v>
      </c>
      <c r="F24" s="12"/>
      <c r="G24" s="13">
        <f t="shared" si="0"/>
        <v>0</v>
      </c>
      <c r="H24" s="12"/>
      <c r="I24" s="12"/>
      <c r="J24" s="13">
        <f t="shared" si="11"/>
        <v>0</v>
      </c>
      <c r="K24" s="13">
        <f t="shared" si="12"/>
        <v>0</v>
      </c>
      <c r="L24" s="12"/>
      <c r="M24" s="12"/>
      <c r="N24" s="13">
        <f t="shared" si="13"/>
        <v>0</v>
      </c>
      <c r="O24" s="13">
        <f t="shared" si="14"/>
        <v>0</v>
      </c>
      <c r="P24" s="12"/>
      <c r="Q24" s="12"/>
      <c r="R24" s="13">
        <f t="shared" si="15"/>
        <v>0</v>
      </c>
      <c r="S24" s="13">
        <f t="shared" si="16"/>
        <v>0</v>
      </c>
      <c r="T24" s="12"/>
      <c r="U24" s="12"/>
      <c r="V24" s="13">
        <f t="shared" si="17"/>
        <v>0</v>
      </c>
      <c r="W24" s="13">
        <f t="shared" si="18"/>
        <v>0</v>
      </c>
      <c r="X24" s="12"/>
      <c r="Y24" s="12"/>
      <c r="Z24" s="13">
        <f t="shared" si="19"/>
        <v>0</v>
      </c>
      <c r="AA24" s="13">
        <f t="shared" si="20"/>
        <v>0</v>
      </c>
      <c r="AB24" s="12"/>
      <c r="AC24" s="12"/>
      <c r="AD24" s="13">
        <f t="shared" si="21"/>
        <v>0</v>
      </c>
      <c r="AE24" s="13">
        <f t="shared" si="22"/>
        <v>0</v>
      </c>
      <c r="AF24" s="12"/>
      <c r="AG24" s="12"/>
      <c r="AH24" s="13">
        <f t="shared" si="1"/>
        <v>0</v>
      </c>
      <c r="AI24" s="13">
        <f t="shared" si="2"/>
        <v>0</v>
      </c>
      <c r="AJ24" s="12"/>
      <c r="AK24" s="12"/>
      <c r="AL24" s="13">
        <f t="shared" si="3"/>
        <v>0</v>
      </c>
      <c r="AM24" s="13">
        <f t="shared" si="4"/>
        <v>0</v>
      </c>
      <c r="AN24" s="12"/>
      <c r="AO24" s="12"/>
      <c r="AP24" s="13">
        <f t="shared" si="5"/>
        <v>0</v>
      </c>
      <c r="AQ24" s="13">
        <f t="shared" si="6"/>
        <v>0</v>
      </c>
      <c r="AR24" s="12"/>
      <c r="AS24" s="12">
        <v>0</v>
      </c>
      <c r="AT24" s="13">
        <f t="shared" si="7"/>
        <v>0</v>
      </c>
      <c r="AU24" s="13">
        <f t="shared" si="8"/>
        <v>0</v>
      </c>
      <c r="AV24" s="12"/>
      <c r="AW24" s="12"/>
      <c r="AX24" s="13">
        <f t="shared" si="9"/>
        <v>0</v>
      </c>
      <c r="AY24" s="13">
        <f t="shared" si="10"/>
        <v>0</v>
      </c>
    </row>
    <row r="25" spans="1:51" ht="15" customHeight="1" x14ac:dyDescent="0.25">
      <c r="A25" s="27">
        <v>8903259893</v>
      </c>
      <c r="B25" s="9">
        <v>890325989</v>
      </c>
      <c r="C25" s="9">
        <v>121276000</v>
      </c>
      <c r="D25" s="10" t="s">
        <v>103</v>
      </c>
      <c r="E25" s="11" t="s">
        <v>114</v>
      </c>
      <c r="F25" s="12"/>
      <c r="G25" s="13">
        <f t="shared" si="0"/>
        <v>0</v>
      </c>
      <c r="H25" s="12"/>
      <c r="I25" s="12"/>
      <c r="J25" s="13">
        <f t="shared" si="11"/>
        <v>0</v>
      </c>
      <c r="K25" s="13">
        <f t="shared" si="12"/>
        <v>0</v>
      </c>
      <c r="L25" s="12"/>
      <c r="M25" s="12"/>
      <c r="N25" s="13">
        <f t="shared" si="13"/>
        <v>0</v>
      </c>
      <c r="O25" s="13">
        <f t="shared" si="14"/>
        <v>0</v>
      </c>
      <c r="P25" s="12"/>
      <c r="Q25" s="12"/>
      <c r="R25" s="13">
        <f t="shared" si="15"/>
        <v>0</v>
      </c>
      <c r="S25" s="13">
        <f t="shared" si="16"/>
        <v>0</v>
      </c>
      <c r="T25" s="12"/>
      <c r="U25" s="12"/>
      <c r="V25" s="13">
        <f t="shared" si="17"/>
        <v>0</v>
      </c>
      <c r="W25" s="13">
        <f t="shared" si="18"/>
        <v>0</v>
      </c>
      <c r="X25" s="12"/>
      <c r="Y25" s="12"/>
      <c r="Z25" s="13">
        <f t="shared" si="19"/>
        <v>0</v>
      </c>
      <c r="AA25" s="13">
        <f t="shared" si="20"/>
        <v>0</v>
      </c>
      <c r="AB25" s="12"/>
      <c r="AC25" s="12"/>
      <c r="AD25" s="13">
        <f t="shared" si="21"/>
        <v>0</v>
      </c>
      <c r="AE25" s="13">
        <f t="shared" si="22"/>
        <v>0</v>
      </c>
      <c r="AF25" s="12"/>
      <c r="AG25" s="12"/>
      <c r="AH25" s="13">
        <f t="shared" si="1"/>
        <v>0</v>
      </c>
      <c r="AI25" s="13">
        <f t="shared" si="2"/>
        <v>0</v>
      </c>
      <c r="AJ25" s="12"/>
      <c r="AK25" s="12"/>
      <c r="AL25" s="13">
        <f t="shared" si="3"/>
        <v>0</v>
      </c>
      <c r="AM25" s="13">
        <f t="shared" si="4"/>
        <v>0</v>
      </c>
      <c r="AN25" s="12"/>
      <c r="AO25" s="12"/>
      <c r="AP25" s="13">
        <f t="shared" si="5"/>
        <v>0</v>
      </c>
      <c r="AQ25" s="13">
        <f t="shared" si="6"/>
        <v>0</v>
      </c>
      <c r="AR25" s="12"/>
      <c r="AS25" s="12">
        <v>0</v>
      </c>
      <c r="AT25" s="13">
        <f t="shared" si="7"/>
        <v>0</v>
      </c>
      <c r="AU25" s="13">
        <f t="shared" si="8"/>
        <v>0</v>
      </c>
      <c r="AV25" s="12"/>
      <c r="AW25" s="12"/>
      <c r="AX25" s="13">
        <f t="shared" si="9"/>
        <v>0</v>
      </c>
      <c r="AY25" s="13">
        <f t="shared" si="10"/>
        <v>0</v>
      </c>
    </row>
    <row r="26" spans="1:51" ht="15" customHeight="1" x14ac:dyDescent="0.25">
      <c r="A26" s="9">
        <v>8903990106</v>
      </c>
      <c r="B26" s="9">
        <v>890399010</v>
      </c>
      <c r="C26" s="9">
        <v>120676000</v>
      </c>
      <c r="D26" s="10" t="s">
        <v>13</v>
      </c>
      <c r="E26" s="26" t="s">
        <v>91</v>
      </c>
      <c r="F26" s="12">
        <v>18453807888</v>
      </c>
      <c r="G26" s="13">
        <f t="shared" si="0"/>
        <v>18453807888</v>
      </c>
      <c r="H26" s="12"/>
      <c r="I26" s="12">
        <v>36907615775</v>
      </c>
      <c r="J26" s="13">
        <f t="shared" si="11"/>
        <v>0</v>
      </c>
      <c r="K26" s="13">
        <f t="shared" si="12"/>
        <v>55361423663</v>
      </c>
      <c r="L26" s="12"/>
      <c r="M26" s="12">
        <v>36907615776</v>
      </c>
      <c r="N26" s="13">
        <f t="shared" si="13"/>
        <v>0</v>
      </c>
      <c r="O26" s="13">
        <f t="shared" si="14"/>
        <v>92269039439</v>
      </c>
      <c r="P26" s="12"/>
      <c r="Q26" s="12">
        <v>1101783095</v>
      </c>
      <c r="R26" s="13">
        <f t="shared" si="15"/>
        <v>0</v>
      </c>
      <c r="S26" s="13">
        <f t="shared" si="16"/>
        <v>93370822534</v>
      </c>
      <c r="T26" s="12"/>
      <c r="U26" s="12">
        <v>26940874957</v>
      </c>
      <c r="V26" s="13">
        <f t="shared" si="17"/>
        <v>0</v>
      </c>
      <c r="W26" s="13">
        <f t="shared" si="18"/>
        <v>120311697491</v>
      </c>
      <c r="X26" s="12"/>
      <c r="Y26" s="12">
        <v>36907615776</v>
      </c>
      <c r="Z26" s="13">
        <f t="shared" si="19"/>
        <v>0</v>
      </c>
      <c r="AA26" s="13">
        <f t="shared" si="20"/>
        <v>157219313267</v>
      </c>
      <c r="AB26" s="12"/>
      <c r="AC26" s="12">
        <v>18453807888</v>
      </c>
      <c r="AD26" s="13">
        <f t="shared" si="21"/>
        <v>0</v>
      </c>
      <c r="AE26" s="13">
        <f t="shared" si="22"/>
        <v>175673121155</v>
      </c>
      <c r="AF26" s="12"/>
      <c r="AG26" s="12">
        <v>18453807888</v>
      </c>
      <c r="AH26" s="13">
        <f t="shared" si="1"/>
        <v>0</v>
      </c>
      <c r="AI26" s="13">
        <f t="shared" si="2"/>
        <v>194126929043</v>
      </c>
      <c r="AJ26" s="12"/>
      <c r="AK26" s="12">
        <v>18453807888</v>
      </c>
      <c r="AL26" s="13">
        <f t="shared" si="3"/>
        <v>0</v>
      </c>
      <c r="AM26" s="13">
        <f t="shared" si="4"/>
        <v>212580736931</v>
      </c>
      <c r="AN26" s="12"/>
      <c r="AO26" s="12">
        <v>20063151600</v>
      </c>
      <c r="AP26" s="13">
        <f t="shared" si="5"/>
        <v>0</v>
      </c>
      <c r="AQ26" s="13">
        <f t="shared" si="6"/>
        <v>232643888531</v>
      </c>
      <c r="AR26" s="12"/>
      <c r="AS26" s="12">
        <f>VLOOKUP($B26,'[1]542303001'!$A$21:$N$68,13,0)</f>
        <v>36907615774</v>
      </c>
      <c r="AT26" s="13">
        <f t="shared" si="7"/>
        <v>0</v>
      </c>
      <c r="AU26" s="13">
        <f t="shared" si="8"/>
        <v>269551504305</v>
      </c>
      <c r="AV26" s="12"/>
      <c r="AW26" s="12">
        <v>18453807886</v>
      </c>
      <c r="AX26" s="13">
        <f t="shared" si="9"/>
        <v>0</v>
      </c>
      <c r="AY26" s="13">
        <f t="shared" si="10"/>
        <v>288005312191</v>
      </c>
    </row>
    <row r="27" spans="1:51" ht="15" customHeight="1" x14ac:dyDescent="0.25">
      <c r="A27" s="9">
        <v>8904800545</v>
      </c>
      <c r="B27" s="9">
        <v>890480054</v>
      </c>
      <c r="C27" s="9">
        <v>824613000</v>
      </c>
      <c r="D27" s="10" t="s">
        <v>47</v>
      </c>
      <c r="E27" s="24" t="s">
        <v>48</v>
      </c>
      <c r="F27" s="12">
        <v>387592337</v>
      </c>
      <c r="G27" s="13">
        <f t="shared" si="0"/>
        <v>387592337</v>
      </c>
      <c r="H27" s="12"/>
      <c r="I27" s="12">
        <v>387592337</v>
      </c>
      <c r="J27" s="13">
        <f t="shared" si="11"/>
        <v>0</v>
      </c>
      <c r="K27" s="13">
        <f t="shared" si="12"/>
        <v>775184674</v>
      </c>
      <c r="L27" s="12"/>
      <c r="M27" s="12">
        <v>775184674</v>
      </c>
      <c r="N27" s="13">
        <f t="shared" si="13"/>
        <v>0</v>
      </c>
      <c r="O27" s="13">
        <f t="shared" si="14"/>
        <v>1550369348</v>
      </c>
      <c r="P27" s="12"/>
      <c r="Q27" s="12">
        <v>180275506</v>
      </c>
      <c r="R27" s="13">
        <f t="shared" si="15"/>
        <v>0</v>
      </c>
      <c r="S27" s="13">
        <f t="shared" si="16"/>
        <v>1730644854</v>
      </c>
      <c r="T27" s="12"/>
      <c r="U27" s="12">
        <v>387592337</v>
      </c>
      <c r="V27" s="13">
        <f t="shared" si="17"/>
        <v>0</v>
      </c>
      <c r="W27" s="13">
        <f t="shared" si="18"/>
        <v>2118237191</v>
      </c>
      <c r="X27" s="12"/>
      <c r="Y27" s="12">
        <v>387592337</v>
      </c>
      <c r="Z27" s="13">
        <f t="shared" si="19"/>
        <v>0</v>
      </c>
      <c r="AA27" s="13">
        <f t="shared" si="20"/>
        <v>2505829528</v>
      </c>
      <c r="AB27" s="12"/>
      <c r="AC27" s="12">
        <v>387592337</v>
      </c>
      <c r="AD27" s="13">
        <f t="shared" si="21"/>
        <v>0</v>
      </c>
      <c r="AE27" s="13">
        <f t="shared" si="22"/>
        <v>2893421865</v>
      </c>
      <c r="AF27" s="12"/>
      <c r="AG27" s="12">
        <v>387592337</v>
      </c>
      <c r="AH27" s="13">
        <f t="shared" si="1"/>
        <v>0</v>
      </c>
      <c r="AI27" s="13">
        <f t="shared" si="2"/>
        <v>3281014202</v>
      </c>
      <c r="AJ27" s="12"/>
      <c r="AK27" s="12">
        <v>387592337</v>
      </c>
      <c r="AL27" s="13">
        <f t="shared" si="3"/>
        <v>0</v>
      </c>
      <c r="AM27" s="13">
        <f t="shared" si="4"/>
        <v>3668606539</v>
      </c>
      <c r="AN27" s="12"/>
      <c r="AO27" s="12">
        <v>414633663</v>
      </c>
      <c r="AP27" s="13">
        <f t="shared" si="5"/>
        <v>0</v>
      </c>
      <c r="AQ27" s="13">
        <f t="shared" si="6"/>
        <v>4083240202</v>
      </c>
      <c r="AR27" s="12"/>
      <c r="AS27" s="12">
        <f>VLOOKUP($B27,'[1]542303001'!$A$21:$N$68,13,0)</f>
        <v>581388506</v>
      </c>
      <c r="AT27" s="13">
        <f t="shared" si="7"/>
        <v>0</v>
      </c>
      <c r="AU27" s="13">
        <f t="shared" si="8"/>
        <v>4664628708</v>
      </c>
      <c r="AV27" s="12"/>
      <c r="AW27" s="12">
        <v>193796168</v>
      </c>
      <c r="AX27" s="13">
        <f t="shared" si="9"/>
        <v>0</v>
      </c>
      <c r="AY27" s="13">
        <f t="shared" si="10"/>
        <v>4858424876</v>
      </c>
    </row>
    <row r="28" spans="1:51" ht="15" customHeight="1" x14ac:dyDescent="0.25">
      <c r="A28" s="9">
        <v>8904801235</v>
      </c>
      <c r="B28" s="9">
        <v>890480123</v>
      </c>
      <c r="C28" s="9">
        <v>122613000</v>
      </c>
      <c r="D28" s="10" t="s">
        <v>14</v>
      </c>
      <c r="E28" s="11" t="s">
        <v>88</v>
      </c>
      <c r="F28" s="12">
        <v>6553476597</v>
      </c>
      <c r="G28" s="13">
        <f t="shared" si="0"/>
        <v>6553476597</v>
      </c>
      <c r="H28" s="12"/>
      <c r="I28" s="12">
        <v>13106953193</v>
      </c>
      <c r="J28" s="13">
        <f t="shared" si="11"/>
        <v>0</v>
      </c>
      <c r="K28" s="13">
        <f t="shared" si="12"/>
        <v>19660429790</v>
      </c>
      <c r="L28" s="12"/>
      <c r="M28" s="12">
        <v>13106953194</v>
      </c>
      <c r="N28" s="13">
        <f t="shared" si="13"/>
        <v>0</v>
      </c>
      <c r="O28" s="13">
        <f t="shared" si="14"/>
        <v>32767382984</v>
      </c>
      <c r="P28" s="12"/>
      <c r="Q28" s="12">
        <v>630726860</v>
      </c>
      <c r="R28" s="13">
        <f t="shared" si="15"/>
        <v>0</v>
      </c>
      <c r="S28" s="13">
        <f t="shared" si="16"/>
        <v>33398109844</v>
      </c>
      <c r="T28" s="12"/>
      <c r="U28" s="12">
        <v>10391149071</v>
      </c>
      <c r="V28" s="13">
        <f t="shared" si="17"/>
        <v>0</v>
      </c>
      <c r="W28" s="13">
        <f t="shared" si="18"/>
        <v>43789258915</v>
      </c>
      <c r="X28" s="12"/>
      <c r="Y28" s="12">
        <v>13106953194</v>
      </c>
      <c r="Z28" s="13">
        <f t="shared" si="19"/>
        <v>0</v>
      </c>
      <c r="AA28" s="13">
        <f t="shared" si="20"/>
        <v>56896212109</v>
      </c>
      <c r="AB28" s="12"/>
      <c r="AC28" s="12">
        <v>6553476597</v>
      </c>
      <c r="AD28" s="13">
        <f t="shared" si="21"/>
        <v>0</v>
      </c>
      <c r="AE28" s="13">
        <f t="shared" si="22"/>
        <v>63449688706</v>
      </c>
      <c r="AF28" s="12"/>
      <c r="AG28" s="12">
        <v>6553476597</v>
      </c>
      <c r="AH28" s="13">
        <f t="shared" si="1"/>
        <v>0</v>
      </c>
      <c r="AI28" s="13">
        <f t="shared" si="2"/>
        <v>70003165303</v>
      </c>
      <c r="AJ28" s="12"/>
      <c r="AK28" s="12">
        <v>6553476597</v>
      </c>
      <c r="AL28" s="13">
        <f t="shared" si="3"/>
        <v>0</v>
      </c>
      <c r="AM28" s="13">
        <f t="shared" si="4"/>
        <v>76556641900</v>
      </c>
      <c r="AN28" s="12"/>
      <c r="AO28" s="12">
        <v>7125000718</v>
      </c>
      <c r="AP28" s="13">
        <f t="shared" si="5"/>
        <v>0</v>
      </c>
      <c r="AQ28" s="13">
        <f t="shared" si="6"/>
        <v>83681642618</v>
      </c>
      <c r="AR28" s="12"/>
      <c r="AS28" s="12">
        <f>VLOOKUP($B28,'[1]542303001'!$A$21:$N$68,13,0)</f>
        <v>13106953191</v>
      </c>
      <c r="AT28" s="13">
        <f t="shared" si="7"/>
        <v>0</v>
      </c>
      <c r="AU28" s="13">
        <f t="shared" si="8"/>
        <v>96788595809</v>
      </c>
      <c r="AV28" s="12"/>
      <c r="AW28" s="12">
        <v>6553476594</v>
      </c>
      <c r="AX28" s="13">
        <f t="shared" si="9"/>
        <v>0</v>
      </c>
      <c r="AY28" s="13">
        <f t="shared" si="10"/>
        <v>103342072403</v>
      </c>
    </row>
    <row r="29" spans="1:51" ht="15" customHeight="1" x14ac:dyDescent="0.25">
      <c r="A29" s="27">
        <v>8904803080</v>
      </c>
      <c r="B29" s="9">
        <v>890480308</v>
      </c>
      <c r="C29" s="9">
        <v>220113001</v>
      </c>
      <c r="D29" s="10" t="s">
        <v>101</v>
      </c>
      <c r="E29" s="11" t="s">
        <v>112</v>
      </c>
      <c r="F29" s="12"/>
      <c r="G29" s="13">
        <f t="shared" si="0"/>
        <v>0</v>
      </c>
      <c r="H29" s="12"/>
      <c r="I29" s="12"/>
      <c r="J29" s="13">
        <f t="shared" si="11"/>
        <v>0</v>
      </c>
      <c r="K29" s="13">
        <f t="shared" si="12"/>
        <v>0</v>
      </c>
      <c r="L29" s="12"/>
      <c r="M29" s="12"/>
      <c r="N29" s="13">
        <f t="shared" si="13"/>
        <v>0</v>
      </c>
      <c r="O29" s="13">
        <f t="shared" si="14"/>
        <v>0</v>
      </c>
      <c r="P29" s="12"/>
      <c r="Q29" s="12"/>
      <c r="R29" s="13">
        <f t="shared" si="15"/>
        <v>0</v>
      </c>
      <c r="S29" s="13">
        <f t="shared" si="16"/>
        <v>0</v>
      </c>
      <c r="T29" s="12"/>
      <c r="U29" s="12"/>
      <c r="V29" s="13">
        <f t="shared" si="17"/>
        <v>0</v>
      </c>
      <c r="W29" s="13">
        <f t="shared" si="18"/>
        <v>0</v>
      </c>
      <c r="X29" s="12"/>
      <c r="Y29" s="12"/>
      <c r="Z29" s="13">
        <f t="shared" si="19"/>
        <v>0</v>
      </c>
      <c r="AA29" s="13">
        <f t="shared" si="20"/>
        <v>0</v>
      </c>
      <c r="AB29" s="12"/>
      <c r="AC29" s="12"/>
      <c r="AD29" s="13">
        <f t="shared" si="21"/>
        <v>0</v>
      </c>
      <c r="AE29" s="13">
        <f t="shared" si="22"/>
        <v>0</v>
      </c>
      <c r="AF29" s="12"/>
      <c r="AG29" s="12"/>
      <c r="AH29" s="13">
        <f t="shared" si="1"/>
        <v>0</v>
      </c>
      <c r="AI29" s="13">
        <f t="shared" si="2"/>
        <v>0</v>
      </c>
      <c r="AJ29" s="12"/>
      <c r="AK29" s="12"/>
      <c r="AL29" s="13">
        <f t="shared" si="3"/>
        <v>0</v>
      </c>
      <c r="AM29" s="13">
        <f t="shared" si="4"/>
        <v>0</v>
      </c>
      <c r="AN29" s="12"/>
      <c r="AO29" s="12"/>
      <c r="AP29" s="13">
        <f t="shared" si="5"/>
        <v>0</v>
      </c>
      <c r="AQ29" s="13">
        <f t="shared" si="6"/>
        <v>0</v>
      </c>
      <c r="AR29" s="12"/>
      <c r="AS29" s="12">
        <v>0</v>
      </c>
      <c r="AT29" s="13">
        <f t="shared" si="7"/>
        <v>0</v>
      </c>
      <c r="AU29" s="13">
        <f t="shared" si="8"/>
        <v>0</v>
      </c>
      <c r="AV29" s="12"/>
      <c r="AW29" s="12"/>
      <c r="AX29" s="13">
        <f t="shared" si="9"/>
        <v>0</v>
      </c>
      <c r="AY29" s="13">
        <f t="shared" si="10"/>
        <v>0</v>
      </c>
    </row>
    <row r="30" spans="1:51" ht="15" customHeight="1" x14ac:dyDescent="0.25">
      <c r="A30" s="9">
        <v>8905006226</v>
      </c>
      <c r="B30" s="9">
        <v>890500622</v>
      </c>
      <c r="C30" s="9">
        <v>125354000</v>
      </c>
      <c r="D30" s="10" t="s">
        <v>64</v>
      </c>
      <c r="E30" s="11" t="s">
        <v>15</v>
      </c>
      <c r="F30" s="12">
        <v>3242881747</v>
      </c>
      <c r="G30" s="13">
        <f t="shared" si="0"/>
        <v>3242881747</v>
      </c>
      <c r="H30" s="12"/>
      <c r="I30" s="12">
        <v>6485763495</v>
      </c>
      <c r="J30" s="13">
        <f t="shared" si="11"/>
        <v>0</v>
      </c>
      <c r="K30" s="13">
        <f t="shared" si="12"/>
        <v>9728645242</v>
      </c>
      <c r="L30" s="12"/>
      <c r="M30" s="12">
        <v>6485763494</v>
      </c>
      <c r="N30" s="13">
        <f t="shared" si="13"/>
        <v>0</v>
      </c>
      <c r="O30" s="13">
        <f t="shared" si="14"/>
        <v>16214408736</v>
      </c>
      <c r="P30" s="12"/>
      <c r="Q30" s="12">
        <v>407363637</v>
      </c>
      <c r="R30" s="13">
        <f t="shared" si="15"/>
        <v>0</v>
      </c>
      <c r="S30" s="13">
        <f t="shared" si="16"/>
        <v>16621772373</v>
      </c>
      <c r="T30" s="12"/>
      <c r="U30" s="12">
        <v>5993824255</v>
      </c>
      <c r="V30" s="13">
        <f t="shared" si="17"/>
        <v>0</v>
      </c>
      <c r="W30" s="13">
        <f t="shared" si="18"/>
        <v>22615596628</v>
      </c>
      <c r="X30" s="12"/>
      <c r="Y30" s="12">
        <v>6485763494</v>
      </c>
      <c r="Z30" s="13">
        <f t="shared" si="19"/>
        <v>0</v>
      </c>
      <c r="AA30" s="13">
        <f t="shared" si="20"/>
        <v>29101360122</v>
      </c>
      <c r="AB30" s="12"/>
      <c r="AC30" s="12">
        <v>3242881747</v>
      </c>
      <c r="AD30" s="13">
        <f t="shared" si="21"/>
        <v>0</v>
      </c>
      <c r="AE30" s="13">
        <f t="shared" si="22"/>
        <v>32344241869</v>
      </c>
      <c r="AF30" s="12"/>
      <c r="AG30" s="12">
        <v>3242881747</v>
      </c>
      <c r="AH30" s="13">
        <f t="shared" si="1"/>
        <v>0</v>
      </c>
      <c r="AI30" s="13">
        <f t="shared" si="2"/>
        <v>35587123616</v>
      </c>
      <c r="AJ30" s="12"/>
      <c r="AK30" s="12">
        <v>3242881747</v>
      </c>
      <c r="AL30" s="13">
        <f t="shared" si="3"/>
        <v>0</v>
      </c>
      <c r="AM30" s="13">
        <f t="shared" si="4"/>
        <v>38830005363</v>
      </c>
      <c r="AN30" s="12"/>
      <c r="AO30" s="12">
        <v>3525691202</v>
      </c>
      <c r="AP30" s="13">
        <f t="shared" si="5"/>
        <v>0</v>
      </c>
      <c r="AQ30" s="13">
        <f t="shared" si="6"/>
        <v>42355696565</v>
      </c>
      <c r="AR30" s="12"/>
      <c r="AS30" s="12">
        <f>VLOOKUP($B30,'[1]542303001'!$A$21:$N$68,13,0)</f>
        <v>6485763497</v>
      </c>
      <c r="AT30" s="13">
        <f t="shared" si="7"/>
        <v>0</v>
      </c>
      <c r="AU30" s="13">
        <f t="shared" si="8"/>
        <v>48841460062</v>
      </c>
      <c r="AV30" s="12"/>
      <c r="AW30" s="12">
        <v>3242881749</v>
      </c>
      <c r="AX30" s="13">
        <f t="shared" si="9"/>
        <v>0</v>
      </c>
      <c r="AY30" s="13">
        <f t="shared" si="10"/>
        <v>52084341811</v>
      </c>
    </row>
    <row r="31" spans="1:51" ht="15" customHeight="1" x14ac:dyDescent="0.25">
      <c r="A31" s="9">
        <v>8905015104</v>
      </c>
      <c r="B31" s="9">
        <v>890501510</v>
      </c>
      <c r="C31" s="9">
        <v>125454000</v>
      </c>
      <c r="D31" s="10" t="s">
        <v>16</v>
      </c>
      <c r="E31" s="11" t="s">
        <v>82</v>
      </c>
      <c r="F31" s="12">
        <v>3453763878</v>
      </c>
      <c r="G31" s="13">
        <f t="shared" si="0"/>
        <v>3453763878</v>
      </c>
      <c r="H31" s="12"/>
      <c r="I31" s="12">
        <v>6907527757</v>
      </c>
      <c r="J31" s="13">
        <f t="shared" si="11"/>
        <v>0</v>
      </c>
      <c r="K31" s="13">
        <f t="shared" si="12"/>
        <v>10361291635</v>
      </c>
      <c r="L31" s="12"/>
      <c r="M31" s="12">
        <v>6907527756</v>
      </c>
      <c r="N31" s="13">
        <f t="shared" si="13"/>
        <v>0</v>
      </c>
      <c r="O31" s="13">
        <f t="shared" si="14"/>
        <v>17268819391</v>
      </c>
      <c r="P31" s="12"/>
      <c r="Q31" s="12">
        <v>973385328</v>
      </c>
      <c r="R31" s="13">
        <f t="shared" si="15"/>
        <v>0</v>
      </c>
      <c r="S31" s="13">
        <f t="shared" si="16"/>
        <v>18242204719</v>
      </c>
      <c r="T31" s="12"/>
      <c r="U31" s="12">
        <v>6309539612</v>
      </c>
      <c r="V31" s="13">
        <f t="shared" si="17"/>
        <v>0</v>
      </c>
      <c r="W31" s="13">
        <f t="shared" si="18"/>
        <v>24551744331</v>
      </c>
      <c r="X31" s="12"/>
      <c r="Y31" s="12">
        <v>6907527756</v>
      </c>
      <c r="Z31" s="13">
        <f t="shared" si="19"/>
        <v>0</v>
      </c>
      <c r="AA31" s="13">
        <f t="shared" si="20"/>
        <v>31459272087</v>
      </c>
      <c r="AB31" s="12"/>
      <c r="AC31" s="12">
        <v>3453763878</v>
      </c>
      <c r="AD31" s="13">
        <f t="shared" si="21"/>
        <v>0</v>
      </c>
      <c r="AE31" s="13">
        <f t="shared" si="22"/>
        <v>34913035965</v>
      </c>
      <c r="AF31" s="12"/>
      <c r="AG31" s="12">
        <v>3453763878</v>
      </c>
      <c r="AH31" s="13">
        <f t="shared" si="1"/>
        <v>0</v>
      </c>
      <c r="AI31" s="13">
        <f t="shared" si="2"/>
        <v>38366799843</v>
      </c>
      <c r="AJ31" s="12"/>
      <c r="AK31" s="12">
        <v>3453763878</v>
      </c>
      <c r="AL31" s="13">
        <f t="shared" si="3"/>
        <v>0</v>
      </c>
      <c r="AM31" s="13">
        <f t="shared" si="4"/>
        <v>41820563721</v>
      </c>
      <c r="AN31" s="12"/>
      <c r="AO31" s="12">
        <v>3754964216</v>
      </c>
      <c r="AP31" s="13">
        <f t="shared" si="5"/>
        <v>0</v>
      </c>
      <c r="AQ31" s="13">
        <f t="shared" si="6"/>
        <v>45575527937</v>
      </c>
      <c r="AR31" s="12"/>
      <c r="AS31" s="12">
        <f>VLOOKUP($B31,'[1]542303001'!$A$21:$N$68,13,0)</f>
        <v>6907527758</v>
      </c>
      <c r="AT31" s="13">
        <f t="shared" si="7"/>
        <v>0</v>
      </c>
      <c r="AU31" s="13">
        <f t="shared" si="8"/>
        <v>52483055695</v>
      </c>
      <c r="AV31" s="12"/>
      <c r="AW31" s="12">
        <v>3453763880</v>
      </c>
      <c r="AX31" s="13">
        <f t="shared" si="9"/>
        <v>0</v>
      </c>
      <c r="AY31" s="13">
        <f t="shared" si="10"/>
        <v>55936819575</v>
      </c>
    </row>
    <row r="32" spans="1:51" ht="15" customHeight="1" x14ac:dyDescent="0.25">
      <c r="A32" s="9">
        <v>8905015784</v>
      </c>
      <c r="B32" s="9">
        <v>890501578</v>
      </c>
      <c r="C32" s="9">
        <v>824454000</v>
      </c>
      <c r="D32" s="10" t="s">
        <v>75</v>
      </c>
      <c r="E32" s="25" t="s">
        <v>78</v>
      </c>
      <c r="F32" s="12">
        <v>402974938</v>
      </c>
      <c r="G32" s="13">
        <f t="shared" si="0"/>
        <v>402974938</v>
      </c>
      <c r="H32" s="12"/>
      <c r="I32" s="12">
        <v>402974938</v>
      </c>
      <c r="J32" s="13">
        <f t="shared" si="11"/>
        <v>0</v>
      </c>
      <c r="K32" s="13">
        <f t="shared" si="12"/>
        <v>805949876</v>
      </c>
      <c r="L32" s="12"/>
      <c r="M32" s="12">
        <v>805949876</v>
      </c>
      <c r="N32" s="13">
        <f t="shared" si="13"/>
        <v>0</v>
      </c>
      <c r="O32" s="13">
        <f t="shared" si="14"/>
        <v>1611899752</v>
      </c>
      <c r="P32" s="12"/>
      <c r="Q32" s="12">
        <v>187430204</v>
      </c>
      <c r="R32" s="13">
        <f t="shared" si="15"/>
        <v>0</v>
      </c>
      <c r="S32" s="13">
        <f t="shared" si="16"/>
        <v>1799329956</v>
      </c>
      <c r="T32" s="12"/>
      <c r="U32" s="12">
        <v>402974938</v>
      </c>
      <c r="V32" s="13">
        <f t="shared" si="17"/>
        <v>0</v>
      </c>
      <c r="W32" s="13">
        <f t="shared" si="18"/>
        <v>2202304894</v>
      </c>
      <c r="X32" s="12"/>
      <c r="Y32" s="12">
        <v>402974938</v>
      </c>
      <c r="Z32" s="13">
        <f t="shared" si="19"/>
        <v>0</v>
      </c>
      <c r="AA32" s="13">
        <f t="shared" si="20"/>
        <v>2605279832</v>
      </c>
      <c r="AB32" s="12"/>
      <c r="AC32" s="12">
        <v>402974938</v>
      </c>
      <c r="AD32" s="13">
        <f t="shared" si="21"/>
        <v>0</v>
      </c>
      <c r="AE32" s="13">
        <f t="shared" si="22"/>
        <v>3008254770</v>
      </c>
      <c r="AF32" s="12"/>
      <c r="AG32" s="12">
        <v>402974938</v>
      </c>
      <c r="AH32" s="13">
        <f t="shared" si="1"/>
        <v>0</v>
      </c>
      <c r="AI32" s="13">
        <f t="shared" si="2"/>
        <v>3411229708</v>
      </c>
      <c r="AJ32" s="12"/>
      <c r="AK32" s="12">
        <v>402974938</v>
      </c>
      <c r="AL32" s="13">
        <f t="shared" si="3"/>
        <v>0</v>
      </c>
      <c r="AM32" s="13">
        <f t="shared" si="4"/>
        <v>3814204646</v>
      </c>
      <c r="AN32" s="12"/>
      <c r="AO32" s="12">
        <v>431089468</v>
      </c>
      <c r="AP32" s="13">
        <f t="shared" si="5"/>
        <v>0</v>
      </c>
      <c r="AQ32" s="13">
        <f t="shared" si="6"/>
        <v>4245294114</v>
      </c>
      <c r="AR32" s="12"/>
      <c r="AS32" s="12">
        <f>VLOOKUP($B32,'[1]542303001'!$A$21:$N$68,13,0)</f>
        <v>604462407</v>
      </c>
      <c r="AT32" s="13">
        <f t="shared" si="7"/>
        <v>0</v>
      </c>
      <c r="AU32" s="13">
        <f t="shared" si="8"/>
        <v>4849756521</v>
      </c>
      <c r="AV32" s="12"/>
      <c r="AW32" s="12">
        <v>201487468</v>
      </c>
      <c r="AX32" s="13">
        <f t="shared" si="9"/>
        <v>0</v>
      </c>
      <c r="AY32" s="13">
        <f t="shared" si="10"/>
        <v>5051243989</v>
      </c>
    </row>
    <row r="33" spans="1:51" ht="15" customHeight="1" x14ac:dyDescent="0.25">
      <c r="A33" s="9">
        <v>8906800622</v>
      </c>
      <c r="B33" s="9">
        <v>890680062</v>
      </c>
      <c r="C33" s="9">
        <v>127625000</v>
      </c>
      <c r="D33" s="10" t="s">
        <v>17</v>
      </c>
      <c r="E33" s="11" t="s">
        <v>18</v>
      </c>
      <c r="F33" s="12">
        <v>1510723862</v>
      </c>
      <c r="G33" s="13">
        <f t="shared" si="0"/>
        <v>1510723862</v>
      </c>
      <c r="H33" s="12"/>
      <c r="I33" s="12">
        <v>3021447724</v>
      </c>
      <c r="J33" s="13">
        <f t="shared" si="11"/>
        <v>0</v>
      </c>
      <c r="K33" s="13">
        <f t="shared" si="12"/>
        <v>4532171586</v>
      </c>
      <c r="L33" s="12"/>
      <c r="M33" s="12">
        <v>3021447724</v>
      </c>
      <c r="N33" s="13">
        <f t="shared" si="13"/>
        <v>0</v>
      </c>
      <c r="O33" s="13">
        <f t="shared" si="14"/>
        <v>7553619310</v>
      </c>
      <c r="P33" s="12"/>
      <c r="Q33" s="12">
        <v>821580875</v>
      </c>
      <c r="R33" s="13">
        <f t="shared" si="15"/>
        <v>0</v>
      </c>
      <c r="S33" s="13">
        <f t="shared" si="16"/>
        <v>8375200185</v>
      </c>
      <c r="T33" s="12"/>
      <c r="U33" s="12">
        <v>3617337979</v>
      </c>
      <c r="V33" s="13">
        <f t="shared" si="17"/>
        <v>0</v>
      </c>
      <c r="W33" s="13">
        <f t="shared" si="18"/>
        <v>11992538164</v>
      </c>
      <c r="X33" s="12"/>
      <c r="Y33" s="12">
        <v>3021447724</v>
      </c>
      <c r="Z33" s="13">
        <f t="shared" si="19"/>
        <v>0</v>
      </c>
      <c r="AA33" s="13">
        <f t="shared" si="20"/>
        <v>15013985888</v>
      </c>
      <c r="AB33" s="12"/>
      <c r="AC33" s="12">
        <v>1510723862</v>
      </c>
      <c r="AD33" s="13">
        <f t="shared" si="21"/>
        <v>0</v>
      </c>
      <c r="AE33" s="13">
        <f t="shared" si="22"/>
        <v>16524709750</v>
      </c>
      <c r="AF33" s="12"/>
      <c r="AG33" s="12">
        <v>1510723862</v>
      </c>
      <c r="AH33" s="13">
        <f t="shared" si="1"/>
        <v>0</v>
      </c>
      <c r="AI33" s="13">
        <f t="shared" si="2"/>
        <v>18035433612</v>
      </c>
      <c r="AJ33" s="12"/>
      <c r="AK33" s="12">
        <v>1510723862</v>
      </c>
      <c r="AL33" s="13">
        <f t="shared" si="3"/>
        <v>0</v>
      </c>
      <c r="AM33" s="13">
        <f t="shared" si="4"/>
        <v>19546157474</v>
      </c>
      <c r="AN33" s="12"/>
      <c r="AO33" s="12">
        <v>1642473036</v>
      </c>
      <c r="AP33" s="13">
        <f t="shared" si="5"/>
        <v>0</v>
      </c>
      <c r="AQ33" s="13">
        <f t="shared" si="6"/>
        <v>21188630510</v>
      </c>
      <c r="AR33" s="12"/>
      <c r="AS33" s="12">
        <f>VLOOKUP($B33,'[1]542303001'!$A$21:$N$68,13,0)</f>
        <v>3021447724</v>
      </c>
      <c r="AT33" s="13">
        <f t="shared" si="7"/>
        <v>0</v>
      </c>
      <c r="AU33" s="13">
        <f t="shared" si="8"/>
        <v>24210078234</v>
      </c>
      <c r="AV33" s="12"/>
      <c r="AW33" s="12">
        <v>1510723861</v>
      </c>
      <c r="AX33" s="13">
        <f t="shared" si="9"/>
        <v>0</v>
      </c>
      <c r="AY33" s="13">
        <f t="shared" si="10"/>
        <v>25720802095</v>
      </c>
    </row>
    <row r="34" spans="1:51" ht="15" customHeight="1" x14ac:dyDescent="0.25">
      <c r="A34" s="9">
        <v>8907006407</v>
      </c>
      <c r="B34" s="9">
        <v>890700640</v>
      </c>
      <c r="C34" s="9">
        <v>129373000</v>
      </c>
      <c r="D34" s="10" t="s">
        <v>19</v>
      </c>
      <c r="E34" s="11" t="s">
        <v>80</v>
      </c>
      <c r="F34" s="12">
        <v>4007869219</v>
      </c>
      <c r="G34" s="13">
        <f t="shared" si="0"/>
        <v>4007869219</v>
      </c>
      <c r="H34" s="12"/>
      <c r="I34" s="12">
        <v>8015738439</v>
      </c>
      <c r="J34" s="13">
        <f t="shared" si="11"/>
        <v>0</v>
      </c>
      <c r="K34" s="13">
        <f t="shared" si="12"/>
        <v>12023607658</v>
      </c>
      <c r="L34" s="12"/>
      <c r="M34" s="12">
        <v>8015738438</v>
      </c>
      <c r="N34" s="13">
        <f t="shared" si="13"/>
        <v>0</v>
      </c>
      <c r="O34" s="13">
        <f t="shared" si="14"/>
        <v>20039346096</v>
      </c>
      <c r="P34" s="12"/>
      <c r="Q34" s="12">
        <v>1415826322</v>
      </c>
      <c r="R34" s="13">
        <f t="shared" si="15"/>
        <v>0</v>
      </c>
      <c r="S34" s="13">
        <f t="shared" si="16"/>
        <v>21455172418</v>
      </c>
      <c r="T34" s="12"/>
      <c r="U34" s="12">
        <v>6932235062</v>
      </c>
      <c r="V34" s="13">
        <f t="shared" si="17"/>
        <v>0</v>
      </c>
      <c r="W34" s="13">
        <f t="shared" si="18"/>
        <v>28387407480</v>
      </c>
      <c r="X34" s="12"/>
      <c r="Y34" s="12">
        <v>8015738438</v>
      </c>
      <c r="Z34" s="13">
        <f t="shared" si="19"/>
        <v>0</v>
      </c>
      <c r="AA34" s="13">
        <f t="shared" si="20"/>
        <v>36403145918</v>
      </c>
      <c r="AB34" s="12"/>
      <c r="AC34" s="12">
        <v>4007869219</v>
      </c>
      <c r="AD34" s="13">
        <f t="shared" si="21"/>
        <v>0</v>
      </c>
      <c r="AE34" s="13">
        <f t="shared" si="22"/>
        <v>40411015137</v>
      </c>
      <c r="AF34" s="12"/>
      <c r="AG34" s="12">
        <v>4007869219</v>
      </c>
      <c r="AH34" s="13">
        <f t="shared" si="1"/>
        <v>0</v>
      </c>
      <c r="AI34" s="13">
        <f t="shared" si="2"/>
        <v>44418884356</v>
      </c>
      <c r="AJ34" s="12"/>
      <c r="AK34" s="12">
        <v>4007869219</v>
      </c>
      <c r="AL34" s="13">
        <f t="shared" si="3"/>
        <v>0</v>
      </c>
      <c r="AM34" s="13">
        <f t="shared" si="4"/>
        <v>48426753575</v>
      </c>
      <c r="AN34" s="12"/>
      <c r="AO34" s="12">
        <v>4357392698</v>
      </c>
      <c r="AP34" s="13">
        <f t="shared" si="5"/>
        <v>0</v>
      </c>
      <c r="AQ34" s="13">
        <f t="shared" si="6"/>
        <v>52784146273</v>
      </c>
      <c r="AR34" s="12"/>
      <c r="AS34" s="12">
        <f>VLOOKUP($B34,'[1]542303001'!$A$21:$N$68,13,0)</f>
        <v>8015738440</v>
      </c>
      <c r="AT34" s="13">
        <f t="shared" si="7"/>
        <v>0</v>
      </c>
      <c r="AU34" s="13">
        <f t="shared" si="8"/>
        <v>60799884713</v>
      </c>
      <c r="AV34" s="12"/>
      <c r="AW34" s="12">
        <v>4007869221</v>
      </c>
      <c r="AX34" s="13">
        <f t="shared" si="9"/>
        <v>0</v>
      </c>
      <c r="AY34" s="13">
        <f t="shared" si="10"/>
        <v>64807753934</v>
      </c>
    </row>
    <row r="35" spans="1:51" ht="15" customHeight="1" x14ac:dyDescent="0.25">
      <c r="A35" s="9">
        <v>8907009060</v>
      </c>
      <c r="B35" s="9">
        <v>890700906</v>
      </c>
      <c r="C35" s="9">
        <v>128873000</v>
      </c>
      <c r="D35" s="10" t="s">
        <v>65</v>
      </c>
      <c r="E35" s="11" t="s">
        <v>20</v>
      </c>
      <c r="F35" s="12">
        <v>188382062</v>
      </c>
      <c r="G35" s="13">
        <f t="shared" si="0"/>
        <v>188382062</v>
      </c>
      <c r="H35" s="12"/>
      <c r="I35" s="12">
        <v>188382062</v>
      </c>
      <c r="J35" s="13">
        <f t="shared" si="11"/>
        <v>0</v>
      </c>
      <c r="K35" s="13">
        <f t="shared" si="12"/>
        <v>376764124</v>
      </c>
      <c r="L35" s="12"/>
      <c r="M35" s="12">
        <v>367950928</v>
      </c>
      <c r="N35" s="13">
        <f t="shared" si="13"/>
        <v>0</v>
      </c>
      <c r="O35" s="13">
        <f t="shared" si="14"/>
        <v>744715052</v>
      </c>
      <c r="P35" s="12"/>
      <c r="Q35" s="12">
        <v>79318763</v>
      </c>
      <c r="R35" s="13">
        <f t="shared" si="15"/>
        <v>0</v>
      </c>
      <c r="S35" s="13">
        <f t="shared" si="16"/>
        <v>824033815</v>
      </c>
      <c r="T35" s="12"/>
      <c r="U35" s="12">
        <v>179568866</v>
      </c>
      <c r="V35" s="13">
        <f t="shared" si="17"/>
        <v>0</v>
      </c>
      <c r="W35" s="13">
        <f t="shared" si="18"/>
        <v>1003602681</v>
      </c>
      <c r="X35" s="12"/>
      <c r="Y35" s="12">
        <v>179568866</v>
      </c>
      <c r="Z35" s="13">
        <f t="shared" si="19"/>
        <v>0</v>
      </c>
      <c r="AA35" s="13">
        <f t="shared" si="20"/>
        <v>1183171547</v>
      </c>
      <c r="AB35" s="12"/>
      <c r="AC35" s="12">
        <v>179568866</v>
      </c>
      <c r="AD35" s="13">
        <f t="shared" si="21"/>
        <v>0</v>
      </c>
      <c r="AE35" s="13">
        <f t="shared" si="22"/>
        <v>1362740413</v>
      </c>
      <c r="AF35" s="12"/>
      <c r="AG35" s="12">
        <v>179568866</v>
      </c>
      <c r="AH35" s="13">
        <f t="shared" si="1"/>
        <v>0</v>
      </c>
      <c r="AI35" s="13">
        <f t="shared" si="2"/>
        <v>1542309279</v>
      </c>
      <c r="AJ35" s="12"/>
      <c r="AK35" s="12">
        <v>179568866</v>
      </c>
      <c r="AL35" s="13">
        <f t="shared" si="3"/>
        <v>0</v>
      </c>
      <c r="AM35" s="13">
        <f t="shared" si="4"/>
        <v>1721878145</v>
      </c>
      <c r="AN35" s="12"/>
      <c r="AO35" s="12">
        <v>179568866</v>
      </c>
      <c r="AP35" s="13">
        <f t="shared" si="5"/>
        <v>0</v>
      </c>
      <c r="AQ35" s="13">
        <f t="shared" si="6"/>
        <v>1901447011</v>
      </c>
      <c r="AR35" s="12"/>
      <c r="AS35" s="12">
        <f>VLOOKUP($B35,'[1]542303001'!$A$21:$N$68,13,0)</f>
        <v>269353301</v>
      </c>
      <c r="AT35" s="13">
        <f t="shared" si="7"/>
        <v>0</v>
      </c>
      <c r="AU35" s="13">
        <f t="shared" si="8"/>
        <v>2170800312</v>
      </c>
      <c r="AV35" s="12"/>
      <c r="AW35" s="12">
        <v>89784434</v>
      </c>
      <c r="AX35" s="13">
        <f t="shared" si="9"/>
        <v>0</v>
      </c>
      <c r="AY35" s="13">
        <f t="shared" si="10"/>
        <v>2260584746</v>
      </c>
    </row>
    <row r="36" spans="1:51" ht="15" customHeight="1" x14ac:dyDescent="0.25">
      <c r="A36" s="9">
        <v>8908010630</v>
      </c>
      <c r="B36" s="9">
        <v>890801063</v>
      </c>
      <c r="C36" s="9">
        <v>27017000</v>
      </c>
      <c r="D36" s="10" t="s">
        <v>21</v>
      </c>
      <c r="E36" s="64" t="s">
        <v>667</v>
      </c>
      <c r="F36" s="12">
        <v>6363925252</v>
      </c>
      <c r="G36" s="13">
        <f t="shared" ref="G36:G64" si="23">+F36</f>
        <v>6363925252</v>
      </c>
      <c r="H36" s="12">
        <v>4091405907</v>
      </c>
      <c r="I36" s="12">
        <v>12727850505</v>
      </c>
      <c r="J36" s="13">
        <f t="shared" si="11"/>
        <v>4091405907</v>
      </c>
      <c r="K36" s="13">
        <f t="shared" si="12"/>
        <v>19091775757</v>
      </c>
      <c r="L36" s="12"/>
      <c r="M36" s="12">
        <v>12727850504</v>
      </c>
      <c r="N36" s="13">
        <f t="shared" si="13"/>
        <v>4091405907</v>
      </c>
      <c r="O36" s="13">
        <f t="shared" si="14"/>
        <v>31819626261</v>
      </c>
      <c r="P36" s="12"/>
      <c r="Q36" s="12">
        <v>685396602</v>
      </c>
      <c r="R36" s="13">
        <f t="shared" si="15"/>
        <v>4091405907</v>
      </c>
      <c r="S36" s="13">
        <f t="shared" si="16"/>
        <v>32505022863</v>
      </c>
      <c r="T36" s="12"/>
      <c r="U36" s="12">
        <v>10126067516</v>
      </c>
      <c r="V36" s="13">
        <f t="shared" si="17"/>
        <v>4091405907</v>
      </c>
      <c r="W36" s="13">
        <f t="shared" si="18"/>
        <v>42631090379</v>
      </c>
      <c r="X36" s="12"/>
      <c r="Y36" s="12">
        <v>12727850504</v>
      </c>
      <c r="Z36" s="13">
        <f t="shared" si="19"/>
        <v>4091405907</v>
      </c>
      <c r="AA36" s="13">
        <f t="shared" si="20"/>
        <v>55358940883</v>
      </c>
      <c r="AB36" s="12"/>
      <c r="AC36" s="12">
        <v>6363925252</v>
      </c>
      <c r="AD36" s="13">
        <f t="shared" si="21"/>
        <v>4091405907</v>
      </c>
      <c r="AE36" s="13">
        <f t="shared" si="22"/>
        <v>61722866135</v>
      </c>
      <c r="AF36" s="12"/>
      <c r="AG36" s="12">
        <v>6363925252</v>
      </c>
      <c r="AH36" s="13">
        <f t="shared" ref="AH36:AH65" si="24">+AD36+AF36</f>
        <v>4091405907</v>
      </c>
      <c r="AI36" s="13">
        <f t="shared" ref="AI36:AI65" si="25">+AE36+AG36</f>
        <v>68086791387</v>
      </c>
      <c r="AJ36" s="12"/>
      <c r="AK36" s="12">
        <v>6363925252</v>
      </c>
      <c r="AL36" s="13">
        <f t="shared" si="3"/>
        <v>4091405907</v>
      </c>
      <c r="AM36" s="13">
        <f t="shared" si="4"/>
        <v>74450716639</v>
      </c>
      <c r="AN36" s="12"/>
      <c r="AO36" s="12">
        <v>6918918733</v>
      </c>
      <c r="AP36" s="13">
        <f t="shared" si="5"/>
        <v>4091405907</v>
      </c>
      <c r="AQ36" s="13">
        <f t="shared" si="6"/>
        <v>81369635372</v>
      </c>
      <c r="AR36" s="12"/>
      <c r="AS36" s="12">
        <f>VLOOKUP($B36,'[1]542303001'!$A$21:$N$68,13,0)</f>
        <v>12727850507</v>
      </c>
      <c r="AT36" s="13">
        <f t="shared" si="7"/>
        <v>4091405907</v>
      </c>
      <c r="AU36" s="13">
        <f t="shared" si="8"/>
        <v>94097485879</v>
      </c>
      <c r="AV36" s="12"/>
      <c r="AW36" s="12">
        <v>6363925254</v>
      </c>
      <c r="AX36" s="13">
        <f t="shared" si="9"/>
        <v>4091405907</v>
      </c>
      <c r="AY36" s="13">
        <f t="shared" si="10"/>
        <v>100461411133</v>
      </c>
    </row>
    <row r="37" spans="1:51" ht="15" customHeight="1" x14ac:dyDescent="0.25">
      <c r="A37" s="9">
        <v>8908026784</v>
      </c>
      <c r="B37" s="9">
        <v>890802678</v>
      </c>
      <c r="C37" s="9">
        <v>825717000</v>
      </c>
      <c r="D37" s="23" t="s">
        <v>122</v>
      </c>
      <c r="E37" s="11" t="s">
        <v>22</v>
      </c>
      <c r="F37" s="12">
        <v>228055262</v>
      </c>
      <c r="G37" s="13">
        <f t="shared" si="23"/>
        <v>228055262</v>
      </c>
      <c r="H37" s="12"/>
      <c r="I37" s="12">
        <v>228055262</v>
      </c>
      <c r="J37" s="13">
        <f t="shared" si="11"/>
        <v>0</v>
      </c>
      <c r="K37" s="13">
        <f t="shared" si="12"/>
        <v>456110524</v>
      </c>
      <c r="L37" s="12"/>
      <c r="M37" s="12">
        <v>456110524</v>
      </c>
      <c r="N37" s="13">
        <f t="shared" si="13"/>
        <v>0</v>
      </c>
      <c r="O37" s="13">
        <f t="shared" si="14"/>
        <v>912221048</v>
      </c>
      <c r="P37" s="12"/>
      <c r="Q37" s="12">
        <v>106072215</v>
      </c>
      <c r="R37" s="13">
        <f t="shared" si="15"/>
        <v>0</v>
      </c>
      <c r="S37" s="13">
        <f t="shared" si="16"/>
        <v>1018293263</v>
      </c>
      <c r="T37" s="12"/>
      <c r="U37" s="12">
        <v>228055262</v>
      </c>
      <c r="V37" s="13">
        <f t="shared" si="17"/>
        <v>0</v>
      </c>
      <c r="W37" s="13">
        <f t="shared" si="18"/>
        <v>1246348525</v>
      </c>
      <c r="X37" s="12"/>
      <c r="Y37" s="12">
        <v>228055262</v>
      </c>
      <c r="Z37" s="13">
        <f t="shared" si="19"/>
        <v>0</v>
      </c>
      <c r="AA37" s="13">
        <f t="shared" si="20"/>
        <v>1474403787</v>
      </c>
      <c r="AB37" s="12"/>
      <c r="AC37" s="12">
        <v>228055262</v>
      </c>
      <c r="AD37" s="13">
        <f t="shared" si="21"/>
        <v>0</v>
      </c>
      <c r="AE37" s="13">
        <f t="shared" si="22"/>
        <v>1702459049</v>
      </c>
      <c r="AF37" s="12"/>
      <c r="AG37" s="12">
        <v>228055262</v>
      </c>
      <c r="AH37" s="13">
        <f t="shared" si="24"/>
        <v>0</v>
      </c>
      <c r="AI37" s="13">
        <f t="shared" si="25"/>
        <v>1930514311</v>
      </c>
      <c r="AJ37" s="12"/>
      <c r="AK37" s="12">
        <v>228055262</v>
      </c>
      <c r="AL37" s="13">
        <f t="shared" si="3"/>
        <v>0</v>
      </c>
      <c r="AM37" s="13">
        <f t="shared" si="4"/>
        <v>2158569573</v>
      </c>
      <c r="AN37" s="12"/>
      <c r="AO37" s="12">
        <v>243966094</v>
      </c>
      <c r="AP37" s="13">
        <f t="shared" si="5"/>
        <v>0</v>
      </c>
      <c r="AQ37" s="13">
        <f t="shared" si="6"/>
        <v>2402535667</v>
      </c>
      <c r="AR37" s="12"/>
      <c r="AS37" s="12">
        <f>VLOOKUP($B37,'[1]542303001'!$A$21:$N$68,13,0)</f>
        <v>342082893</v>
      </c>
      <c r="AT37" s="13">
        <f t="shared" si="7"/>
        <v>0</v>
      </c>
      <c r="AU37" s="13">
        <f t="shared" si="8"/>
        <v>2744618560</v>
      </c>
      <c r="AV37" s="12"/>
      <c r="AW37" s="12">
        <v>114027630</v>
      </c>
      <c r="AX37" s="13">
        <f t="shared" si="9"/>
        <v>0</v>
      </c>
      <c r="AY37" s="13">
        <f t="shared" si="10"/>
        <v>2858646190</v>
      </c>
    </row>
    <row r="38" spans="1:51" ht="15" customHeight="1" x14ac:dyDescent="0.25">
      <c r="A38" s="27">
        <v>8909054196</v>
      </c>
      <c r="B38" s="9">
        <v>890905419</v>
      </c>
      <c r="C38" s="9">
        <v>121705000</v>
      </c>
      <c r="D38" s="10" t="s">
        <v>107</v>
      </c>
      <c r="E38" s="11" t="s">
        <v>118</v>
      </c>
      <c r="F38" s="12"/>
      <c r="G38" s="13">
        <f t="shared" si="23"/>
        <v>0</v>
      </c>
      <c r="H38" s="12"/>
      <c r="I38" s="12"/>
      <c r="J38" s="13">
        <f t="shared" si="11"/>
        <v>0</v>
      </c>
      <c r="K38" s="13">
        <f t="shared" si="12"/>
        <v>0</v>
      </c>
      <c r="L38" s="12"/>
      <c r="M38" s="12"/>
      <c r="N38" s="13">
        <f t="shared" si="13"/>
        <v>0</v>
      </c>
      <c r="O38" s="13">
        <f t="shared" si="14"/>
        <v>0</v>
      </c>
      <c r="P38" s="12"/>
      <c r="Q38" s="12"/>
      <c r="R38" s="13">
        <f t="shared" si="15"/>
        <v>0</v>
      </c>
      <c r="S38" s="13">
        <f t="shared" si="16"/>
        <v>0</v>
      </c>
      <c r="T38" s="12"/>
      <c r="U38" s="12"/>
      <c r="V38" s="13">
        <f t="shared" si="17"/>
        <v>0</v>
      </c>
      <c r="W38" s="13">
        <f t="shared" si="18"/>
        <v>0</v>
      </c>
      <c r="X38" s="12"/>
      <c r="Y38" s="12"/>
      <c r="Z38" s="13">
        <f t="shared" si="19"/>
        <v>0</v>
      </c>
      <c r="AA38" s="13">
        <f t="shared" si="20"/>
        <v>0</v>
      </c>
      <c r="AB38" s="12"/>
      <c r="AC38" s="12"/>
      <c r="AD38" s="13">
        <f t="shared" si="21"/>
        <v>0</v>
      </c>
      <c r="AE38" s="13">
        <f t="shared" si="22"/>
        <v>0</v>
      </c>
      <c r="AF38" s="12"/>
      <c r="AG38" s="12"/>
      <c r="AH38" s="13">
        <f t="shared" si="24"/>
        <v>0</v>
      </c>
      <c r="AI38" s="13">
        <f t="shared" si="25"/>
        <v>0</v>
      </c>
      <c r="AJ38" s="12"/>
      <c r="AK38" s="12"/>
      <c r="AL38" s="13">
        <f t="shared" si="3"/>
        <v>0</v>
      </c>
      <c r="AM38" s="13">
        <f t="shared" si="4"/>
        <v>0</v>
      </c>
      <c r="AN38" s="12"/>
      <c r="AO38" s="12"/>
      <c r="AP38" s="13">
        <f t="shared" si="5"/>
        <v>0</v>
      </c>
      <c r="AQ38" s="13">
        <f t="shared" si="6"/>
        <v>0</v>
      </c>
      <c r="AR38" s="12"/>
      <c r="AS38" s="12">
        <v>0</v>
      </c>
      <c r="AT38" s="13">
        <f t="shared" si="7"/>
        <v>0</v>
      </c>
      <c r="AU38" s="13">
        <f t="shared" si="8"/>
        <v>0</v>
      </c>
      <c r="AV38" s="12"/>
      <c r="AW38" s="12"/>
      <c r="AX38" s="13">
        <f t="shared" si="9"/>
        <v>0</v>
      </c>
      <c r="AY38" s="13">
        <f t="shared" si="10"/>
        <v>0</v>
      </c>
    </row>
    <row r="39" spans="1:51" ht="15" customHeight="1" x14ac:dyDescent="0.25">
      <c r="A39" s="9">
        <v>8909800408</v>
      </c>
      <c r="B39" s="9">
        <v>890980040</v>
      </c>
      <c r="C39" s="9">
        <v>120205000</v>
      </c>
      <c r="D39" s="10" t="s">
        <v>23</v>
      </c>
      <c r="E39" s="11" t="s">
        <v>121</v>
      </c>
      <c r="F39" s="12">
        <v>24748715389</v>
      </c>
      <c r="G39" s="13">
        <f t="shared" si="23"/>
        <v>24748715389</v>
      </c>
      <c r="H39" s="12"/>
      <c r="I39" s="12">
        <v>49497430777</v>
      </c>
      <c r="J39" s="13">
        <f t="shared" si="11"/>
        <v>0</v>
      </c>
      <c r="K39" s="13">
        <f t="shared" si="12"/>
        <v>74246146166</v>
      </c>
      <c r="L39" s="12"/>
      <c r="M39" s="12">
        <v>49497430778</v>
      </c>
      <c r="N39" s="13">
        <f t="shared" si="13"/>
        <v>0</v>
      </c>
      <c r="O39" s="13">
        <f t="shared" si="14"/>
        <v>123743576944</v>
      </c>
      <c r="P39" s="12"/>
      <c r="Q39" s="12">
        <v>1438185292</v>
      </c>
      <c r="R39" s="13">
        <f t="shared" si="15"/>
        <v>0</v>
      </c>
      <c r="S39" s="13">
        <f t="shared" si="16"/>
        <v>125181762236</v>
      </c>
      <c r="T39" s="12"/>
      <c r="U39" s="12">
        <v>35469296333</v>
      </c>
      <c r="V39" s="13">
        <f t="shared" si="17"/>
        <v>0</v>
      </c>
      <c r="W39" s="13">
        <f t="shared" si="18"/>
        <v>160651058569</v>
      </c>
      <c r="X39" s="12"/>
      <c r="Y39" s="12">
        <v>49497430778</v>
      </c>
      <c r="Z39" s="13">
        <f t="shared" si="19"/>
        <v>0</v>
      </c>
      <c r="AA39" s="13">
        <f t="shared" si="20"/>
        <v>210148489347</v>
      </c>
      <c r="AB39" s="12"/>
      <c r="AC39" s="12">
        <v>24748715389</v>
      </c>
      <c r="AD39" s="13">
        <f t="shared" si="21"/>
        <v>0</v>
      </c>
      <c r="AE39" s="13">
        <f t="shared" si="22"/>
        <v>234897204736</v>
      </c>
      <c r="AF39" s="12"/>
      <c r="AG39" s="12">
        <v>24748715389</v>
      </c>
      <c r="AH39" s="13">
        <f t="shared" si="24"/>
        <v>0</v>
      </c>
      <c r="AI39" s="13">
        <f t="shared" si="25"/>
        <v>259645920125</v>
      </c>
      <c r="AJ39" s="12"/>
      <c r="AK39" s="12">
        <v>24748715389</v>
      </c>
      <c r="AL39" s="13">
        <f t="shared" si="3"/>
        <v>0</v>
      </c>
      <c r="AM39" s="13">
        <f t="shared" si="4"/>
        <v>284394635514</v>
      </c>
      <c r="AN39" s="12"/>
      <c r="AO39" s="12">
        <v>26907033592</v>
      </c>
      <c r="AP39" s="13">
        <f t="shared" si="5"/>
        <v>0</v>
      </c>
      <c r="AQ39" s="13">
        <f t="shared" si="6"/>
        <v>311301669106</v>
      </c>
      <c r="AR39" s="12"/>
      <c r="AS39" s="12">
        <f>VLOOKUP($B39,'[1]542303001'!$A$21:$N$68,13,0)</f>
        <v>49497430775</v>
      </c>
      <c r="AT39" s="13">
        <f t="shared" si="7"/>
        <v>0</v>
      </c>
      <c r="AU39" s="13">
        <f t="shared" si="8"/>
        <v>360799099881</v>
      </c>
      <c r="AV39" s="12"/>
      <c r="AW39" s="12">
        <v>24748715386</v>
      </c>
      <c r="AX39" s="13">
        <f t="shared" si="9"/>
        <v>0</v>
      </c>
      <c r="AY39" s="13">
        <f t="shared" si="10"/>
        <v>385547815267</v>
      </c>
    </row>
    <row r="40" spans="1:51" ht="15" customHeight="1" x14ac:dyDescent="0.25">
      <c r="A40" s="9">
        <v>8909801341</v>
      </c>
      <c r="B40" s="9">
        <v>890980134</v>
      </c>
      <c r="C40" s="9">
        <v>824505000</v>
      </c>
      <c r="D40" s="37" t="s">
        <v>24</v>
      </c>
      <c r="E40" s="11" t="s">
        <v>25</v>
      </c>
      <c r="F40" s="12">
        <v>423508651</v>
      </c>
      <c r="G40" s="13">
        <f t="shared" si="23"/>
        <v>423508651</v>
      </c>
      <c r="H40" s="12"/>
      <c r="I40" s="12">
        <v>423508651</v>
      </c>
      <c r="J40" s="13">
        <f t="shared" si="11"/>
        <v>0</v>
      </c>
      <c r="K40" s="13">
        <f t="shared" si="12"/>
        <v>847017302</v>
      </c>
      <c r="L40" s="12"/>
      <c r="M40" s="12">
        <v>847017302</v>
      </c>
      <c r="N40" s="13">
        <f t="shared" si="13"/>
        <v>0</v>
      </c>
      <c r="O40" s="13">
        <f t="shared" si="14"/>
        <v>1694034604</v>
      </c>
      <c r="P40" s="12"/>
      <c r="Q40" s="12">
        <v>196980768</v>
      </c>
      <c r="R40" s="13">
        <f t="shared" si="15"/>
        <v>0</v>
      </c>
      <c r="S40" s="13">
        <f t="shared" si="16"/>
        <v>1891015372</v>
      </c>
      <c r="T40" s="12"/>
      <c r="U40" s="12">
        <v>423508651</v>
      </c>
      <c r="V40" s="13">
        <f t="shared" si="17"/>
        <v>0</v>
      </c>
      <c r="W40" s="13">
        <f t="shared" si="18"/>
        <v>2314524023</v>
      </c>
      <c r="X40" s="12"/>
      <c r="Y40" s="12">
        <v>423508651</v>
      </c>
      <c r="Z40" s="13">
        <f t="shared" si="19"/>
        <v>0</v>
      </c>
      <c r="AA40" s="13">
        <f t="shared" si="20"/>
        <v>2738032674</v>
      </c>
      <c r="AB40" s="12"/>
      <c r="AC40" s="12">
        <v>423508651</v>
      </c>
      <c r="AD40" s="13">
        <f t="shared" si="21"/>
        <v>0</v>
      </c>
      <c r="AE40" s="13">
        <f t="shared" si="22"/>
        <v>3161541325</v>
      </c>
      <c r="AF40" s="12"/>
      <c r="AG40" s="12">
        <v>423508651</v>
      </c>
      <c r="AH40" s="13">
        <f t="shared" si="24"/>
        <v>0</v>
      </c>
      <c r="AI40" s="13">
        <f t="shared" si="25"/>
        <v>3585049976</v>
      </c>
      <c r="AJ40" s="12"/>
      <c r="AK40" s="12">
        <v>423508651</v>
      </c>
      <c r="AL40" s="13">
        <f t="shared" si="3"/>
        <v>0</v>
      </c>
      <c r="AM40" s="13">
        <f t="shared" si="4"/>
        <v>4008558627</v>
      </c>
      <c r="AN40" s="12"/>
      <c r="AO40" s="12">
        <v>453055767</v>
      </c>
      <c r="AP40" s="13">
        <f t="shared" si="5"/>
        <v>0</v>
      </c>
      <c r="AQ40" s="13">
        <f t="shared" si="6"/>
        <v>4461614394</v>
      </c>
      <c r="AR40" s="12"/>
      <c r="AS40" s="12">
        <f>VLOOKUP($B40,'[1]542303001'!$A$21:$N$68,13,0)</f>
        <v>635262977</v>
      </c>
      <c r="AT40" s="13">
        <f t="shared" si="7"/>
        <v>0</v>
      </c>
      <c r="AU40" s="13">
        <f t="shared" si="8"/>
        <v>5096877371</v>
      </c>
      <c r="AV40" s="12"/>
      <c r="AW40" s="12">
        <v>211754325</v>
      </c>
      <c r="AX40" s="13">
        <f t="shared" si="9"/>
        <v>0</v>
      </c>
      <c r="AY40" s="13">
        <f t="shared" si="10"/>
        <v>5308631696</v>
      </c>
    </row>
    <row r="41" spans="1:51" ht="15" customHeight="1" x14ac:dyDescent="0.25">
      <c r="A41" s="27">
        <v>8909801366</v>
      </c>
      <c r="B41" s="9">
        <v>890980136</v>
      </c>
      <c r="C41" s="9">
        <v>120305000</v>
      </c>
      <c r="D41" s="10" t="s">
        <v>106</v>
      </c>
      <c r="E41" s="11" t="s">
        <v>117</v>
      </c>
      <c r="F41" s="12"/>
      <c r="G41" s="13">
        <f t="shared" si="23"/>
        <v>0</v>
      </c>
      <c r="H41" s="12"/>
      <c r="I41" s="12"/>
      <c r="J41" s="13">
        <f t="shared" si="11"/>
        <v>0</v>
      </c>
      <c r="K41" s="13">
        <f t="shared" si="12"/>
        <v>0</v>
      </c>
      <c r="L41" s="12"/>
      <c r="M41" s="12"/>
      <c r="N41" s="13">
        <f t="shared" si="13"/>
        <v>0</v>
      </c>
      <c r="O41" s="13">
        <f t="shared" si="14"/>
        <v>0</v>
      </c>
      <c r="P41" s="12"/>
      <c r="Q41" s="12"/>
      <c r="R41" s="13">
        <f t="shared" si="15"/>
        <v>0</v>
      </c>
      <c r="S41" s="13">
        <f t="shared" si="16"/>
        <v>0</v>
      </c>
      <c r="T41" s="12"/>
      <c r="U41" s="12"/>
      <c r="V41" s="13">
        <f t="shared" si="17"/>
        <v>0</v>
      </c>
      <c r="W41" s="13">
        <f t="shared" si="18"/>
        <v>0</v>
      </c>
      <c r="X41" s="12"/>
      <c r="Y41" s="12"/>
      <c r="Z41" s="13">
        <f t="shared" si="19"/>
        <v>0</v>
      </c>
      <c r="AA41" s="13">
        <f t="shared" si="20"/>
        <v>0</v>
      </c>
      <c r="AB41" s="12"/>
      <c r="AC41" s="12"/>
      <c r="AD41" s="13">
        <f t="shared" si="21"/>
        <v>0</v>
      </c>
      <c r="AE41" s="13">
        <f t="shared" si="22"/>
        <v>0</v>
      </c>
      <c r="AF41" s="12"/>
      <c r="AG41" s="12"/>
      <c r="AH41" s="13">
        <f t="shared" si="24"/>
        <v>0</v>
      </c>
      <c r="AI41" s="13">
        <f t="shared" si="25"/>
        <v>0</v>
      </c>
      <c r="AJ41" s="12"/>
      <c r="AK41" s="12"/>
      <c r="AL41" s="13">
        <f t="shared" si="3"/>
        <v>0</v>
      </c>
      <c r="AM41" s="13">
        <f t="shared" si="4"/>
        <v>0</v>
      </c>
      <c r="AN41" s="12"/>
      <c r="AO41" s="12"/>
      <c r="AP41" s="13">
        <f t="shared" si="5"/>
        <v>0</v>
      </c>
      <c r="AQ41" s="13">
        <f t="shared" si="6"/>
        <v>0</v>
      </c>
      <c r="AR41" s="12"/>
      <c r="AS41" s="12">
        <v>0</v>
      </c>
      <c r="AT41" s="13">
        <f t="shared" si="7"/>
        <v>0</v>
      </c>
      <c r="AU41" s="13">
        <f t="shared" si="8"/>
        <v>0</v>
      </c>
      <c r="AV41" s="12"/>
      <c r="AW41" s="12"/>
      <c r="AX41" s="13">
        <f t="shared" si="9"/>
        <v>0</v>
      </c>
      <c r="AY41" s="13">
        <f t="shared" si="10"/>
        <v>0</v>
      </c>
    </row>
    <row r="42" spans="1:51" ht="15" customHeight="1" x14ac:dyDescent="0.25">
      <c r="A42" s="9">
        <v>8909801501</v>
      </c>
      <c r="B42" s="9">
        <v>890980150</v>
      </c>
      <c r="C42" s="9">
        <v>824105000</v>
      </c>
      <c r="D42" s="10" t="s">
        <v>66</v>
      </c>
      <c r="E42" s="11" t="s">
        <v>26</v>
      </c>
      <c r="F42" s="12">
        <v>188082000</v>
      </c>
      <c r="G42" s="13">
        <f t="shared" si="23"/>
        <v>188082000</v>
      </c>
      <c r="H42" s="12"/>
      <c r="I42" s="12">
        <v>188082000</v>
      </c>
      <c r="J42" s="13">
        <f t="shared" si="11"/>
        <v>0</v>
      </c>
      <c r="K42" s="13">
        <f t="shared" si="12"/>
        <v>376164000</v>
      </c>
      <c r="L42" s="12"/>
      <c r="M42" s="12">
        <v>376164000</v>
      </c>
      <c r="N42" s="13">
        <f t="shared" si="13"/>
        <v>0</v>
      </c>
      <c r="O42" s="13">
        <f t="shared" si="14"/>
        <v>752328000</v>
      </c>
      <c r="P42" s="12"/>
      <c r="Q42" s="12">
        <v>0</v>
      </c>
      <c r="R42" s="13">
        <f t="shared" si="15"/>
        <v>0</v>
      </c>
      <c r="S42" s="13">
        <f t="shared" si="16"/>
        <v>752328000</v>
      </c>
      <c r="T42" s="12"/>
      <c r="U42" s="12">
        <v>188082000</v>
      </c>
      <c r="V42" s="13">
        <f t="shared" si="17"/>
        <v>0</v>
      </c>
      <c r="W42" s="13">
        <f t="shared" si="18"/>
        <v>940410000</v>
      </c>
      <c r="X42" s="12"/>
      <c r="Y42" s="12">
        <v>188082000</v>
      </c>
      <c r="Z42" s="13">
        <f t="shared" si="19"/>
        <v>0</v>
      </c>
      <c r="AA42" s="13">
        <f t="shared" si="20"/>
        <v>1128492000</v>
      </c>
      <c r="AB42" s="12"/>
      <c r="AC42" s="12">
        <v>188082000</v>
      </c>
      <c r="AD42" s="13">
        <f t="shared" si="21"/>
        <v>0</v>
      </c>
      <c r="AE42" s="13">
        <f t="shared" si="22"/>
        <v>1316574000</v>
      </c>
      <c r="AF42" s="12"/>
      <c r="AG42" s="12">
        <v>188082000</v>
      </c>
      <c r="AH42" s="13">
        <f t="shared" si="24"/>
        <v>0</v>
      </c>
      <c r="AI42" s="13">
        <f t="shared" si="25"/>
        <v>1504656000</v>
      </c>
      <c r="AJ42" s="12"/>
      <c r="AK42" s="12">
        <v>188082000</v>
      </c>
      <c r="AL42" s="13">
        <f t="shared" si="3"/>
        <v>0</v>
      </c>
      <c r="AM42" s="13">
        <f t="shared" si="4"/>
        <v>1692738000</v>
      </c>
      <c r="AN42" s="12"/>
      <c r="AO42" s="12">
        <v>201204000</v>
      </c>
      <c r="AP42" s="13">
        <f t="shared" si="5"/>
        <v>0</v>
      </c>
      <c r="AQ42" s="13">
        <f t="shared" si="6"/>
        <v>1893942000</v>
      </c>
      <c r="AR42" s="12"/>
      <c r="AS42" s="12">
        <f>VLOOKUP($B42,'[1]542303001'!$A$21:$N$68,13,0)</f>
        <v>282123000</v>
      </c>
      <c r="AT42" s="13">
        <f t="shared" si="7"/>
        <v>0</v>
      </c>
      <c r="AU42" s="13">
        <f t="shared" si="8"/>
        <v>2176065000</v>
      </c>
      <c r="AV42" s="12"/>
      <c r="AW42" s="12">
        <v>94041000</v>
      </c>
      <c r="AX42" s="13">
        <f t="shared" si="9"/>
        <v>0</v>
      </c>
      <c r="AY42" s="13">
        <f t="shared" si="10"/>
        <v>2270106000</v>
      </c>
    </row>
    <row r="43" spans="1:51" ht="15" customHeight="1" x14ac:dyDescent="0.25">
      <c r="A43" s="9">
        <v>8909801531</v>
      </c>
      <c r="B43" s="9">
        <v>890980153</v>
      </c>
      <c r="C43" s="9">
        <v>821505000</v>
      </c>
      <c r="D43" s="10" t="s">
        <v>49</v>
      </c>
      <c r="E43" s="25" t="s">
        <v>50</v>
      </c>
      <c r="F43" s="12">
        <v>968086570</v>
      </c>
      <c r="G43" s="13">
        <f t="shared" si="23"/>
        <v>968086570</v>
      </c>
      <c r="H43" s="12"/>
      <c r="I43" s="12">
        <v>968086570</v>
      </c>
      <c r="J43" s="13">
        <f t="shared" si="11"/>
        <v>0</v>
      </c>
      <c r="K43" s="13">
        <f t="shared" si="12"/>
        <v>1936173140</v>
      </c>
      <c r="L43" s="12"/>
      <c r="M43" s="12">
        <v>1936173140</v>
      </c>
      <c r="N43" s="13">
        <f t="shared" si="13"/>
        <v>0</v>
      </c>
      <c r="O43" s="13">
        <f t="shared" si="14"/>
        <v>3872346280</v>
      </c>
      <c r="P43" s="12"/>
      <c r="Q43" s="12">
        <v>450272822</v>
      </c>
      <c r="R43" s="13">
        <f t="shared" si="15"/>
        <v>0</v>
      </c>
      <c r="S43" s="13">
        <f t="shared" si="16"/>
        <v>4322619102</v>
      </c>
      <c r="T43" s="12"/>
      <c r="U43" s="12">
        <v>968086570</v>
      </c>
      <c r="V43" s="13">
        <f t="shared" si="17"/>
        <v>0</v>
      </c>
      <c r="W43" s="13">
        <f t="shared" si="18"/>
        <v>5290705672</v>
      </c>
      <c r="X43" s="12"/>
      <c r="Y43" s="12">
        <v>968086570</v>
      </c>
      <c r="Z43" s="13">
        <f t="shared" si="19"/>
        <v>0</v>
      </c>
      <c r="AA43" s="13">
        <f t="shared" si="20"/>
        <v>6258792242</v>
      </c>
      <c r="AB43" s="12"/>
      <c r="AC43" s="12">
        <v>968086570</v>
      </c>
      <c r="AD43" s="13">
        <f t="shared" si="21"/>
        <v>0</v>
      </c>
      <c r="AE43" s="13">
        <f t="shared" si="22"/>
        <v>7226878812</v>
      </c>
      <c r="AF43" s="12"/>
      <c r="AG43" s="12">
        <v>968086570</v>
      </c>
      <c r="AH43" s="13">
        <f t="shared" si="24"/>
        <v>0</v>
      </c>
      <c r="AI43" s="13">
        <f t="shared" si="25"/>
        <v>8194965382</v>
      </c>
      <c r="AJ43" s="12"/>
      <c r="AK43" s="12">
        <v>968086570</v>
      </c>
      <c r="AL43" s="13">
        <f t="shared" si="3"/>
        <v>0</v>
      </c>
      <c r="AM43" s="13">
        <f t="shared" si="4"/>
        <v>9163051952</v>
      </c>
      <c r="AN43" s="12"/>
      <c r="AO43" s="12">
        <v>1035627493</v>
      </c>
      <c r="AP43" s="13">
        <f t="shared" si="5"/>
        <v>0</v>
      </c>
      <c r="AQ43" s="13">
        <f t="shared" si="6"/>
        <v>10198679445</v>
      </c>
      <c r="AR43" s="12"/>
      <c r="AS43" s="12">
        <f>VLOOKUP($B43,'[1]542303001'!$A$21:$N$68,13,0)</f>
        <v>1452129857</v>
      </c>
      <c r="AT43" s="13">
        <f t="shared" si="7"/>
        <v>0</v>
      </c>
      <c r="AU43" s="13">
        <f t="shared" si="8"/>
        <v>11650809302</v>
      </c>
      <c r="AV43" s="12"/>
      <c r="AW43" s="12">
        <v>484043287</v>
      </c>
      <c r="AX43" s="13">
        <f t="shared" si="9"/>
        <v>0</v>
      </c>
      <c r="AY43" s="13">
        <f t="shared" si="10"/>
        <v>12134852589</v>
      </c>
    </row>
    <row r="44" spans="1:51" ht="15" customHeight="1" x14ac:dyDescent="0.25">
      <c r="A44" s="9">
        <v>8910800313</v>
      </c>
      <c r="B44" s="9">
        <v>891080031</v>
      </c>
      <c r="C44" s="9">
        <v>27123000</v>
      </c>
      <c r="D44" s="10" t="s">
        <v>27</v>
      </c>
      <c r="E44" s="25" t="s">
        <v>120</v>
      </c>
      <c r="F44" s="12">
        <v>6743843372</v>
      </c>
      <c r="G44" s="13">
        <f t="shared" si="23"/>
        <v>6743843372</v>
      </c>
      <c r="H44" s="12">
        <v>1945773372</v>
      </c>
      <c r="I44" s="12">
        <v>13487686743</v>
      </c>
      <c r="J44" s="13">
        <f t="shared" si="11"/>
        <v>1945773372</v>
      </c>
      <c r="K44" s="13">
        <f t="shared" si="12"/>
        <v>20231530115</v>
      </c>
      <c r="L44" s="12"/>
      <c r="M44" s="12">
        <v>13487686744</v>
      </c>
      <c r="N44" s="13">
        <f t="shared" si="13"/>
        <v>1945773372</v>
      </c>
      <c r="O44" s="13">
        <f t="shared" si="14"/>
        <v>33719216859</v>
      </c>
      <c r="P44" s="12"/>
      <c r="Q44" s="12">
        <v>251713270</v>
      </c>
      <c r="R44" s="13">
        <f t="shared" si="15"/>
        <v>1945773372</v>
      </c>
      <c r="S44" s="13">
        <f t="shared" si="16"/>
        <v>33970930129</v>
      </c>
      <c r="T44" s="12"/>
      <c r="U44" s="12">
        <v>10625766750</v>
      </c>
      <c r="V44" s="13">
        <f t="shared" si="17"/>
        <v>1945773372</v>
      </c>
      <c r="W44" s="13">
        <f t="shared" si="18"/>
        <v>44596696879</v>
      </c>
      <c r="X44" s="12"/>
      <c r="Y44" s="12">
        <v>13487686744</v>
      </c>
      <c r="Z44" s="13">
        <f t="shared" si="19"/>
        <v>1945773372</v>
      </c>
      <c r="AA44" s="13">
        <f t="shared" si="20"/>
        <v>58084383623</v>
      </c>
      <c r="AB44" s="12"/>
      <c r="AC44" s="12">
        <v>6743843372</v>
      </c>
      <c r="AD44" s="13">
        <f t="shared" si="21"/>
        <v>1945773372</v>
      </c>
      <c r="AE44" s="13">
        <f t="shared" si="22"/>
        <v>64828226995</v>
      </c>
      <c r="AF44" s="12"/>
      <c r="AG44" s="12">
        <v>6743843372</v>
      </c>
      <c r="AH44" s="13">
        <f t="shared" si="24"/>
        <v>1945773372</v>
      </c>
      <c r="AI44" s="13">
        <f t="shared" si="25"/>
        <v>71572070367</v>
      </c>
      <c r="AJ44" s="12"/>
      <c r="AK44" s="12">
        <v>6743843372</v>
      </c>
      <c r="AL44" s="13">
        <f t="shared" si="3"/>
        <v>1945773372</v>
      </c>
      <c r="AM44" s="13">
        <f t="shared" si="4"/>
        <v>78315913739</v>
      </c>
      <c r="AN44" s="12"/>
      <c r="AO44" s="12">
        <v>7331969247</v>
      </c>
      <c r="AP44" s="13">
        <f t="shared" si="5"/>
        <v>1945773372</v>
      </c>
      <c r="AQ44" s="13">
        <f t="shared" si="6"/>
        <v>85647882986</v>
      </c>
      <c r="AR44" s="12"/>
      <c r="AS44" s="12">
        <f>VLOOKUP($B44,'[1]542303001'!$A$21:$N$68,13,0)</f>
        <v>13487686742</v>
      </c>
      <c r="AT44" s="13">
        <f t="shared" si="7"/>
        <v>1945773372</v>
      </c>
      <c r="AU44" s="13">
        <f t="shared" si="8"/>
        <v>99135569728</v>
      </c>
      <c r="AV44" s="12"/>
      <c r="AW44" s="12">
        <v>6743843369</v>
      </c>
      <c r="AX44" s="13">
        <f t="shared" si="9"/>
        <v>1945773372</v>
      </c>
      <c r="AY44" s="13">
        <f t="shared" si="10"/>
        <v>105879413097</v>
      </c>
    </row>
    <row r="45" spans="1:51" ht="15" customHeight="1" x14ac:dyDescent="0.25">
      <c r="A45" s="9">
        <v>8911800842</v>
      </c>
      <c r="B45" s="9">
        <v>891180084</v>
      </c>
      <c r="C45" s="9">
        <v>26141000</v>
      </c>
      <c r="D45" s="10" t="s">
        <v>67</v>
      </c>
      <c r="E45" s="11" t="s">
        <v>28</v>
      </c>
      <c r="F45" s="12">
        <v>4361560688</v>
      </c>
      <c r="G45" s="13">
        <f t="shared" si="23"/>
        <v>4361560688</v>
      </c>
      <c r="H45" s="12">
        <v>3070370559</v>
      </c>
      <c r="I45" s="12">
        <v>8723121376</v>
      </c>
      <c r="J45" s="13">
        <f t="shared" si="11"/>
        <v>3070370559</v>
      </c>
      <c r="K45" s="13">
        <f t="shared" si="12"/>
        <v>13084682064</v>
      </c>
      <c r="L45" s="12"/>
      <c r="M45" s="12">
        <v>8723121376</v>
      </c>
      <c r="N45" s="13">
        <f t="shared" si="13"/>
        <v>3070370559</v>
      </c>
      <c r="O45" s="13">
        <f t="shared" si="14"/>
        <v>21807803440</v>
      </c>
      <c r="P45" s="12"/>
      <c r="Q45" s="12">
        <v>855593870</v>
      </c>
      <c r="R45" s="13">
        <f t="shared" si="15"/>
        <v>3070370559</v>
      </c>
      <c r="S45" s="13">
        <f t="shared" si="16"/>
        <v>22663397310</v>
      </c>
      <c r="T45" s="12"/>
      <c r="U45" s="12">
        <v>7398833732</v>
      </c>
      <c r="V45" s="13">
        <f t="shared" si="17"/>
        <v>3070370559</v>
      </c>
      <c r="W45" s="13">
        <f t="shared" si="18"/>
        <v>30062231042</v>
      </c>
      <c r="X45" s="12"/>
      <c r="Y45" s="12">
        <v>8723121376</v>
      </c>
      <c r="Z45" s="13">
        <f t="shared" si="19"/>
        <v>3070370559</v>
      </c>
      <c r="AA45" s="13">
        <f t="shared" si="20"/>
        <v>38785352418</v>
      </c>
      <c r="AB45" s="12"/>
      <c r="AC45" s="12">
        <v>4361560688</v>
      </c>
      <c r="AD45" s="13">
        <f t="shared" si="21"/>
        <v>3070370559</v>
      </c>
      <c r="AE45" s="13">
        <f t="shared" si="22"/>
        <v>43146913106</v>
      </c>
      <c r="AF45" s="12"/>
      <c r="AG45" s="12">
        <v>4361560688</v>
      </c>
      <c r="AH45" s="13">
        <f t="shared" si="24"/>
        <v>3070370559</v>
      </c>
      <c r="AI45" s="13">
        <f t="shared" si="25"/>
        <v>47508473794</v>
      </c>
      <c r="AJ45" s="12"/>
      <c r="AK45" s="12">
        <v>4361560688</v>
      </c>
      <c r="AL45" s="13">
        <f t="shared" si="3"/>
        <v>3070370559</v>
      </c>
      <c r="AM45" s="13">
        <f t="shared" si="4"/>
        <v>51870034482</v>
      </c>
      <c r="AN45" s="12"/>
      <c r="AO45" s="12">
        <v>4741929353</v>
      </c>
      <c r="AP45" s="13">
        <f t="shared" si="5"/>
        <v>3070370559</v>
      </c>
      <c r="AQ45" s="13">
        <f t="shared" si="6"/>
        <v>56611963835</v>
      </c>
      <c r="AR45" s="12"/>
      <c r="AS45" s="12">
        <f>VLOOKUP($B45,'[1]542303001'!$A$21:$N$68,13,0)</f>
        <v>8723121375</v>
      </c>
      <c r="AT45" s="13">
        <f t="shared" si="7"/>
        <v>3070370559</v>
      </c>
      <c r="AU45" s="13">
        <f t="shared" si="8"/>
        <v>65335085210</v>
      </c>
      <c r="AV45" s="12"/>
      <c r="AW45" s="12">
        <v>4361560686</v>
      </c>
      <c r="AX45" s="13">
        <f t="shared" si="9"/>
        <v>3070370559</v>
      </c>
      <c r="AY45" s="13">
        <f t="shared" si="10"/>
        <v>69696645896</v>
      </c>
    </row>
    <row r="46" spans="1:51" ht="15" customHeight="1" x14ac:dyDescent="0.25">
      <c r="A46" s="9">
        <v>8911903461</v>
      </c>
      <c r="B46" s="9">
        <v>891190346</v>
      </c>
      <c r="C46" s="9">
        <v>26318000</v>
      </c>
      <c r="D46" s="10" t="s">
        <v>29</v>
      </c>
      <c r="E46" s="11" t="s">
        <v>30</v>
      </c>
      <c r="F46" s="12">
        <v>2344618908</v>
      </c>
      <c r="G46" s="13">
        <f t="shared" si="23"/>
        <v>2344618908</v>
      </c>
      <c r="H46" s="12">
        <v>1121992866</v>
      </c>
      <c r="I46" s="12">
        <v>4689237815</v>
      </c>
      <c r="J46" s="13">
        <f t="shared" si="11"/>
        <v>1121992866</v>
      </c>
      <c r="K46" s="13">
        <f t="shared" si="12"/>
        <v>7033856723</v>
      </c>
      <c r="L46" s="12"/>
      <c r="M46" s="12">
        <v>4689237816</v>
      </c>
      <c r="N46" s="13">
        <f t="shared" si="13"/>
        <v>1121992866</v>
      </c>
      <c r="O46" s="13">
        <f t="shared" si="14"/>
        <v>11723094539</v>
      </c>
      <c r="P46" s="12"/>
      <c r="Q46" s="12">
        <v>577457662</v>
      </c>
      <c r="R46" s="13">
        <f t="shared" si="15"/>
        <v>1121992866</v>
      </c>
      <c r="S46" s="13">
        <f t="shared" si="16"/>
        <v>12300552201</v>
      </c>
      <c r="T46" s="12"/>
      <c r="U46" s="12">
        <v>4865256486</v>
      </c>
      <c r="V46" s="13">
        <f t="shared" si="17"/>
        <v>1121992866</v>
      </c>
      <c r="W46" s="13">
        <f t="shared" si="18"/>
        <v>17165808687</v>
      </c>
      <c r="X46" s="12"/>
      <c r="Y46" s="12">
        <v>4689237816</v>
      </c>
      <c r="Z46" s="13">
        <f t="shared" si="19"/>
        <v>1121992866</v>
      </c>
      <c r="AA46" s="13">
        <f t="shared" si="20"/>
        <v>21855046503</v>
      </c>
      <c r="AB46" s="12"/>
      <c r="AC46" s="12">
        <v>2344618908</v>
      </c>
      <c r="AD46" s="13">
        <f t="shared" si="21"/>
        <v>1121992866</v>
      </c>
      <c r="AE46" s="13">
        <f t="shared" si="22"/>
        <v>24199665411</v>
      </c>
      <c r="AF46" s="12"/>
      <c r="AG46" s="12">
        <v>2344618908</v>
      </c>
      <c r="AH46" s="13">
        <f t="shared" si="24"/>
        <v>1121992866</v>
      </c>
      <c r="AI46" s="13">
        <f t="shared" si="25"/>
        <v>26544284319</v>
      </c>
      <c r="AJ46" s="12"/>
      <c r="AK46" s="12">
        <v>2344618908</v>
      </c>
      <c r="AL46" s="13">
        <f t="shared" si="3"/>
        <v>1121992866</v>
      </c>
      <c r="AM46" s="13">
        <f t="shared" si="4"/>
        <v>28888903227</v>
      </c>
      <c r="AN46" s="12"/>
      <c r="AO46" s="12">
        <v>2549091487</v>
      </c>
      <c r="AP46" s="13">
        <f t="shared" si="5"/>
        <v>1121992866</v>
      </c>
      <c r="AQ46" s="13">
        <f t="shared" si="6"/>
        <v>31437994714</v>
      </c>
      <c r="AR46" s="12"/>
      <c r="AS46" s="12">
        <f>VLOOKUP($B46,'[1]542303001'!$A$21:$N$68,13,0)</f>
        <v>4689237813</v>
      </c>
      <c r="AT46" s="13">
        <f t="shared" si="7"/>
        <v>1121992866</v>
      </c>
      <c r="AU46" s="13">
        <f t="shared" si="8"/>
        <v>36127232527</v>
      </c>
      <c r="AV46" s="12"/>
      <c r="AW46" s="12">
        <v>2344618905</v>
      </c>
      <c r="AX46" s="13">
        <f t="shared" si="9"/>
        <v>1121992866</v>
      </c>
      <c r="AY46" s="13">
        <f t="shared" si="10"/>
        <v>38471851432</v>
      </c>
    </row>
    <row r="47" spans="1:51" ht="15" customHeight="1" x14ac:dyDescent="0.25">
      <c r="A47" s="9">
        <v>8913800335</v>
      </c>
      <c r="B47" s="9">
        <v>891380033</v>
      </c>
      <c r="C47" s="9">
        <v>211176111</v>
      </c>
      <c r="D47" s="10" t="s">
        <v>31</v>
      </c>
      <c r="E47" s="14" t="s">
        <v>83</v>
      </c>
      <c r="F47" s="12"/>
      <c r="G47" s="13">
        <f t="shared" si="23"/>
        <v>0</v>
      </c>
      <c r="H47" s="12"/>
      <c r="I47" s="12"/>
      <c r="J47" s="13">
        <f t="shared" si="11"/>
        <v>0</v>
      </c>
      <c r="K47" s="13">
        <f t="shared" si="12"/>
        <v>0</v>
      </c>
      <c r="L47" s="12"/>
      <c r="M47" s="12"/>
      <c r="N47" s="13">
        <f t="shared" si="13"/>
        <v>0</v>
      </c>
      <c r="O47" s="13">
        <f t="shared" si="14"/>
        <v>0</v>
      </c>
      <c r="P47" s="12"/>
      <c r="Q47" s="12"/>
      <c r="R47" s="13">
        <f t="shared" si="15"/>
        <v>0</v>
      </c>
      <c r="S47" s="13">
        <f t="shared" si="16"/>
        <v>0</v>
      </c>
      <c r="T47" s="12"/>
      <c r="U47" s="12"/>
      <c r="V47" s="13">
        <f t="shared" si="17"/>
        <v>0</v>
      </c>
      <c r="W47" s="13">
        <f t="shared" si="18"/>
        <v>0</v>
      </c>
      <c r="X47" s="12"/>
      <c r="Y47" s="12"/>
      <c r="Z47" s="13">
        <f t="shared" si="19"/>
        <v>0</v>
      </c>
      <c r="AA47" s="13">
        <f t="shared" si="20"/>
        <v>0</v>
      </c>
      <c r="AB47" s="12"/>
      <c r="AC47" s="12"/>
      <c r="AD47" s="13">
        <f t="shared" si="21"/>
        <v>0</v>
      </c>
      <c r="AE47" s="13">
        <f t="shared" si="22"/>
        <v>0</v>
      </c>
      <c r="AF47" s="12"/>
      <c r="AG47" s="12"/>
      <c r="AH47" s="13">
        <f t="shared" si="24"/>
        <v>0</v>
      </c>
      <c r="AI47" s="13">
        <f t="shared" si="25"/>
        <v>0</v>
      </c>
      <c r="AJ47" s="12"/>
      <c r="AK47" s="12"/>
      <c r="AL47" s="13">
        <f t="shared" si="3"/>
        <v>0</v>
      </c>
      <c r="AM47" s="13">
        <f t="shared" si="4"/>
        <v>0</v>
      </c>
      <c r="AN47" s="12"/>
      <c r="AO47" s="12"/>
      <c r="AP47" s="13">
        <f t="shared" si="5"/>
        <v>0</v>
      </c>
      <c r="AQ47" s="13">
        <f t="shared" si="6"/>
        <v>0</v>
      </c>
      <c r="AR47" s="12"/>
      <c r="AS47" s="12">
        <v>0</v>
      </c>
      <c r="AT47" s="13">
        <f t="shared" si="7"/>
        <v>0</v>
      </c>
      <c r="AU47" s="13">
        <f t="shared" si="8"/>
        <v>0</v>
      </c>
      <c r="AV47" s="12"/>
      <c r="AW47" s="12"/>
      <c r="AX47" s="13">
        <f t="shared" si="9"/>
        <v>0</v>
      </c>
      <c r="AY47" s="13">
        <f t="shared" si="10"/>
        <v>0</v>
      </c>
    </row>
    <row r="48" spans="1:51" ht="15" customHeight="1" x14ac:dyDescent="0.25">
      <c r="A48" s="9">
        <v>8914800359</v>
      </c>
      <c r="B48" s="9">
        <v>891480035</v>
      </c>
      <c r="C48" s="9">
        <v>24666000</v>
      </c>
      <c r="D48" s="10" t="s">
        <v>68</v>
      </c>
      <c r="E48" s="11" t="s">
        <v>90</v>
      </c>
      <c r="F48" s="12">
        <v>7961078196</v>
      </c>
      <c r="G48" s="13">
        <f t="shared" si="23"/>
        <v>7961078196</v>
      </c>
      <c r="H48" s="12">
        <v>3346388604</v>
      </c>
      <c r="I48" s="12">
        <v>15922156391</v>
      </c>
      <c r="J48" s="13">
        <f t="shared" si="11"/>
        <v>3346388604</v>
      </c>
      <c r="K48" s="13">
        <f t="shared" si="12"/>
        <v>23883234587</v>
      </c>
      <c r="L48" s="12"/>
      <c r="M48" s="12">
        <v>15922156392</v>
      </c>
      <c r="N48" s="13">
        <f t="shared" si="13"/>
        <v>3346388604</v>
      </c>
      <c r="O48" s="13">
        <f t="shared" si="14"/>
        <v>39805390979</v>
      </c>
      <c r="P48" s="12"/>
      <c r="Q48" s="12">
        <v>1323472798</v>
      </c>
      <c r="R48" s="13">
        <f t="shared" si="15"/>
        <v>3346388604</v>
      </c>
      <c r="S48" s="13">
        <f t="shared" si="16"/>
        <v>41128863777</v>
      </c>
      <c r="T48" s="12"/>
      <c r="U48" s="12">
        <v>12332395900</v>
      </c>
      <c r="V48" s="13">
        <f t="shared" si="17"/>
        <v>3346388604</v>
      </c>
      <c r="W48" s="13">
        <f t="shared" si="18"/>
        <v>53461259677</v>
      </c>
      <c r="X48" s="12"/>
      <c r="Y48" s="12">
        <v>15922156392</v>
      </c>
      <c r="Z48" s="13">
        <f t="shared" si="19"/>
        <v>3346388604</v>
      </c>
      <c r="AA48" s="13">
        <f t="shared" si="20"/>
        <v>69383416069</v>
      </c>
      <c r="AB48" s="12"/>
      <c r="AC48" s="12">
        <v>7961078196</v>
      </c>
      <c r="AD48" s="13">
        <f t="shared" si="21"/>
        <v>3346388604</v>
      </c>
      <c r="AE48" s="13">
        <f t="shared" si="22"/>
        <v>77344494265</v>
      </c>
      <c r="AF48" s="12"/>
      <c r="AG48" s="12">
        <v>7961078196</v>
      </c>
      <c r="AH48" s="13">
        <f t="shared" si="24"/>
        <v>3346388604</v>
      </c>
      <c r="AI48" s="13">
        <f t="shared" si="25"/>
        <v>85305572461</v>
      </c>
      <c r="AJ48" s="12"/>
      <c r="AK48" s="12">
        <v>7961078196</v>
      </c>
      <c r="AL48" s="13">
        <f t="shared" si="3"/>
        <v>3346388604</v>
      </c>
      <c r="AM48" s="13">
        <f t="shared" si="4"/>
        <v>93266650657</v>
      </c>
      <c r="AN48" s="12"/>
      <c r="AO48" s="12">
        <v>8655358271</v>
      </c>
      <c r="AP48" s="13">
        <f t="shared" si="5"/>
        <v>3346388604</v>
      </c>
      <c r="AQ48" s="13">
        <f t="shared" si="6"/>
        <v>101922008928</v>
      </c>
      <c r="AR48" s="12"/>
      <c r="AS48" s="12">
        <f>VLOOKUP($B48,'[1]542303001'!$A$21:$N$68,13,0)</f>
        <v>15922156389</v>
      </c>
      <c r="AT48" s="13">
        <f t="shared" si="7"/>
        <v>3346388604</v>
      </c>
      <c r="AU48" s="13">
        <f t="shared" si="8"/>
        <v>117844165317</v>
      </c>
      <c r="AV48" s="12"/>
      <c r="AW48" s="12">
        <v>7961078193</v>
      </c>
      <c r="AX48" s="13">
        <f t="shared" si="9"/>
        <v>3346388604</v>
      </c>
      <c r="AY48" s="13">
        <f t="shared" si="10"/>
        <v>125805243510</v>
      </c>
    </row>
    <row r="49" spans="1:51" ht="15" customHeight="1" x14ac:dyDescent="0.25">
      <c r="A49" s="9">
        <v>8915003192</v>
      </c>
      <c r="B49" s="9">
        <v>891500319</v>
      </c>
      <c r="C49" s="9">
        <v>27219000</v>
      </c>
      <c r="D49" s="10" t="s">
        <v>32</v>
      </c>
      <c r="E49" s="25" t="s">
        <v>579</v>
      </c>
      <c r="F49" s="12">
        <v>8273461625</v>
      </c>
      <c r="G49" s="13">
        <f t="shared" si="23"/>
        <v>8273461625</v>
      </c>
      <c r="H49" s="12">
        <v>3778462524</v>
      </c>
      <c r="I49" s="12">
        <v>16546923250</v>
      </c>
      <c r="J49" s="13">
        <f t="shared" si="11"/>
        <v>3778462524</v>
      </c>
      <c r="K49" s="13">
        <f t="shared" si="12"/>
        <v>24820384875</v>
      </c>
      <c r="L49" s="12"/>
      <c r="M49" s="12">
        <v>16546923250</v>
      </c>
      <c r="N49" s="13">
        <f t="shared" si="13"/>
        <v>3778462524</v>
      </c>
      <c r="O49" s="13">
        <f t="shared" si="14"/>
        <v>41367308125</v>
      </c>
      <c r="P49" s="12"/>
      <c r="Q49" s="12">
        <v>805288669</v>
      </c>
      <c r="R49" s="13">
        <f t="shared" si="15"/>
        <v>3778462524</v>
      </c>
      <c r="S49" s="13">
        <f t="shared" si="16"/>
        <v>42172596794</v>
      </c>
      <c r="T49" s="12"/>
      <c r="U49" s="12">
        <v>12846020388</v>
      </c>
      <c r="V49" s="13">
        <f t="shared" si="17"/>
        <v>3778462524</v>
      </c>
      <c r="W49" s="13">
        <f t="shared" si="18"/>
        <v>55018617182</v>
      </c>
      <c r="X49" s="12"/>
      <c r="Y49" s="12">
        <v>16546923250</v>
      </c>
      <c r="Z49" s="13">
        <f t="shared" si="19"/>
        <v>3778462524</v>
      </c>
      <c r="AA49" s="13">
        <f t="shared" si="20"/>
        <v>71565540432</v>
      </c>
      <c r="AB49" s="12"/>
      <c r="AC49" s="12">
        <v>8273461625</v>
      </c>
      <c r="AD49" s="13">
        <f t="shared" si="21"/>
        <v>3778462524</v>
      </c>
      <c r="AE49" s="13">
        <f t="shared" si="22"/>
        <v>79839002057</v>
      </c>
      <c r="AF49" s="12"/>
      <c r="AG49" s="12">
        <v>8273461625</v>
      </c>
      <c r="AH49" s="13">
        <f t="shared" si="24"/>
        <v>3778462524</v>
      </c>
      <c r="AI49" s="13">
        <f t="shared" si="25"/>
        <v>88112463682</v>
      </c>
      <c r="AJ49" s="12"/>
      <c r="AK49" s="12">
        <v>8273461625</v>
      </c>
      <c r="AL49" s="13">
        <f t="shared" si="3"/>
        <v>3778462524</v>
      </c>
      <c r="AM49" s="13">
        <f t="shared" si="4"/>
        <v>96385925307</v>
      </c>
      <c r="AN49" s="12"/>
      <c r="AO49" s="12">
        <v>8994984441</v>
      </c>
      <c r="AP49" s="13">
        <f t="shared" si="5"/>
        <v>3778462524</v>
      </c>
      <c r="AQ49" s="13">
        <f t="shared" si="6"/>
        <v>105380909748</v>
      </c>
      <c r="AR49" s="12"/>
      <c r="AS49" s="12">
        <f>VLOOKUP($B49,'[1]542303001'!$A$21:$N$68,13,0)</f>
        <v>16546923249</v>
      </c>
      <c r="AT49" s="13">
        <f t="shared" si="7"/>
        <v>3778462524</v>
      </c>
      <c r="AU49" s="13">
        <f t="shared" si="8"/>
        <v>121927832997</v>
      </c>
      <c r="AV49" s="12"/>
      <c r="AW49" s="12">
        <v>8273461623</v>
      </c>
      <c r="AX49" s="13">
        <f t="shared" si="9"/>
        <v>3778462524</v>
      </c>
      <c r="AY49" s="13">
        <f t="shared" si="10"/>
        <v>130201294620</v>
      </c>
    </row>
    <row r="50" spans="1:51" ht="15" customHeight="1" x14ac:dyDescent="0.25">
      <c r="A50" s="9">
        <v>8915007591</v>
      </c>
      <c r="B50" s="9">
        <v>891500759</v>
      </c>
      <c r="C50" s="9">
        <v>822719000</v>
      </c>
      <c r="D50" s="10" t="s">
        <v>33</v>
      </c>
      <c r="E50" s="25" t="s">
        <v>34</v>
      </c>
      <c r="F50" s="12">
        <v>520382295</v>
      </c>
      <c r="G50" s="13">
        <f t="shared" si="23"/>
        <v>520382295</v>
      </c>
      <c r="H50" s="12"/>
      <c r="I50" s="12">
        <v>520382295</v>
      </c>
      <c r="J50" s="13">
        <f t="shared" si="11"/>
        <v>0</v>
      </c>
      <c r="K50" s="13">
        <f t="shared" si="12"/>
        <v>1040764590</v>
      </c>
      <c r="L50" s="12"/>
      <c r="M50" s="12">
        <v>1040764590</v>
      </c>
      <c r="N50" s="13">
        <f t="shared" si="13"/>
        <v>0</v>
      </c>
      <c r="O50" s="13">
        <f t="shared" si="14"/>
        <v>2081529180</v>
      </c>
      <c r="P50" s="12"/>
      <c r="Q50" s="12">
        <v>242038276</v>
      </c>
      <c r="R50" s="13">
        <f t="shared" si="15"/>
        <v>0</v>
      </c>
      <c r="S50" s="13">
        <f t="shared" si="16"/>
        <v>2323567456</v>
      </c>
      <c r="T50" s="12"/>
      <c r="U50" s="12">
        <v>520382295</v>
      </c>
      <c r="V50" s="13">
        <f t="shared" si="17"/>
        <v>0</v>
      </c>
      <c r="W50" s="13">
        <f t="shared" si="18"/>
        <v>2843949751</v>
      </c>
      <c r="X50" s="12"/>
      <c r="Y50" s="12">
        <v>520382295</v>
      </c>
      <c r="Z50" s="13">
        <f t="shared" si="19"/>
        <v>0</v>
      </c>
      <c r="AA50" s="13">
        <f t="shared" si="20"/>
        <v>3364332046</v>
      </c>
      <c r="AB50" s="12"/>
      <c r="AC50" s="12">
        <v>520382295</v>
      </c>
      <c r="AD50" s="13">
        <f t="shared" si="21"/>
        <v>0</v>
      </c>
      <c r="AE50" s="13">
        <f t="shared" si="22"/>
        <v>3884714341</v>
      </c>
      <c r="AF50" s="12"/>
      <c r="AG50" s="12">
        <v>520382295</v>
      </c>
      <c r="AH50" s="13">
        <f t="shared" si="24"/>
        <v>0</v>
      </c>
      <c r="AI50" s="13">
        <f t="shared" si="25"/>
        <v>4405096636</v>
      </c>
      <c r="AJ50" s="12"/>
      <c r="AK50" s="12">
        <v>520382295</v>
      </c>
      <c r="AL50" s="13">
        <f t="shared" si="3"/>
        <v>0</v>
      </c>
      <c r="AM50" s="13">
        <f t="shared" si="4"/>
        <v>4925478931</v>
      </c>
      <c r="AN50" s="12"/>
      <c r="AO50" s="12">
        <v>556688036</v>
      </c>
      <c r="AP50" s="13">
        <f t="shared" si="5"/>
        <v>0</v>
      </c>
      <c r="AQ50" s="13">
        <f t="shared" si="6"/>
        <v>5482166967</v>
      </c>
      <c r="AR50" s="12"/>
      <c r="AS50" s="12">
        <f>VLOOKUP($B50,'[1]542303001'!$A$21:$N$68,13,0)</f>
        <v>780573445</v>
      </c>
      <c r="AT50" s="13">
        <f t="shared" si="7"/>
        <v>0</v>
      </c>
      <c r="AU50" s="13">
        <f t="shared" si="8"/>
        <v>6262740412</v>
      </c>
      <c r="AV50" s="12"/>
      <c r="AW50" s="12">
        <v>260191150</v>
      </c>
      <c r="AX50" s="13">
        <f t="shared" si="9"/>
        <v>0</v>
      </c>
      <c r="AY50" s="13">
        <f t="shared" si="10"/>
        <v>6522931562</v>
      </c>
    </row>
    <row r="51" spans="1:51" ht="15" customHeight="1" x14ac:dyDescent="0.25">
      <c r="A51" s="9">
        <v>8916800894</v>
      </c>
      <c r="B51" s="9">
        <v>891680089</v>
      </c>
      <c r="C51" s="9">
        <v>28327000</v>
      </c>
      <c r="D51" s="10" t="s">
        <v>69</v>
      </c>
      <c r="E51" s="11" t="s">
        <v>79</v>
      </c>
      <c r="F51" s="12">
        <v>3777203124</v>
      </c>
      <c r="G51" s="13">
        <f t="shared" si="23"/>
        <v>3777203124</v>
      </c>
      <c r="H51" s="12">
        <v>884442993</v>
      </c>
      <c r="I51" s="12">
        <v>7554406248</v>
      </c>
      <c r="J51" s="13">
        <f t="shared" si="11"/>
        <v>884442993</v>
      </c>
      <c r="K51" s="13">
        <f t="shared" si="12"/>
        <v>11331609372</v>
      </c>
      <c r="L51" s="12"/>
      <c r="M51" s="12">
        <v>11331609372</v>
      </c>
      <c r="N51" s="13">
        <f t="shared" si="13"/>
        <v>884442993</v>
      </c>
      <c r="O51" s="13">
        <f t="shared" si="14"/>
        <v>22663218744</v>
      </c>
      <c r="P51" s="12"/>
      <c r="Q51" s="12">
        <v>207084801</v>
      </c>
      <c r="R51" s="13">
        <f t="shared" si="15"/>
        <v>884442993</v>
      </c>
      <c r="S51" s="13">
        <f t="shared" si="16"/>
        <v>22870303545</v>
      </c>
      <c r="T51" s="12"/>
      <c r="U51" s="12">
        <v>6642092863</v>
      </c>
      <c r="V51" s="13">
        <f t="shared" si="17"/>
        <v>884442993</v>
      </c>
      <c r="W51" s="13">
        <f t="shared" si="18"/>
        <v>29512396408</v>
      </c>
      <c r="X51" s="12"/>
      <c r="Y51" s="12">
        <v>7554406248</v>
      </c>
      <c r="Z51" s="13">
        <f t="shared" si="19"/>
        <v>884442993</v>
      </c>
      <c r="AA51" s="13">
        <f t="shared" si="20"/>
        <v>37066802656</v>
      </c>
      <c r="AB51" s="12"/>
      <c r="AC51" s="12">
        <v>3777203124</v>
      </c>
      <c r="AD51" s="13">
        <f t="shared" si="21"/>
        <v>884442993</v>
      </c>
      <c r="AE51" s="13">
        <f t="shared" si="22"/>
        <v>40844005780</v>
      </c>
      <c r="AF51" s="12"/>
      <c r="AG51" s="12">
        <v>3777203124</v>
      </c>
      <c r="AH51" s="13">
        <f t="shared" si="24"/>
        <v>884442993</v>
      </c>
      <c r="AI51" s="13">
        <f t="shared" si="25"/>
        <v>44621208904</v>
      </c>
      <c r="AJ51" s="12"/>
      <c r="AK51" s="12">
        <v>3777203124</v>
      </c>
      <c r="AL51" s="13">
        <f t="shared" si="3"/>
        <v>884442993</v>
      </c>
      <c r="AM51" s="13">
        <f t="shared" si="4"/>
        <v>48398412028</v>
      </c>
      <c r="AN51" s="12"/>
      <c r="AO51" s="12">
        <v>4106610374</v>
      </c>
      <c r="AP51" s="13">
        <f t="shared" si="5"/>
        <v>884442993</v>
      </c>
      <c r="AQ51" s="13">
        <f t="shared" si="6"/>
        <v>52505022402</v>
      </c>
      <c r="AR51" s="12"/>
      <c r="AS51" s="12">
        <f>VLOOKUP($B51,'[1]542303001'!$A$21:$N$68,13,0)</f>
        <v>5665804686</v>
      </c>
      <c r="AT51" s="13">
        <f t="shared" si="7"/>
        <v>884442993</v>
      </c>
      <c r="AU51" s="13">
        <f t="shared" si="8"/>
        <v>58170827088</v>
      </c>
      <c r="AV51" s="12"/>
      <c r="AW51" s="12">
        <v>1888601562</v>
      </c>
      <c r="AX51" s="13">
        <f t="shared" si="9"/>
        <v>884442993</v>
      </c>
      <c r="AY51" s="13">
        <f t="shared" si="10"/>
        <v>60059428650</v>
      </c>
    </row>
    <row r="52" spans="1:51" ht="15" customHeight="1" x14ac:dyDescent="0.25">
      <c r="A52" s="9">
        <v>8917019320</v>
      </c>
      <c r="B52" s="9">
        <v>891701932</v>
      </c>
      <c r="C52" s="9">
        <v>823847000</v>
      </c>
      <c r="D52" s="10" t="s">
        <v>70</v>
      </c>
      <c r="E52" s="14" t="s">
        <v>35</v>
      </c>
      <c r="F52" s="12">
        <v>289514702</v>
      </c>
      <c r="G52" s="13">
        <f t="shared" si="23"/>
        <v>289514702</v>
      </c>
      <c r="H52" s="12"/>
      <c r="I52" s="12">
        <v>289514702</v>
      </c>
      <c r="J52" s="13">
        <f t="shared" si="11"/>
        <v>0</v>
      </c>
      <c r="K52" s="13">
        <f t="shared" si="12"/>
        <v>579029404</v>
      </c>
      <c r="L52" s="12"/>
      <c r="M52" s="12">
        <v>579029404</v>
      </c>
      <c r="N52" s="13">
        <f t="shared" si="13"/>
        <v>0</v>
      </c>
      <c r="O52" s="13">
        <f t="shared" si="14"/>
        <v>1158058808</v>
      </c>
      <c r="P52" s="12"/>
      <c r="Q52" s="12">
        <v>134658001</v>
      </c>
      <c r="R52" s="13">
        <f t="shared" si="15"/>
        <v>0</v>
      </c>
      <c r="S52" s="13">
        <f t="shared" si="16"/>
        <v>1292716809</v>
      </c>
      <c r="T52" s="12"/>
      <c r="U52" s="12">
        <v>289514702</v>
      </c>
      <c r="V52" s="13">
        <f t="shared" si="17"/>
        <v>0</v>
      </c>
      <c r="W52" s="13">
        <f t="shared" si="18"/>
        <v>1582231511</v>
      </c>
      <c r="X52" s="12"/>
      <c r="Y52" s="12">
        <v>289514702</v>
      </c>
      <c r="Z52" s="13">
        <f t="shared" si="19"/>
        <v>0</v>
      </c>
      <c r="AA52" s="13">
        <f t="shared" si="20"/>
        <v>1871746213</v>
      </c>
      <c r="AB52" s="12"/>
      <c r="AC52" s="12">
        <v>289514702</v>
      </c>
      <c r="AD52" s="13">
        <f t="shared" si="21"/>
        <v>0</v>
      </c>
      <c r="AE52" s="13">
        <f t="shared" si="22"/>
        <v>2161260915</v>
      </c>
      <c r="AF52" s="12"/>
      <c r="AG52" s="12">
        <v>289514702</v>
      </c>
      <c r="AH52" s="13">
        <f t="shared" si="24"/>
        <v>0</v>
      </c>
      <c r="AI52" s="13">
        <f t="shared" si="25"/>
        <v>2450775617</v>
      </c>
      <c r="AJ52" s="12"/>
      <c r="AK52" s="12">
        <v>289514702</v>
      </c>
      <c r="AL52" s="13">
        <f t="shared" si="3"/>
        <v>0</v>
      </c>
      <c r="AM52" s="13">
        <f t="shared" si="4"/>
        <v>2740290319</v>
      </c>
      <c r="AN52" s="12"/>
      <c r="AO52" s="12">
        <v>309713402</v>
      </c>
      <c r="AP52" s="13">
        <f t="shared" si="5"/>
        <v>0</v>
      </c>
      <c r="AQ52" s="13">
        <f t="shared" si="6"/>
        <v>3050003721</v>
      </c>
      <c r="AR52" s="12"/>
      <c r="AS52" s="12">
        <f>VLOOKUP($B52,'[1]542303001'!$A$21:$N$68,13,0)</f>
        <v>434272054</v>
      </c>
      <c r="AT52" s="13">
        <f t="shared" si="7"/>
        <v>0</v>
      </c>
      <c r="AU52" s="13">
        <f t="shared" si="8"/>
        <v>3484275775</v>
      </c>
      <c r="AV52" s="12"/>
      <c r="AW52" s="12">
        <v>144757352</v>
      </c>
      <c r="AX52" s="13">
        <f t="shared" si="9"/>
        <v>0</v>
      </c>
      <c r="AY52" s="13">
        <f t="shared" si="10"/>
        <v>3629033127</v>
      </c>
    </row>
    <row r="53" spans="1:51" ht="15" customHeight="1" x14ac:dyDescent="0.25">
      <c r="A53" s="9">
        <v>8917801118</v>
      </c>
      <c r="B53" s="9">
        <v>891780111</v>
      </c>
      <c r="C53" s="9">
        <v>121647000</v>
      </c>
      <c r="D53" s="10" t="s">
        <v>71</v>
      </c>
      <c r="E53" s="11" t="s">
        <v>81</v>
      </c>
      <c r="F53" s="12">
        <v>4463099951</v>
      </c>
      <c r="G53" s="13">
        <f t="shared" si="23"/>
        <v>4463099951</v>
      </c>
      <c r="H53" s="12"/>
      <c r="I53" s="12">
        <v>8926199903</v>
      </c>
      <c r="J53" s="13">
        <f t="shared" si="11"/>
        <v>0</v>
      </c>
      <c r="K53" s="13">
        <f t="shared" si="12"/>
        <v>13389299854</v>
      </c>
      <c r="L53" s="12"/>
      <c r="M53" s="12">
        <v>8926199902</v>
      </c>
      <c r="N53" s="13">
        <f t="shared" si="13"/>
        <v>0</v>
      </c>
      <c r="O53" s="13">
        <f t="shared" si="14"/>
        <v>22315499756</v>
      </c>
      <c r="P53" s="12"/>
      <c r="Q53" s="12">
        <v>992972880</v>
      </c>
      <c r="R53" s="13">
        <f t="shared" si="15"/>
        <v>0</v>
      </c>
      <c r="S53" s="13">
        <f t="shared" si="16"/>
        <v>23308472636</v>
      </c>
      <c r="T53" s="12"/>
      <c r="U53" s="12">
        <v>7583175102</v>
      </c>
      <c r="V53" s="13">
        <f t="shared" si="17"/>
        <v>0</v>
      </c>
      <c r="W53" s="13">
        <f t="shared" si="18"/>
        <v>30891647738</v>
      </c>
      <c r="X53" s="12"/>
      <c r="Y53" s="12">
        <v>8926199902</v>
      </c>
      <c r="Z53" s="13">
        <f t="shared" si="19"/>
        <v>0</v>
      </c>
      <c r="AA53" s="13">
        <f t="shared" si="20"/>
        <v>39817847640</v>
      </c>
      <c r="AB53" s="12"/>
      <c r="AC53" s="12">
        <v>4463099951</v>
      </c>
      <c r="AD53" s="13">
        <f t="shared" si="21"/>
        <v>0</v>
      </c>
      <c r="AE53" s="13">
        <f t="shared" si="22"/>
        <v>44280947591</v>
      </c>
      <c r="AF53" s="12"/>
      <c r="AG53" s="12">
        <v>4463099951</v>
      </c>
      <c r="AH53" s="13">
        <f t="shared" si="24"/>
        <v>0</v>
      </c>
      <c r="AI53" s="13">
        <f t="shared" si="25"/>
        <v>48744047542</v>
      </c>
      <c r="AJ53" s="12"/>
      <c r="AK53" s="12">
        <v>4463099951</v>
      </c>
      <c r="AL53" s="13">
        <f t="shared" si="3"/>
        <v>0</v>
      </c>
      <c r="AM53" s="13">
        <f t="shared" si="4"/>
        <v>53207147493</v>
      </c>
      <c r="AN53" s="12"/>
      <c r="AO53" s="12">
        <v>4852323784</v>
      </c>
      <c r="AP53" s="13">
        <f t="shared" si="5"/>
        <v>0</v>
      </c>
      <c r="AQ53" s="13">
        <f t="shared" si="6"/>
        <v>58059471277</v>
      </c>
      <c r="AR53" s="12"/>
      <c r="AS53" s="12">
        <f>VLOOKUP($B53,'[1]542303001'!$A$21:$N$68,13,0)</f>
        <v>8926199904</v>
      </c>
      <c r="AT53" s="13">
        <f t="shared" si="7"/>
        <v>0</v>
      </c>
      <c r="AU53" s="13">
        <f t="shared" si="8"/>
        <v>66985671181</v>
      </c>
      <c r="AV53" s="12"/>
      <c r="AW53" s="12">
        <v>4463099953</v>
      </c>
      <c r="AX53" s="13">
        <f t="shared" si="9"/>
        <v>0</v>
      </c>
      <c r="AY53" s="13">
        <f t="shared" si="10"/>
        <v>71448771134</v>
      </c>
    </row>
    <row r="54" spans="1:51" ht="15" customHeight="1" x14ac:dyDescent="0.25">
      <c r="A54" s="9">
        <v>8918002604</v>
      </c>
      <c r="B54" s="9">
        <v>891800260</v>
      </c>
      <c r="C54" s="9">
        <v>20615000</v>
      </c>
      <c r="D54" s="10" t="s">
        <v>86</v>
      </c>
      <c r="E54" s="14" t="s">
        <v>84</v>
      </c>
      <c r="F54" s="12">
        <v>576028000</v>
      </c>
      <c r="G54" s="13">
        <f t="shared" si="23"/>
        <v>576028000</v>
      </c>
      <c r="H54" s="12"/>
      <c r="I54" s="12">
        <v>576028000</v>
      </c>
      <c r="J54" s="13">
        <f t="shared" si="11"/>
        <v>0</v>
      </c>
      <c r="K54" s="13">
        <f t="shared" si="12"/>
        <v>1152056000</v>
      </c>
      <c r="L54" s="12"/>
      <c r="M54" s="12">
        <v>1152056000</v>
      </c>
      <c r="N54" s="13">
        <f t="shared" si="13"/>
        <v>0</v>
      </c>
      <c r="O54" s="13">
        <f t="shared" si="14"/>
        <v>2304112000</v>
      </c>
      <c r="P54" s="12"/>
      <c r="Q54" s="12">
        <v>0</v>
      </c>
      <c r="R54" s="13">
        <f t="shared" si="15"/>
        <v>0</v>
      </c>
      <c r="S54" s="13">
        <f t="shared" si="16"/>
        <v>2304112000</v>
      </c>
      <c r="T54" s="12"/>
      <c r="U54" s="12">
        <v>576028000</v>
      </c>
      <c r="V54" s="13">
        <f t="shared" si="17"/>
        <v>0</v>
      </c>
      <c r="W54" s="13">
        <f t="shared" si="18"/>
        <v>2880140000</v>
      </c>
      <c r="X54" s="12"/>
      <c r="Y54" s="12">
        <v>576028000</v>
      </c>
      <c r="Z54" s="13">
        <f t="shared" si="19"/>
        <v>0</v>
      </c>
      <c r="AA54" s="13">
        <f t="shared" si="20"/>
        <v>3456168000</v>
      </c>
      <c r="AB54" s="12"/>
      <c r="AC54" s="12">
        <v>576028000</v>
      </c>
      <c r="AD54" s="13">
        <f t="shared" si="21"/>
        <v>0</v>
      </c>
      <c r="AE54" s="13">
        <f t="shared" si="22"/>
        <v>4032196000</v>
      </c>
      <c r="AF54" s="12"/>
      <c r="AG54" s="12">
        <v>576028000</v>
      </c>
      <c r="AH54" s="13">
        <f t="shared" si="24"/>
        <v>0</v>
      </c>
      <c r="AI54" s="13">
        <f t="shared" si="25"/>
        <v>4608224000</v>
      </c>
      <c r="AJ54" s="12"/>
      <c r="AK54" s="12">
        <v>576028000</v>
      </c>
      <c r="AL54" s="13">
        <f t="shared" si="3"/>
        <v>0</v>
      </c>
      <c r="AM54" s="13">
        <f t="shared" si="4"/>
        <v>5184252000</v>
      </c>
      <c r="AN54" s="12"/>
      <c r="AO54" s="12">
        <v>616216000</v>
      </c>
      <c r="AP54" s="13">
        <f t="shared" si="5"/>
        <v>0</v>
      </c>
      <c r="AQ54" s="13">
        <f t="shared" si="6"/>
        <v>5800468000</v>
      </c>
      <c r="AR54" s="12"/>
      <c r="AS54" s="12">
        <f>VLOOKUP($B54,'[1]542303001'!$A$21:$N$68,13,0)</f>
        <v>864042000</v>
      </c>
      <c r="AT54" s="13">
        <f t="shared" si="7"/>
        <v>0</v>
      </c>
      <c r="AU54" s="13">
        <f t="shared" si="8"/>
        <v>6664510000</v>
      </c>
      <c r="AV54" s="12"/>
      <c r="AW54" s="12">
        <v>288014000</v>
      </c>
      <c r="AX54" s="13">
        <f t="shared" si="9"/>
        <v>0</v>
      </c>
      <c r="AY54" s="13">
        <f t="shared" si="10"/>
        <v>6952524000</v>
      </c>
    </row>
    <row r="55" spans="1:51" ht="15" customHeight="1" x14ac:dyDescent="0.25">
      <c r="A55" s="9">
        <v>8918003301</v>
      </c>
      <c r="B55" s="9">
        <v>891800330</v>
      </c>
      <c r="C55" s="9">
        <v>27615000</v>
      </c>
      <c r="D55" s="10" t="s">
        <v>72</v>
      </c>
      <c r="E55" s="11" t="s">
        <v>85</v>
      </c>
      <c r="F55" s="12">
        <v>10003072009</v>
      </c>
      <c r="G55" s="13">
        <f t="shared" si="23"/>
        <v>10003072009</v>
      </c>
      <c r="H55" s="12">
        <v>5219670081</v>
      </c>
      <c r="I55" s="12">
        <v>20006144019</v>
      </c>
      <c r="J55" s="13">
        <f t="shared" si="11"/>
        <v>5219670081</v>
      </c>
      <c r="K55" s="13">
        <f t="shared" si="12"/>
        <v>30009216028</v>
      </c>
      <c r="L55" s="12"/>
      <c r="M55" s="12">
        <v>20006144018</v>
      </c>
      <c r="N55" s="13">
        <f t="shared" si="13"/>
        <v>5219670081</v>
      </c>
      <c r="O55" s="13">
        <f t="shared" si="14"/>
        <v>50015360046</v>
      </c>
      <c r="P55" s="12"/>
      <c r="Q55" s="12">
        <v>2539461018</v>
      </c>
      <c r="R55" s="13">
        <f t="shared" si="15"/>
        <v>5219670081</v>
      </c>
      <c r="S55" s="13">
        <f t="shared" si="16"/>
        <v>52554821064</v>
      </c>
      <c r="T55" s="12"/>
      <c r="U55" s="12">
        <v>15185438307</v>
      </c>
      <c r="V55" s="13">
        <f t="shared" si="17"/>
        <v>5219670081</v>
      </c>
      <c r="W55" s="13">
        <f t="shared" si="18"/>
        <v>67740259371</v>
      </c>
      <c r="X55" s="12"/>
      <c r="Y55" s="12">
        <v>20006144018</v>
      </c>
      <c r="Z55" s="13">
        <f t="shared" si="19"/>
        <v>5219670081</v>
      </c>
      <c r="AA55" s="13">
        <f t="shared" si="20"/>
        <v>87746403389</v>
      </c>
      <c r="AB55" s="12"/>
      <c r="AC55" s="12">
        <v>10003072009</v>
      </c>
      <c r="AD55" s="13">
        <f t="shared" si="21"/>
        <v>5219670081</v>
      </c>
      <c r="AE55" s="13">
        <f t="shared" si="22"/>
        <v>97749475398</v>
      </c>
      <c r="AF55" s="12"/>
      <c r="AG55" s="12">
        <v>10003072009</v>
      </c>
      <c r="AH55" s="13">
        <f t="shared" si="24"/>
        <v>5219670081</v>
      </c>
      <c r="AI55" s="13">
        <f t="shared" si="25"/>
        <v>107752547407</v>
      </c>
      <c r="AJ55" s="12"/>
      <c r="AK55" s="12">
        <v>10003072009</v>
      </c>
      <c r="AL55" s="13">
        <f t="shared" si="3"/>
        <v>5219670081</v>
      </c>
      <c r="AM55" s="13">
        <f t="shared" si="4"/>
        <v>117755619416</v>
      </c>
      <c r="AN55" s="12"/>
      <c r="AO55" s="12">
        <v>10875432940</v>
      </c>
      <c r="AP55" s="13">
        <f t="shared" si="5"/>
        <v>5219670081</v>
      </c>
      <c r="AQ55" s="13">
        <f t="shared" si="6"/>
        <v>128631052356</v>
      </c>
      <c r="AR55" s="12"/>
      <c r="AS55" s="12">
        <f>VLOOKUP($B55,'[1]542303001'!$A$21:$N$68,13,0)</f>
        <v>20006144021</v>
      </c>
      <c r="AT55" s="13">
        <f t="shared" si="7"/>
        <v>5219670081</v>
      </c>
      <c r="AU55" s="13">
        <f t="shared" si="8"/>
        <v>148637196377</v>
      </c>
      <c r="AV55" s="12"/>
      <c r="AW55" s="12">
        <v>10003072011</v>
      </c>
      <c r="AX55" s="13">
        <f t="shared" si="9"/>
        <v>5219670081</v>
      </c>
      <c r="AY55" s="13">
        <f t="shared" si="10"/>
        <v>158640268388</v>
      </c>
    </row>
    <row r="56" spans="1:51" ht="15" customHeight="1" x14ac:dyDescent="0.25">
      <c r="A56" s="9">
        <v>8919008530</v>
      </c>
      <c r="B56" s="9">
        <v>891900853</v>
      </c>
      <c r="C56" s="9">
        <v>124876000</v>
      </c>
      <c r="D56" s="10" t="s">
        <v>36</v>
      </c>
      <c r="E56" s="11" t="s">
        <v>95</v>
      </c>
      <c r="F56" s="12">
        <v>240736808</v>
      </c>
      <c r="G56" s="13">
        <f t="shared" si="23"/>
        <v>240736808</v>
      </c>
      <c r="H56" s="12"/>
      <c r="I56" s="12">
        <v>481473615</v>
      </c>
      <c r="J56" s="13">
        <f t="shared" si="11"/>
        <v>0</v>
      </c>
      <c r="K56" s="13">
        <f t="shared" si="12"/>
        <v>722210423</v>
      </c>
      <c r="L56" s="12"/>
      <c r="M56" s="12">
        <v>481473616</v>
      </c>
      <c r="N56" s="13">
        <f t="shared" si="13"/>
        <v>0</v>
      </c>
      <c r="O56" s="13">
        <f t="shared" si="14"/>
        <v>1203684039</v>
      </c>
      <c r="P56" s="12"/>
      <c r="Q56" s="12">
        <v>139963260</v>
      </c>
      <c r="R56" s="13">
        <f t="shared" si="15"/>
        <v>0</v>
      </c>
      <c r="S56" s="13">
        <f t="shared" si="16"/>
        <v>1343647299</v>
      </c>
      <c r="T56" s="12"/>
      <c r="U56" s="12">
        <v>240736808</v>
      </c>
      <c r="V56" s="13">
        <f t="shared" si="17"/>
        <v>0</v>
      </c>
      <c r="W56" s="13">
        <f t="shared" si="18"/>
        <v>1584384107</v>
      </c>
      <c r="X56" s="12"/>
      <c r="Y56" s="12">
        <v>481473616</v>
      </c>
      <c r="Z56" s="13">
        <f t="shared" si="19"/>
        <v>0</v>
      </c>
      <c r="AA56" s="13">
        <f t="shared" si="20"/>
        <v>2065857723</v>
      </c>
      <c r="AB56" s="12"/>
      <c r="AC56" s="12">
        <v>240736808</v>
      </c>
      <c r="AD56" s="13">
        <f t="shared" si="21"/>
        <v>0</v>
      </c>
      <c r="AE56" s="13">
        <f t="shared" si="22"/>
        <v>2306594531</v>
      </c>
      <c r="AF56" s="12"/>
      <c r="AG56" s="12">
        <v>240736808</v>
      </c>
      <c r="AH56" s="13">
        <f t="shared" si="24"/>
        <v>0</v>
      </c>
      <c r="AI56" s="13">
        <f t="shared" si="25"/>
        <v>2547331339</v>
      </c>
      <c r="AJ56" s="12"/>
      <c r="AK56" s="12">
        <v>240736808</v>
      </c>
      <c r="AL56" s="13">
        <f t="shared" si="3"/>
        <v>0</v>
      </c>
      <c r="AM56" s="13">
        <f t="shared" si="4"/>
        <v>2788068147</v>
      </c>
      <c r="AN56" s="12"/>
      <c r="AO56" s="12">
        <v>261731297</v>
      </c>
      <c r="AP56" s="13">
        <f t="shared" si="5"/>
        <v>0</v>
      </c>
      <c r="AQ56" s="13">
        <f t="shared" si="6"/>
        <v>3049799444</v>
      </c>
      <c r="AR56" s="12"/>
      <c r="AS56" s="12">
        <f>VLOOKUP($B56,'[1]542303001'!$A$21:$N$68,13,0)</f>
        <v>481473615</v>
      </c>
      <c r="AT56" s="13">
        <f t="shared" si="7"/>
        <v>0</v>
      </c>
      <c r="AU56" s="13">
        <f t="shared" si="8"/>
        <v>3531273059</v>
      </c>
      <c r="AV56" s="12"/>
      <c r="AW56" s="12">
        <v>240736806</v>
      </c>
      <c r="AX56" s="13">
        <f t="shared" si="9"/>
        <v>0</v>
      </c>
      <c r="AY56" s="13">
        <f t="shared" si="10"/>
        <v>3772009865</v>
      </c>
    </row>
    <row r="57" spans="1:51" ht="15" customHeight="1" x14ac:dyDescent="0.25">
      <c r="A57" s="9">
        <v>8919028110</v>
      </c>
      <c r="B57" s="9">
        <v>891902811</v>
      </c>
      <c r="C57" s="9">
        <v>824376000</v>
      </c>
      <c r="D57" s="10" t="s">
        <v>51</v>
      </c>
      <c r="E57" s="11" t="s">
        <v>97</v>
      </c>
      <c r="F57" s="12">
        <v>398115983</v>
      </c>
      <c r="G57" s="13">
        <f t="shared" si="23"/>
        <v>398115983</v>
      </c>
      <c r="H57" s="12"/>
      <c r="I57" s="12">
        <v>398115983</v>
      </c>
      <c r="J57" s="13">
        <f t="shared" si="11"/>
        <v>0</v>
      </c>
      <c r="K57" s="13">
        <f t="shared" si="12"/>
        <v>796231966</v>
      </c>
      <c r="L57" s="12"/>
      <c r="M57" s="12">
        <v>796231966</v>
      </c>
      <c r="N57" s="13">
        <f t="shared" si="13"/>
        <v>0</v>
      </c>
      <c r="O57" s="13">
        <f t="shared" si="14"/>
        <v>1592463932</v>
      </c>
      <c r="P57" s="12"/>
      <c r="Q57" s="12">
        <v>185170225</v>
      </c>
      <c r="R57" s="13">
        <f t="shared" si="15"/>
        <v>0</v>
      </c>
      <c r="S57" s="13">
        <f t="shared" si="16"/>
        <v>1777634157</v>
      </c>
      <c r="T57" s="12"/>
      <c r="U57" s="12">
        <v>398115983</v>
      </c>
      <c r="V57" s="13">
        <f t="shared" si="17"/>
        <v>0</v>
      </c>
      <c r="W57" s="13">
        <f t="shared" si="18"/>
        <v>2175750140</v>
      </c>
      <c r="X57" s="12"/>
      <c r="Y57" s="12">
        <v>398115983</v>
      </c>
      <c r="Z57" s="13">
        <f t="shared" si="19"/>
        <v>0</v>
      </c>
      <c r="AA57" s="13">
        <f t="shared" si="20"/>
        <v>2573866123</v>
      </c>
      <c r="AB57" s="12"/>
      <c r="AC57" s="12">
        <v>398115983</v>
      </c>
      <c r="AD57" s="13">
        <f t="shared" si="21"/>
        <v>0</v>
      </c>
      <c r="AE57" s="13">
        <f t="shared" si="22"/>
        <v>2971982106</v>
      </c>
      <c r="AF57" s="12"/>
      <c r="AG57" s="12">
        <v>398115983</v>
      </c>
      <c r="AH57" s="13">
        <f t="shared" si="24"/>
        <v>0</v>
      </c>
      <c r="AI57" s="13">
        <f t="shared" si="25"/>
        <v>3370098089</v>
      </c>
      <c r="AJ57" s="12"/>
      <c r="AK57" s="12">
        <v>398115983</v>
      </c>
      <c r="AL57" s="13">
        <f t="shared" si="3"/>
        <v>0</v>
      </c>
      <c r="AM57" s="13">
        <f t="shared" si="4"/>
        <v>3768214072</v>
      </c>
      <c r="AN57" s="12"/>
      <c r="AO57" s="12">
        <v>425891516</v>
      </c>
      <c r="AP57" s="13">
        <f t="shared" si="5"/>
        <v>0</v>
      </c>
      <c r="AQ57" s="13">
        <f t="shared" si="6"/>
        <v>4194105588</v>
      </c>
      <c r="AR57" s="12"/>
      <c r="AS57" s="12">
        <f>VLOOKUP($B57,'[1]542303001'!$A$21:$N$68,13,0)</f>
        <v>597173973</v>
      </c>
      <c r="AT57" s="13">
        <f t="shared" si="7"/>
        <v>0</v>
      </c>
      <c r="AU57" s="13">
        <f t="shared" si="8"/>
        <v>4791279561</v>
      </c>
      <c r="AV57" s="12"/>
      <c r="AW57" s="12">
        <v>199057990</v>
      </c>
      <c r="AX57" s="13">
        <f t="shared" si="9"/>
        <v>0</v>
      </c>
      <c r="AY57" s="13">
        <f t="shared" si="10"/>
        <v>4990337551</v>
      </c>
    </row>
    <row r="58" spans="1:51" ht="15" customHeight="1" x14ac:dyDescent="0.25">
      <c r="A58" s="9">
        <v>8920007573</v>
      </c>
      <c r="B58" s="9">
        <v>892000757</v>
      </c>
      <c r="C58" s="9">
        <v>28450000</v>
      </c>
      <c r="D58" s="10" t="s">
        <v>37</v>
      </c>
      <c r="E58" s="25" t="s">
        <v>123</v>
      </c>
      <c r="F58" s="12">
        <v>2490807328</v>
      </c>
      <c r="G58" s="13">
        <f t="shared" si="23"/>
        <v>2490807328</v>
      </c>
      <c r="H58" s="12">
        <v>1449976253</v>
      </c>
      <c r="I58" s="12">
        <v>4981614656</v>
      </c>
      <c r="J58" s="13">
        <f t="shared" si="11"/>
        <v>1449976253</v>
      </c>
      <c r="K58" s="13">
        <f t="shared" si="12"/>
        <v>7472421984</v>
      </c>
      <c r="L58" s="12"/>
      <c r="M58" s="12">
        <v>4981614656</v>
      </c>
      <c r="N58" s="13">
        <f t="shared" si="13"/>
        <v>1449976253</v>
      </c>
      <c r="O58" s="13">
        <f t="shared" si="14"/>
        <v>12454036640</v>
      </c>
      <c r="P58" s="12"/>
      <c r="Q58" s="12">
        <v>173135028</v>
      </c>
      <c r="R58" s="13">
        <f t="shared" si="15"/>
        <v>1449976253</v>
      </c>
      <c r="S58" s="13">
        <f t="shared" si="16"/>
        <v>12627171668</v>
      </c>
      <c r="T58" s="12"/>
      <c r="U58" s="12">
        <v>4885306202</v>
      </c>
      <c r="V58" s="13">
        <f t="shared" si="17"/>
        <v>1449976253</v>
      </c>
      <c r="W58" s="13">
        <f t="shared" si="18"/>
        <v>17512477870</v>
      </c>
      <c r="X58" s="12"/>
      <c r="Y58" s="12">
        <v>4981614656</v>
      </c>
      <c r="Z58" s="13">
        <f t="shared" si="19"/>
        <v>1449976253</v>
      </c>
      <c r="AA58" s="13">
        <f t="shared" si="20"/>
        <v>22494092526</v>
      </c>
      <c r="AB58" s="12"/>
      <c r="AC58" s="12">
        <v>2490807328</v>
      </c>
      <c r="AD58" s="13">
        <f t="shared" si="21"/>
        <v>1449976253</v>
      </c>
      <c r="AE58" s="13">
        <f t="shared" si="22"/>
        <v>24984899854</v>
      </c>
      <c r="AF58" s="12"/>
      <c r="AG58" s="12">
        <v>2490807328</v>
      </c>
      <c r="AH58" s="13">
        <f t="shared" si="24"/>
        <v>1449976253</v>
      </c>
      <c r="AI58" s="13">
        <f t="shared" si="25"/>
        <v>27475707182</v>
      </c>
      <c r="AJ58" s="12"/>
      <c r="AK58" s="12">
        <v>2490807328</v>
      </c>
      <c r="AL58" s="13">
        <f t="shared" si="3"/>
        <v>1449976253</v>
      </c>
      <c r="AM58" s="13">
        <f t="shared" si="4"/>
        <v>29966514510</v>
      </c>
      <c r="AN58" s="12"/>
      <c r="AO58" s="12">
        <v>2708028898</v>
      </c>
      <c r="AP58" s="13">
        <f t="shared" si="5"/>
        <v>1449976253</v>
      </c>
      <c r="AQ58" s="13">
        <f t="shared" si="6"/>
        <v>32674543408</v>
      </c>
      <c r="AR58" s="12"/>
      <c r="AS58" s="12">
        <f>VLOOKUP($B58,'[1]542303001'!$A$21:$N$68,13,0)</f>
        <v>4981614656</v>
      </c>
      <c r="AT58" s="13">
        <f t="shared" si="7"/>
        <v>1449976253</v>
      </c>
      <c r="AU58" s="13">
        <f t="shared" si="8"/>
        <v>37656158064</v>
      </c>
      <c r="AV58" s="12"/>
      <c r="AW58" s="12">
        <v>2490807327</v>
      </c>
      <c r="AX58" s="13">
        <f t="shared" si="9"/>
        <v>1449976253</v>
      </c>
      <c r="AY58" s="13">
        <f t="shared" si="10"/>
        <v>40146965391</v>
      </c>
    </row>
    <row r="59" spans="1:51" ht="15" customHeight="1" x14ac:dyDescent="0.25">
      <c r="A59" s="9">
        <v>8921150294</v>
      </c>
      <c r="B59" s="9">
        <v>892115029</v>
      </c>
      <c r="C59" s="9">
        <v>129444000</v>
      </c>
      <c r="D59" s="10" t="s">
        <v>38</v>
      </c>
      <c r="E59" s="11" t="s">
        <v>39</v>
      </c>
      <c r="F59" s="12">
        <v>2286450714</v>
      </c>
      <c r="G59" s="13">
        <f t="shared" si="23"/>
        <v>2286450714</v>
      </c>
      <c r="H59" s="12"/>
      <c r="I59" s="12">
        <v>4572901429</v>
      </c>
      <c r="J59" s="13">
        <f t="shared" si="11"/>
        <v>0</v>
      </c>
      <c r="K59" s="13">
        <f t="shared" si="12"/>
        <v>6859352143</v>
      </c>
      <c r="L59" s="12"/>
      <c r="M59" s="12">
        <v>4572901428</v>
      </c>
      <c r="N59" s="13">
        <f t="shared" si="13"/>
        <v>0</v>
      </c>
      <c r="O59" s="13">
        <f t="shared" si="14"/>
        <v>11432253571</v>
      </c>
      <c r="P59" s="12"/>
      <c r="Q59" s="12">
        <v>453753838</v>
      </c>
      <c r="R59" s="13">
        <f t="shared" si="15"/>
        <v>0</v>
      </c>
      <c r="S59" s="13">
        <f t="shared" si="16"/>
        <v>11886007409</v>
      </c>
      <c r="T59" s="12"/>
      <c r="U59" s="12">
        <v>4749691528</v>
      </c>
      <c r="V59" s="13">
        <f t="shared" si="17"/>
        <v>0</v>
      </c>
      <c r="W59" s="13">
        <f t="shared" si="18"/>
        <v>16635698937</v>
      </c>
      <c r="X59" s="12"/>
      <c r="Y59" s="12">
        <v>4572901428</v>
      </c>
      <c r="Z59" s="13">
        <f t="shared" si="19"/>
        <v>0</v>
      </c>
      <c r="AA59" s="13">
        <f t="shared" si="20"/>
        <v>21208600365</v>
      </c>
      <c r="AB59" s="12"/>
      <c r="AC59" s="12">
        <v>2286450714</v>
      </c>
      <c r="AD59" s="13">
        <f t="shared" si="21"/>
        <v>0</v>
      </c>
      <c r="AE59" s="13">
        <f t="shared" si="22"/>
        <v>23495051079</v>
      </c>
      <c r="AF59" s="12"/>
      <c r="AG59" s="12">
        <v>2286450714</v>
      </c>
      <c r="AH59" s="13">
        <f t="shared" si="24"/>
        <v>0</v>
      </c>
      <c r="AI59" s="13">
        <f t="shared" si="25"/>
        <v>25781501793</v>
      </c>
      <c r="AJ59" s="12"/>
      <c r="AK59" s="12">
        <v>2286450714</v>
      </c>
      <c r="AL59" s="13">
        <f t="shared" si="3"/>
        <v>0</v>
      </c>
      <c r="AM59" s="13">
        <f t="shared" si="4"/>
        <v>28067952507</v>
      </c>
      <c r="AN59" s="12"/>
      <c r="AO59" s="12">
        <v>2485850485</v>
      </c>
      <c r="AP59" s="13">
        <f t="shared" si="5"/>
        <v>0</v>
      </c>
      <c r="AQ59" s="13">
        <f t="shared" si="6"/>
        <v>30553802992</v>
      </c>
      <c r="AR59" s="12"/>
      <c r="AS59" s="12">
        <f>VLOOKUP($B59,'[1]542303001'!$A$21:$N$68,13,0)</f>
        <v>4572901430</v>
      </c>
      <c r="AT59" s="13">
        <f t="shared" si="7"/>
        <v>0</v>
      </c>
      <c r="AU59" s="13">
        <f t="shared" si="8"/>
        <v>35126704422</v>
      </c>
      <c r="AV59" s="12"/>
      <c r="AW59" s="12">
        <v>2286450716</v>
      </c>
      <c r="AX59" s="13">
        <f t="shared" si="9"/>
        <v>0</v>
      </c>
      <c r="AY59" s="13">
        <f t="shared" si="10"/>
        <v>37413155138</v>
      </c>
    </row>
    <row r="60" spans="1:51" ht="15" customHeight="1" x14ac:dyDescent="0.25">
      <c r="A60" s="9">
        <v>8922003239</v>
      </c>
      <c r="B60" s="9">
        <v>892200323</v>
      </c>
      <c r="C60" s="9">
        <v>128870000</v>
      </c>
      <c r="D60" s="10" t="s">
        <v>40</v>
      </c>
      <c r="E60" s="11" t="s">
        <v>41</v>
      </c>
      <c r="F60" s="12">
        <v>1850492893</v>
      </c>
      <c r="G60" s="13">
        <f t="shared" si="23"/>
        <v>1850492893</v>
      </c>
      <c r="H60" s="12"/>
      <c r="I60" s="12">
        <v>3700985787</v>
      </c>
      <c r="J60" s="13">
        <f t="shared" si="11"/>
        <v>0</v>
      </c>
      <c r="K60" s="13">
        <f t="shared" si="12"/>
        <v>5551478680</v>
      </c>
      <c r="L60" s="12"/>
      <c r="M60" s="12">
        <v>3700985786</v>
      </c>
      <c r="N60" s="13">
        <f t="shared" si="13"/>
        <v>0</v>
      </c>
      <c r="O60" s="13">
        <f t="shared" si="14"/>
        <v>9252464466</v>
      </c>
      <c r="P60" s="12"/>
      <c r="Q60" s="12">
        <v>218072000</v>
      </c>
      <c r="R60" s="13">
        <f t="shared" si="15"/>
        <v>0</v>
      </c>
      <c r="S60" s="13">
        <f t="shared" si="16"/>
        <v>9470536466</v>
      </c>
      <c r="T60" s="12"/>
      <c r="U60" s="12">
        <v>4006910632</v>
      </c>
      <c r="V60" s="13">
        <f t="shared" si="17"/>
        <v>0</v>
      </c>
      <c r="W60" s="13">
        <f t="shared" si="18"/>
        <v>13477447098</v>
      </c>
      <c r="X60" s="12"/>
      <c r="Y60" s="12">
        <v>3700985786</v>
      </c>
      <c r="Z60" s="13">
        <f t="shared" si="19"/>
        <v>0</v>
      </c>
      <c r="AA60" s="13">
        <f t="shared" si="20"/>
        <v>17178432884</v>
      </c>
      <c r="AB60" s="12"/>
      <c r="AC60" s="12">
        <v>1850492893</v>
      </c>
      <c r="AD60" s="13">
        <f t="shared" si="21"/>
        <v>0</v>
      </c>
      <c r="AE60" s="13">
        <f t="shared" si="22"/>
        <v>19028925777</v>
      </c>
      <c r="AF60" s="12"/>
      <c r="AG60" s="12">
        <v>1850492893</v>
      </c>
      <c r="AH60" s="13">
        <f t="shared" si="24"/>
        <v>0</v>
      </c>
      <c r="AI60" s="13">
        <f t="shared" si="25"/>
        <v>20879418670</v>
      </c>
      <c r="AJ60" s="12"/>
      <c r="AK60" s="12">
        <v>1850492893</v>
      </c>
      <c r="AL60" s="13">
        <f t="shared" si="3"/>
        <v>0</v>
      </c>
      <c r="AM60" s="13">
        <f t="shared" si="4"/>
        <v>22729911563</v>
      </c>
      <c r="AN60" s="12"/>
      <c r="AO60" s="12">
        <v>2011873087</v>
      </c>
      <c r="AP60" s="13">
        <f t="shared" si="5"/>
        <v>0</v>
      </c>
      <c r="AQ60" s="13">
        <f t="shared" si="6"/>
        <v>24741784650</v>
      </c>
      <c r="AR60" s="12"/>
      <c r="AS60" s="12">
        <f>VLOOKUP($B60,'[1]542303001'!$A$21:$N$68,13,0)</f>
        <v>3700985788</v>
      </c>
      <c r="AT60" s="13">
        <f t="shared" si="7"/>
        <v>0</v>
      </c>
      <c r="AU60" s="13">
        <f t="shared" si="8"/>
        <v>28442770438</v>
      </c>
      <c r="AV60" s="12"/>
      <c r="AW60" s="12">
        <v>1850492895</v>
      </c>
      <c r="AX60" s="13">
        <f t="shared" si="9"/>
        <v>0</v>
      </c>
      <c r="AY60" s="13">
        <f t="shared" si="10"/>
        <v>30293263333</v>
      </c>
    </row>
    <row r="61" spans="1:51" ht="15" customHeight="1" x14ac:dyDescent="0.25">
      <c r="A61" s="9">
        <v>8923002856</v>
      </c>
      <c r="B61" s="9">
        <v>892300285</v>
      </c>
      <c r="C61" s="9">
        <v>821920000</v>
      </c>
      <c r="D61" s="10" t="s">
        <v>42</v>
      </c>
      <c r="E61" s="11" t="s">
        <v>93</v>
      </c>
      <c r="F61" s="12">
        <v>2598543676</v>
      </c>
      <c r="G61" s="13">
        <f t="shared" si="23"/>
        <v>2598543676</v>
      </c>
      <c r="H61" s="12">
        <v>1029466150</v>
      </c>
      <c r="I61" s="12">
        <v>5197087352</v>
      </c>
      <c r="J61" s="13">
        <f t="shared" si="11"/>
        <v>1029466150</v>
      </c>
      <c r="K61" s="13">
        <f t="shared" si="12"/>
        <v>7795631028</v>
      </c>
      <c r="L61" s="12"/>
      <c r="M61" s="12">
        <v>5197087352</v>
      </c>
      <c r="N61" s="13">
        <f t="shared" si="13"/>
        <v>1029466150</v>
      </c>
      <c r="O61" s="13">
        <f t="shared" si="14"/>
        <v>12992718380</v>
      </c>
      <c r="P61" s="12"/>
      <c r="Q61" s="12">
        <v>482593932</v>
      </c>
      <c r="R61" s="13">
        <f t="shared" si="15"/>
        <v>1029466150</v>
      </c>
      <c r="S61" s="13">
        <f t="shared" si="16"/>
        <v>13475312312</v>
      </c>
      <c r="T61" s="12"/>
      <c r="U61" s="12">
        <v>5061156499</v>
      </c>
      <c r="V61" s="13">
        <f t="shared" si="17"/>
        <v>1029466150</v>
      </c>
      <c r="W61" s="13">
        <f t="shared" si="18"/>
        <v>18536468811</v>
      </c>
      <c r="X61" s="12"/>
      <c r="Y61" s="12">
        <v>5197087352</v>
      </c>
      <c r="Z61" s="13">
        <f t="shared" si="19"/>
        <v>1029466150</v>
      </c>
      <c r="AA61" s="13">
        <f t="shared" si="20"/>
        <v>23733556163</v>
      </c>
      <c r="AB61" s="12"/>
      <c r="AC61" s="12">
        <v>2598543676</v>
      </c>
      <c r="AD61" s="13">
        <f t="shared" si="21"/>
        <v>1029466150</v>
      </c>
      <c r="AE61" s="13">
        <f t="shared" si="22"/>
        <v>26332099839</v>
      </c>
      <c r="AF61" s="12"/>
      <c r="AG61" s="12">
        <v>2598543676</v>
      </c>
      <c r="AH61" s="13">
        <f t="shared" si="24"/>
        <v>1029466150</v>
      </c>
      <c r="AI61" s="13">
        <f t="shared" si="25"/>
        <v>28930643515</v>
      </c>
      <c r="AJ61" s="12"/>
      <c r="AK61" s="12">
        <v>2598543676</v>
      </c>
      <c r="AL61" s="13">
        <f t="shared" si="3"/>
        <v>1029466150</v>
      </c>
      <c r="AM61" s="13">
        <f t="shared" si="4"/>
        <v>31529187191</v>
      </c>
      <c r="AN61" s="12"/>
      <c r="AO61" s="12">
        <v>2825160857</v>
      </c>
      <c r="AP61" s="13">
        <f t="shared" si="5"/>
        <v>1029466150</v>
      </c>
      <c r="AQ61" s="13">
        <f t="shared" si="6"/>
        <v>34354348048</v>
      </c>
      <c r="AR61" s="12"/>
      <c r="AS61" s="12">
        <f>VLOOKUP($B61,'[1]542303001'!$A$21:$N$68,13,0)</f>
        <v>5197087354</v>
      </c>
      <c r="AT61" s="13">
        <f t="shared" si="7"/>
        <v>1029466150</v>
      </c>
      <c r="AU61" s="13">
        <f t="shared" si="8"/>
        <v>39551435402</v>
      </c>
      <c r="AV61" s="12"/>
      <c r="AW61" s="12">
        <v>2598543677</v>
      </c>
      <c r="AX61" s="13">
        <f t="shared" si="9"/>
        <v>1029466150</v>
      </c>
      <c r="AY61" s="13">
        <f t="shared" si="10"/>
        <v>42149979079</v>
      </c>
    </row>
    <row r="62" spans="1:51" ht="15" customHeight="1" x14ac:dyDescent="0.25">
      <c r="A62" s="9">
        <v>8999990633</v>
      </c>
      <c r="B62" s="9">
        <v>899999063</v>
      </c>
      <c r="C62" s="9">
        <v>27400000</v>
      </c>
      <c r="D62" s="10" t="s">
        <v>43</v>
      </c>
      <c r="E62" s="25" t="s">
        <v>94</v>
      </c>
      <c r="F62" s="12">
        <v>53594744605</v>
      </c>
      <c r="G62" s="13">
        <f t="shared" si="23"/>
        <v>53594744605</v>
      </c>
      <c r="H62" s="12">
        <v>57147824944</v>
      </c>
      <c r="I62" s="12">
        <v>107189489209</v>
      </c>
      <c r="J62" s="13">
        <f t="shared" si="11"/>
        <v>57147824944</v>
      </c>
      <c r="K62" s="13">
        <f t="shared" si="12"/>
        <v>160784233814</v>
      </c>
      <c r="L62" s="12"/>
      <c r="M62" s="12">
        <v>107189489210</v>
      </c>
      <c r="N62" s="13">
        <f t="shared" si="13"/>
        <v>57147824944</v>
      </c>
      <c r="O62" s="13">
        <f t="shared" si="14"/>
        <v>267973723024</v>
      </c>
      <c r="P62" s="12"/>
      <c r="Q62" s="12">
        <v>5704667068</v>
      </c>
      <c r="R62" s="13">
        <f t="shared" si="15"/>
        <v>57147824944</v>
      </c>
      <c r="S62" s="13">
        <f t="shared" si="16"/>
        <v>273678390092</v>
      </c>
      <c r="T62" s="12"/>
      <c r="U62" s="12">
        <v>74834368736</v>
      </c>
      <c r="V62" s="13">
        <f t="shared" si="17"/>
        <v>57147824944</v>
      </c>
      <c r="W62" s="13">
        <f t="shared" si="18"/>
        <v>348512758828</v>
      </c>
      <c r="X62" s="12"/>
      <c r="Y62" s="12">
        <v>107189489210</v>
      </c>
      <c r="Z62" s="13">
        <f t="shared" si="19"/>
        <v>57147824944</v>
      </c>
      <c r="AA62" s="13">
        <f t="shared" si="20"/>
        <v>455702248038</v>
      </c>
      <c r="AB62" s="12"/>
      <c r="AC62" s="12">
        <v>53594744605</v>
      </c>
      <c r="AD62" s="13">
        <f t="shared" si="21"/>
        <v>57147824944</v>
      </c>
      <c r="AE62" s="13">
        <f t="shared" si="22"/>
        <v>509296992643</v>
      </c>
      <c r="AF62" s="12"/>
      <c r="AG62" s="12">
        <v>53594744605</v>
      </c>
      <c r="AH62" s="13">
        <f t="shared" si="24"/>
        <v>57147824944</v>
      </c>
      <c r="AI62" s="13">
        <f t="shared" si="25"/>
        <v>562891737248</v>
      </c>
      <c r="AJ62" s="12"/>
      <c r="AK62" s="12">
        <v>53594744605</v>
      </c>
      <c r="AL62" s="13">
        <f t="shared" si="3"/>
        <v>57147824944</v>
      </c>
      <c r="AM62" s="13">
        <f t="shared" si="4"/>
        <v>616486481853</v>
      </c>
      <c r="AN62" s="12"/>
      <c r="AO62" s="12">
        <v>58268704890</v>
      </c>
      <c r="AP62" s="13">
        <f t="shared" si="5"/>
        <v>57147824944</v>
      </c>
      <c r="AQ62" s="13">
        <f t="shared" si="6"/>
        <v>674755186743</v>
      </c>
      <c r="AR62" s="12"/>
      <c r="AS62" s="12">
        <f>VLOOKUP($B62,'[1]542303001'!$A$21:$N$68,13,0)</f>
        <v>107189489208</v>
      </c>
      <c r="AT62" s="13">
        <f t="shared" si="7"/>
        <v>57147824944</v>
      </c>
      <c r="AU62" s="13">
        <f t="shared" si="8"/>
        <v>781944675951</v>
      </c>
      <c r="AV62" s="12"/>
      <c r="AW62" s="12">
        <v>53594744602</v>
      </c>
      <c r="AX62" s="13">
        <f t="shared" si="9"/>
        <v>57147824944</v>
      </c>
      <c r="AY62" s="13">
        <f t="shared" si="10"/>
        <v>835539420553</v>
      </c>
    </row>
    <row r="63" spans="1:51" ht="15" customHeight="1" x14ac:dyDescent="0.25">
      <c r="A63" s="9">
        <v>8999991244</v>
      </c>
      <c r="B63" s="9">
        <v>899999124</v>
      </c>
      <c r="C63" s="9">
        <v>27500000</v>
      </c>
      <c r="D63" s="10" t="s">
        <v>44</v>
      </c>
      <c r="E63" s="11" t="s">
        <v>92</v>
      </c>
      <c r="F63" s="12">
        <v>5231617675</v>
      </c>
      <c r="G63" s="13">
        <f t="shared" si="23"/>
        <v>5231617675</v>
      </c>
      <c r="H63" s="12">
        <v>2560537892</v>
      </c>
      <c r="I63" s="12">
        <v>10463235351</v>
      </c>
      <c r="J63" s="13">
        <f t="shared" si="11"/>
        <v>2560537892</v>
      </c>
      <c r="K63" s="13">
        <f t="shared" si="12"/>
        <v>15694853026</v>
      </c>
      <c r="L63" s="12"/>
      <c r="M63" s="12">
        <v>10463235350</v>
      </c>
      <c r="N63" s="13">
        <f t="shared" si="13"/>
        <v>2560537892</v>
      </c>
      <c r="O63" s="13">
        <f t="shared" si="14"/>
        <v>26158088376</v>
      </c>
      <c r="P63" s="12"/>
      <c r="Q63" s="12">
        <v>472270569</v>
      </c>
      <c r="R63" s="13">
        <f t="shared" si="15"/>
        <v>2560537892</v>
      </c>
      <c r="S63" s="13">
        <f t="shared" si="16"/>
        <v>26630358945</v>
      </c>
      <c r="T63" s="12"/>
      <c r="U63" s="12">
        <v>8589247669</v>
      </c>
      <c r="V63" s="13">
        <f t="shared" si="17"/>
        <v>2560537892</v>
      </c>
      <c r="W63" s="13">
        <f t="shared" si="18"/>
        <v>35219606614</v>
      </c>
      <c r="X63" s="12"/>
      <c r="Y63" s="12">
        <v>10463235350</v>
      </c>
      <c r="Z63" s="13">
        <f t="shared" si="19"/>
        <v>2560537892</v>
      </c>
      <c r="AA63" s="13">
        <f t="shared" si="20"/>
        <v>45682841964</v>
      </c>
      <c r="AB63" s="12"/>
      <c r="AC63" s="12">
        <v>5231617675</v>
      </c>
      <c r="AD63" s="13">
        <f t="shared" si="21"/>
        <v>2560537892</v>
      </c>
      <c r="AE63" s="13">
        <f t="shared" si="22"/>
        <v>50914459639</v>
      </c>
      <c r="AF63" s="12"/>
      <c r="AG63" s="12">
        <v>5231617675</v>
      </c>
      <c r="AH63" s="13">
        <f t="shared" si="24"/>
        <v>2560537892</v>
      </c>
      <c r="AI63" s="13">
        <f t="shared" si="25"/>
        <v>56146077314</v>
      </c>
      <c r="AJ63" s="12"/>
      <c r="AK63" s="12">
        <v>5231617675</v>
      </c>
      <c r="AL63" s="13">
        <f t="shared" si="3"/>
        <v>2560537892</v>
      </c>
      <c r="AM63" s="13">
        <f t="shared" si="4"/>
        <v>61377694989</v>
      </c>
      <c r="AN63" s="12"/>
      <c r="AO63" s="12">
        <v>5687863402</v>
      </c>
      <c r="AP63" s="13">
        <f t="shared" si="5"/>
        <v>2560537892</v>
      </c>
      <c r="AQ63" s="13">
        <f t="shared" si="6"/>
        <v>67065558391</v>
      </c>
      <c r="AR63" s="12"/>
      <c r="AS63" s="12">
        <f>VLOOKUP($B63,'[1]542303001'!$A$21:$N$68,13,0)</f>
        <v>10463235353</v>
      </c>
      <c r="AT63" s="13">
        <f t="shared" si="7"/>
        <v>2560537892</v>
      </c>
      <c r="AU63" s="13">
        <f t="shared" si="8"/>
        <v>77528793744</v>
      </c>
      <c r="AV63" s="12"/>
      <c r="AW63" s="12">
        <v>5231617678</v>
      </c>
      <c r="AX63" s="13">
        <f t="shared" si="9"/>
        <v>2560537892</v>
      </c>
      <c r="AY63" s="13">
        <f t="shared" si="10"/>
        <v>82760411422</v>
      </c>
    </row>
    <row r="64" spans="1:51" ht="15" customHeight="1" x14ac:dyDescent="0.25">
      <c r="A64" s="9">
        <v>8999992307</v>
      </c>
      <c r="B64" s="9">
        <v>899999230</v>
      </c>
      <c r="C64" s="9">
        <v>222711001</v>
      </c>
      <c r="D64" s="10" t="s">
        <v>45</v>
      </c>
      <c r="E64" s="42" t="s">
        <v>590</v>
      </c>
      <c r="F64" s="12">
        <v>1755443026</v>
      </c>
      <c r="G64" s="13">
        <f t="shared" si="23"/>
        <v>1755443026</v>
      </c>
      <c r="H64" s="12"/>
      <c r="I64" s="12">
        <v>3510886053</v>
      </c>
      <c r="J64" s="13">
        <f t="shared" si="11"/>
        <v>0</v>
      </c>
      <c r="K64" s="13">
        <f t="shared" si="12"/>
        <v>5266329079</v>
      </c>
      <c r="L64" s="12"/>
      <c r="M64" s="12">
        <v>3510886052</v>
      </c>
      <c r="N64" s="13">
        <f t="shared" si="13"/>
        <v>0</v>
      </c>
      <c r="O64" s="13">
        <f t="shared" si="14"/>
        <v>8777215131</v>
      </c>
      <c r="P64" s="12"/>
      <c r="Q64" s="12">
        <v>674657881</v>
      </c>
      <c r="R64" s="13">
        <f t="shared" si="15"/>
        <v>0</v>
      </c>
      <c r="S64" s="13">
        <f t="shared" si="16"/>
        <v>9451873012</v>
      </c>
      <c r="T64" s="12"/>
      <c r="U64" s="12">
        <v>3941014840</v>
      </c>
      <c r="V64" s="13">
        <f t="shared" si="17"/>
        <v>0</v>
      </c>
      <c r="W64" s="13">
        <f t="shared" si="18"/>
        <v>13392887852</v>
      </c>
      <c r="X64" s="12"/>
      <c r="Y64" s="12">
        <v>3510886052</v>
      </c>
      <c r="Z64" s="13">
        <f t="shared" si="19"/>
        <v>0</v>
      </c>
      <c r="AA64" s="13">
        <f t="shared" si="20"/>
        <v>16903773904</v>
      </c>
      <c r="AB64" s="12"/>
      <c r="AC64" s="12">
        <v>1755443026</v>
      </c>
      <c r="AD64" s="13">
        <f t="shared" si="21"/>
        <v>0</v>
      </c>
      <c r="AE64" s="13">
        <f t="shared" si="22"/>
        <v>18659216930</v>
      </c>
      <c r="AF64" s="12"/>
      <c r="AG64" s="12">
        <v>1755443026</v>
      </c>
      <c r="AH64" s="13">
        <f t="shared" si="24"/>
        <v>0</v>
      </c>
      <c r="AI64" s="13">
        <f t="shared" si="25"/>
        <v>20414659956</v>
      </c>
      <c r="AJ64" s="12"/>
      <c r="AK64" s="12">
        <v>1755443026</v>
      </c>
      <c r="AL64" s="13">
        <f t="shared" si="3"/>
        <v>0</v>
      </c>
      <c r="AM64" s="13">
        <f t="shared" si="4"/>
        <v>22170102982</v>
      </c>
      <c r="AN64" s="12"/>
      <c r="AO64" s="12">
        <v>1908533987</v>
      </c>
      <c r="AP64" s="13">
        <f t="shared" si="5"/>
        <v>0</v>
      </c>
      <c r="AQ64" s="13">
        <f t="shared" si="6"/>
        <v>24078636969</v>
      </c>
      <c r="AR64" s="12"/>
      <c r="AS64" s="12">
        <f>VLOOKUP($B64,'[1]542303001'!$A$21:$N$68,13,0)</f>
        <v>3510886055</v>
      </c>
      <c r="AT64" s="13">
        <f t="shared" si="7"/>
        <v>0</v>
      </c>
      <c r="AU64" s="13">
        <f t="shared" si="8"/>
        <v>27589523024</v>
      </c>
      <c r="AV64" s="12"/>
      <c r="AW64" s="12">
        <v>1755443028</v>
      </c>
      <c r="AX64" s="13">
        <f t="shared" si="9"/>
        <v>0</v>
      </c>
      <c r="AY64" s="13">
        <f t="shared" si="10"/>
        <v>29344966052</v>
      </c>
    </row>
    <row r="65" spans="1:51" ht="15" customHeight="1" x14ac:dyDescent="0.25">
      <c r="A65" s="55"/>
      <c r="B65" s="58">
        <v>817002466</v>
      </c>
      <c r="C65" s="56"/>
      <c r="D65" s="58" t="s">
        <v>632</v>
      </c>
      <c r="E65" s="57"/>
      <c r="F65" s="12"/>
      <c r="G65" s="13"/>
      <c r="H65" s="12"/>
      <c r="I65" s="12"/>
      <c r="J65" s="13"/>
      <c r="K65" s="13"/>
      <c r="L65" s="12"/>
      <c r="M65" s="12"/>
      <c r="N65" s="13"/>
      <c r="O65" s="13"/>
      <c r="P65" s="12"/>
      <c r="Q65" s="12"/>
      <c r="R65" s="13"/>
      <c r="S65" s="13"/>
      <c r="T65" s="12"/>
      <c r="U65" s="59">
        <v>4640000000</v>
      </c>
      <c r="V65" s="13"/>
      <c r="W65" s="13">
        <f t="shared" si="18"/>
        <v>4640000000</v>
      </c>
      <c r="X65" s="12"/>
      <c r="Y65" s="12">
        <v>1546666667</v>
      </c>
      <c r="Z65" s="13">
        <f t="shared" si="19"/>
        <v>0</v>
      </c>
      <c r="AA65" s="13">
        <f t="shared" si="20"/>
        <v>6186666667</v>
      </c>
      <c r="AB65" s="12"/>
      <c r="AC65" s="12">
        <v>773333334</v>
      </c>
      <c r="AD65" s="13">
        <f t="shared" si="21"/>
        <v>0</v>
      </c>
      <c r="AE65" s="13">
        <f t="shared" si="22"/>
        <v>6960000001</v>
      </c>
      <c r="AF65" s="12"/>
      <c r="AG65" s="12">
        <v>773333334</v>
      </c>
      <c r="AH65" s="13">
        <f t="shared" si="24"/>
        <v>0</v>
      </c>
      <c r="AI65" s="13">
        <f t="shared" si="25"/>
        <v>7733333335</v>
      </c>
      <c r="AJ65" s="12"/>
      <c r="AK65" s="12">
        <v>773333334</v>
      </c>
      <c r="AL65" s="13">
        <f t="shared" si="3"/>
        <v>0</v>
      </c>
      <c r="AM65" s="13">
        <f t="shared" si="4"/>
        <v>8506666669</v>
      </c>
      <c r="AN65" s="12"/>
      <c r="AO65" s="12">
        <v>773333334</v>
      </c>
      <c r="AP65" s="13">
        <f t="shared" si="5"/>
        <v>0</v>
      </c>
      <c r="AQ65" s="13">
        <f t="shared" si="6"/>
        <v>9280000003</v>
      </c>
      <c r="AR65" s="12"/>
      <c r="AS65" s="12">
        <f>VLOOKUP($B65,'[1]542303001'!$A$21:$N$68,13,0)</f>
        <v>1546666666</v>
      </c>
      <c r="AT65" s="13">
        <f t="shared" si="7"/>
        <v>0</v>
      </c>
      <c r="AU65" s="13">
        <f t="shared" si="8"/>
        <v>10826666669</v>
      </c>
      <c r="AV65" s="12"/>
      <c r="AW65" s="12">
        <v>773333331</v>
      </c>
      <c r="AX65" s="13">
        <f t="shared" si="9"/>
        <v>0</v>
      </c>
      <c r="AY65" s="13">
        <f t="shared" si="10"/>
        <v>11600000000</v>
      </c>
    </row>
    <row r="66" spans="1:51" ht="24" customHeight="1" x14ac:dyDescent="0.25">
      <c r="A66" s="72" t="s">
        <v>52</v>
      </c>
      <c r="B66" s="73"/>
      <c r="C66" s="73"/>
      <c r="D66" s="73"/>
      <c r="E66" s="15"/>
      <c r="F66" s="16">
        <f t="shared" ref="F66:S66" si="26">SUM(F4:F64)</f>
        <v>231289064572</v>
      </c>
      <c r="G66" s="16">
        <f t="shared" si="26"/>
        <v>231289064572</v>
      </c>
      <c r="H66" s="16">
        <f t="shared" si="26"/>
        <v>89775730874</v>
      </c>
      <c r="I66" s="16">
        <f t="shared" si="26"/>
        <v>457022160979</v>
      </c>
      <c r="J66" s="16">
        <f t="shared" si="26"/>
        <v>89775730874</v>
      </c>
      <c r="K66" s="16">
        <f t="shared" si="26"/>
        <v>688311225551</v>
      </c>
      <c r="L66" s="16">
        <f t="shared" si="26"/>
        <v>0</v>
      </c>
      <c r="M66" s="16">
        <f t="shared" si="26"/>
        <v>466346519072</v>
      </c>
      <c r="N66" s="16">
        <f t="shared" si="26"/>
        <v>89775730874</v>
      </c>
      <c r="O66" s="16">
        <f t="shared" si="26"/>
        <v>1154657744623</v>
      </c>
      <c r="P66" s="16">
        <f t="shared" si="26"/>
        <v>0</v>
      </c>
      <c r="Q66" s="16">
        <f t="shared" si="26"/>
        <v>40506433699</v>
      </c>
      <c r="R66" s="16">
        <f t="shared" si="26"/>
        <v>89775730874</v>
      </c>
      <c r="S66" s="16">
        <f t="shared" si="26"/>
        <v>1195164178322</v>
      </c>
      <c r="T66" s="16">
        <f t="shared" ref="T66:AM66" si="27">SUM(T4:T65)</f>
        <v>0</v>
      </c>
      <c r="U66" s="16">
        <f t="shared" si="27"/>
        <v>367020460444</v>
      </c>
      <c r="V66" s="16">
        <f t="shared" si="27"/>
        <v>89775730874</v>
      </c>
      <c r="W66" s="16">
        <f t="shared" si="27"/>
        <v>1562184638766</v>
      </c>
      <c r="X66" s="16">
        <f t="shared" si="27"/>
        <v>0</v>
      </c>
      <c r="Y66" s="16">
        <f t="shared" si="27"/>
        <v>458560014448</v>
      </c>
      <c r="Z66" s="16">
        <f t="shared" si="27"/>
        <v>89775730874</v>
      </c>
      <c r="AA66" s="16">
        <f t="shared" si="27"/>
        <v>2020744653214</v>
      </c>
      <c r="AB66" s="16">
        <f t="shared" si="27"/>
        <v>0</v>
      </c>
      <c r="AC66" s="16">
        <f t="shared" si="27"/>
        <v>232053584710</v>
      </c>
      <c r="AD66" s="16">
        <f t="shared" si="27"/>
        <v>89775730874</v>
      </c>
      <c r="AE66" s="16">
        <f t="shared" si="27"/>
        <v>2252798237924</v>
      </c>
      <c r="AF66" s="16">
        <f t="shared" si="27"/>
        <v>0</v>
      </c>
      <c r="AG66" s="16">
        <f t="shared" si="27"/>
        <v>232053584710</v>
      </c>
      <c r="AH66" s="16">
        <f t="shared" si="27"/>
        <v>89775730874</v>
      </c>
      <c r="AI66" s="16">
        <f t="shared" si="27"/>
        <v>2484851822634</v>
      </c>
      <c r="AJ66" s="16">
        <f t="shared" si="27"/>
        <v>0</v>
      </c>
      <c r="AK66" s="16">
        <f t="shared" si="27"/>
        <v>232053584710</v>
      </c>
      <c r="AL66" s="16">
        <f t="shared" si="27"/>
        <v>89775730874</v>
      </c>
      <c r="AM66" s="16">
        <f t="shared" si="27"/>
        <v>2716905407344</v>
      </c>
      <c r="AN66" s="16">
        <f t="shared" ref="AN66:AQ66" si="28">SUM(AN4:AN65)</f>
        <v>0</v>
      </c>
      <c r="AO66" s="16">
        <f t="shared" si="28"/>
        <v>252114093308</v>
      </c>
      <c r="AP66" s="16">
        <f t="shared" si="28"/>
        <v>89775730874</v>
      </c>
      <c r="AQ66" s="16">
        <f t="shared" si="28"/>
        <v>2969019500652</v>
      </c>
      <c r="AR66" s="16"/>
      <c r="AS66" s="16">
        <f t="shared" ref="AS66:AU66" si="29">SUM(AS4:AS65)</f>
        <v>459444990384</v>
      </c>
      <c r="AT66" s="16">
        <f t="shared" si="29"/>
        <v>89775730874</v>
      </c>
      <c r="AU66" s="16">
        <f t="shared" si="29"/>
        <v>3428464491036</v>
      </c>
      <c r="AV66" s="16"/>
      <c r="AW66" s="16">
        <f t="shared" ref="AW66:AY66" si="30">SUM(AW4:AW65)</f>
        <v>227391405653</v>
      </c>
      <c r="AX66" s="16">
        <f t="shared" si="30"/>
        <v>89775730874</v>
      </c>
      <c r="AY66" s="16">
        <f t="shared" si="30"/>
        <v>3655855896689</v>
      </c>
    </row>
    <row r="67" spans="1:51" ht="14.4" x14ac:dyDescent="0.3">
      <c r="F67" s="18"/>
      <c r="G67" s="17"/>
    </row>
    <row r="68" spans="1:51" ht="14.4" x14ac:dyDescent="0.25">
      <c r="D68" s="20"/>
      <c r="F68" s="22"/>
      <c r="O68" s="49"/>
      <c r="S68" s="49"/>
      <c r="W68" s="49"/>
      <c r="AM68" s="49"/>
    </row>
    <row r="69" spans="1:51" ht="14.4" x14ac:dyDescent="0.3">
      <c r="D69" s="21"/>
      <c r="F69" s="8"/>
      <c r="M69" s="49"/>
      <c r="Q69" s="49"/>
      <c r="U69" s="49"/>
      <c r="AM69" s="48"/>
    </row>
    <row r="70" spans="1:51" x14ac:dyDescent="0.25">
      <c r="F70" s="8"/>
      <c r="O70" s="19"/>
      <c r="S70" s="19"/>
      <c r="W70" s="19"/>
    </row>
    <row r="71" spans="1:51" x14ac:dyDescent="0.25">
      <c r="F71" s="8"/>
      <c r="M71" s="48"/>
      <c r="Q71" s="48"/>
      <c r="U71" s="48"/>
    </row>
    <row r="72" spans="1:51" x14ac:dyDescent="0.25">
      <c r="F72" s="8"/>
    </row>
    <row r="73" spans="1:51" x14ac:dyDescent="0.25">
      <c r="F73" s="8"/>
    </row>
    <row r="74" spans="1:51" x14ac:dyDescent="0.25">
      <c r="F74" s="8"/>
    </row>
    <row r="75" spans="1:51" x14ac:dyDescent="0.25">
      <c r="F75" s="8"/>
    </row>
    <row r="76" spans="1:51" x14ac:dyDescent="0.25">
      <c r="F76" s="8"/>
    </row>
    <row r="77" spans="1:51" x14ac:dyDescent="0.25">
      <c r="F77" s="8"/>
    </row>
    <row r="78" spans="1:51" x14ac:dyDescent="0.25">
      <c r="F78" s="8"/>
    </row>
    <row r="79" spans="1:51" x14ac:dyDescent="0.25">
      <c r="F79" s="8"/>
    </row>
    <row r="80" spans="1:51" x14ac:dyDescent="0.25">
      <c r="F80" s="8"/>
    </row>
    <row r="81" spans="6:6" x14ac:dyDescent="0.25">
      <c r="F81" s="8"/>
    </row>
    <row r="82" spans="6:6" x14ac:dyDescent="0.25">
      <c r="F82" s="8"/>
    </row>
    <row r="83" spans="6:6" x14ac:dyDescent="0.25">
      <c r="F83" s="8"/>
    </row>
    <row r="84" spans="6:6" x14ac:dyDescent="0.25">
      <c r="F84" s="8"/>
    </row>
    <row r="85" spans="6:6" x14ac:dyDescent="0.25">
      <c r="F85" s="8"/>
    </row>
    <row r="86" spans="6:6" x14ac:dyDescent="0.25">
      <c r="F86" s="8"/>
    </row>
    <row r="87" spans="6:6" x14ac:dyDescent="0.25">
      <c r="F87" s="8"/>
    </row>
    <row r="88" spans="6:6" x14ac:dyDescent="0.25">
      <c r="F88" s="8"/>
    </row>
    <row r="89" spans="6:6" x14ac:dyDescent="0.25">
      <c r="F89" s="8"/>
    </row>
    <row r="90" spans="6:6" x14ac:dyDescent="0.25">
      <c r="F90" s="8"/>
    </row>
    <row r="91" spans="6:6" x14ac:dyDescent="0.25">
      <c r="F91" s="8"/>
    </row>
    <row r="92" spans="6:6" x14ac:dyDescent="0.25">
      <c r="F92" s="8"/>
    </row>
    <row r="93" spans="6:6" x14ac:dyDescent="0.25">
      <c r="F93" s="8"/>
    </row>
    <row r="94" spans="6:6" x14ac:dyDescent="0.25">
      <c r="F94" s="8"/>
    </row>
    <row r="95" spans="6:6" x14ac:dyDescent="0.25">
      <c r="F95" s="8"/>
    </row>
    <row r="96" spans="6:6" x14ac:dyDescent="0.25">
      <c r="F96" s="8"/>
    </row>
    <row r="97" spans="6:6" x14ac:dyDescent="0.25">
      <c r="F97" s="8"/>
    </row>
    <row r="98" spans="6:6" x14ac:dyDescent="0.25">
      <c r="F98" s="8"/>
    </row>
    <row r="99" spans="6:6" x14ac:dyDescent="0.25">
      <c r="F99" s="8"/>
    </row>
    <row r="100" spans="6:6" x14ac:dyDescent="0.25">
      <c r="F100" s="8"/>
    </row>
    <row r="101" spans="6:6" x14ac:dyDescent="0.25">
      <c r="F101" s="8"/>
    </row>
    <row r="102" spans="6:6" x14ac:dyDescent="0.25">
      <c r="F102" s="8"/>
    </row>
    <row r="103" spans="6:6" x14ac:dyDescent="0.25">
      <c r="F103" s="8"/>
    </row>
    <row r="104" spans="6:6" x14ac:dyDescent="0.25">
      <c r="F104" s="8"/>
    </row>
    <row r="105" spans="6:6" x14ac:dyDescent="0.25">
      <c r="F105" s="8"/>
    </row>
    <row r="106" spans="6:6" x14ac:dyDescent="0.25">
      <c r="F106" s="8"/>
    </row>
    <row r="107" spans="6:6" x14ac:dyDescent="0.25">
      <c r="F107" s="8"/>
    </row>
  </sheetData>
  <sortState xmlns:xlrd2="http://schemas.microsoft.com/office/spreadsheetml/2017/richdata2" ref="A4:G64">
    <sortCondition ref="B4:B64"/>
  </sortState>
  <mergeCells count="23">
    <mergeCell ref="A66:D66"/>
    <mergeCell ref="J2:K2"/>
    <mergeCell ref="H2:I2"/>
    <mergeCell ref="L2:M2"/>
    <mergeCell ref="N2:O2"/>
    <mergeCell ref="AJ2:AK2"/>
    <mergeCell ref="AL2:AM2"/>
    <mergeCell ref="T2:U2"/>
    <mergeCell ref="V2:W2"/>
    <mergeCell ref="P2:Q2"/>
    <mergeCell ref="R2:S2"/>
    <mergeCell ref="AH2:AI2"/>
    <mergeCell ref="AB2:AC2"/>
    <mergeCell ref="AD2:AE2"/>
    <mergeCell ref="X2:Y2"/>
    <mergeCell ref="Z2:AA2"/>
    <mergeCell ref="AF2:AG2"/>
    <mergeCell ref="AV2:AW2"/>
    <mergeCell ref="AX2:AY2"/>
    <mergeCell ref="AR2:AS2"/>
    <mergeCell ref="AT2:AU2"/>
    <mergeCell ref="AN2:AO2"/>
    <mergeCell ref="AP2:AQ2"/>
  </mergeCells>
  <hyperlinks>
    <hyperlink ref="E62" r:id="rId1" xr:uid="{00000000-0004-0000-0000-000000000000}"/>
    <hyperlink ref="E44" r:id="rId2" xr:uid="{00000000-0004-0000-0000-000001000000}"/>
    <hyperlink ref="E11" r:id="rId3" display="contumng@umng.edu.co; " xr:uid="{00000000-0004-0000-0000-000002000000}"/>
    <hyperlink ref="E8" r:id="rId4" display="direccion@ufpso.edu.co" xr:uid="{00000000-0004-0000-0000-000003000000}"/>
    <hyperlink ref="E34" r:id="rId5" display="jmlopez@ut.edu.co" xr:uid="{00000000-0004-0000-0000-000004000000}"/>
    <hyperlink ref="E7" r:id="rId6" xr:uid="{00000000-0004-0000-0000-000005000000}"/>
    <hyperlink ref="E57" r:id="rId7" xr:uid="{00000000-0004-0000-0000-000007000000}"/>
    <hyperlink ref="E5" r:id="rId8" xr:uid="{00000000-0004-0000-0000-000008000000}"/>
    <hyperlink ref="E22" r:id="rId9" xr:uid="{00000000-0004-0000-0000-00000A000000}"/>
    <hyperlink ref="E23" r:id="rId10" xr:uid="{00000000-0004-0000-0000-00000B000000}"/>
    <hyperlink ref="E30" r:id="rId11" xr:uid="{00000000-0004-0000-0000-00000C000000}"/>
    <hyperlink ref="E45" r:id="rId12" xr:uid="{00000000-0004-0000-0000-00000E000000}"/>
    <hyperlink ref="E46" r:id="rId13" xr:uid="{00000000-0004-0000-0000-00000F000000}"/>
    <hyperlink ref="E9" r:id="rId14" xr:uid="{00000000-0004-0000-0000-000011000000}"/>
    <hyperlink ref="E31" r:id="rId15" display="seccontabi@unipamplona.edu.co" xr:uid="{00000000-0004-0000-0000-000012000000}"/>
    <hyperlink ref="E33" r:id="rId16" xr:uid="{00000000-0004-0000-0000-000013000000}"/>
    <hyperlink ref="E35" r:id="rId17" xr:uid="{00000000-0004-0000-0000-000014000000}"/>
    <hyperlink ref="E37" r:id="rId18" xr:uid="{00000000-0004-0000-0000-000015000000}"/>
    <hyperlink ref="E42" r:id="rId19" xr:uid="{00000000-0004-0000-0000-000016000000}"/>
    <hyperlink ref="E50" r:id="rId20" xr:uid="{00000000-0004-0000-0000-000017000000}"/>
    <hyperlink ref="E53" r:id="rId21" display="contabilidad@unimagdalena.edu.co" xr:uid="{00000000-0004-0000-0000-000018000000}"/>
    <hyperlink ref="E54" r:id="rId22" xr:uid="{00000000-0004-0000-0000-000019000000}"/>
    <hyperlink ref="E59" r:id="rId23" xr:uid="{00000000-0004-0000-0000-00001A000000}"/>
    <hyperlink ref="E60" r:id="rId24" xr:uid="{00000000-0004-0000-0000-00001B000000}"/>
    <hyperlink ref="E63" r:id="rId25" xr:uid="{00000000-0004-0000-0000-00001C000000}"/>
    <hyperlink ref="E43" r:id="rId26" xr:uid="{00000000-0004-0000-0000-000020000000}"/>
    <hyperlink ref="E32" r:id="rId27" xr:uid="{00000000-0004-0000-0000-000021000000}"/>
    <hyperlink ref="E51" r:id="rId28" display="mailto:contactenos@utch.edu.co" xr:uid="{00000000-0004-0000-0000-000022000000}"/>
    <hyperlink ref="E19" r:id="rId29" xr:uid="{00000000-0004-0000-0000-000023000000}"/>
    <hyperlink ref="E6" r:id="rId30" xr:uid="{00000000-0004-0000-0000-000025000000}"/>
    <hyperlink ref="E12" r:id="rId31" xr:uid="{00000000-0004-0000-0000-000026000000}"/>
    <hyperlink ref="E28" r:id="rId32" xr:uid="{00000000-0004-0000-0000-000027000000}"/>
    <hyperlink ref="E40" r:id="rId33" xr:uid="{00000000-0004-0000-0000-000028000000}"/>
    <hyperlink ref="E52" r:id="rId34" xr:uid="{00000000-0004-0000-0000-000029000000}"/>
    <hyperlink ref="E13" r:id="rId35" xr:uid="{00000000-0004-0000-0000-00002A000000}"/>
    <hyperlink ref="E47" r:id="rId36" xr:uid="{00000000-0004-0000-0000-00002D000000}"/>
    <hyperlink ref="E48" r:id="rId37" xr:uid="{00000000-0004-0000-0000-00002E000000}"/>
    <hyperlink ref="E26" r:id="rId38" xr:uid="{00000000-0004-0000-0000-00002F000000}"/>
    <hyperlink ref="E61" r:id="rId39" xr:uid="{00000000-0004-0000-0000-000030000000}"/>
    <hyperlink ref="E56" r:id="rId40" xr:uid="{00000000-0004-0000-0000-000031000000}"/>
    <hyperlink ref="E14" r:id="rId41" xr:uid="{499A5238-FD81-4F1F-B65D-B4B306B6D682}"/>
    <hyperlink ref="E27" r:id="rId42" xr:uid="{1370A5AA-4D9C-48AF-82E9-8314818159E4}"/>
    <hyperlink ref="E20" r:id="rId43" display="jorge.aldana@unad.edu.co;" xr:uid="{00000000-0004-0000-0000-00002B000000}"/>
    <hyperlink ref="E49" r:id="rId44" xr:uid="{31F7665C-47A8-4DF0-BC0C-A7AB13AEF51A}"/>
    <hyperlink ref="E58" r:id="rId45" xr:uid="{4662CA61-928E-47CB-9AE0-245B6CE5D8ED}"/>
    <hyperlink ref="E36" r:id="rId46" tooltip="mailto:mario.guzman@ucaldas.edu.co" display="mailto:mario.guzman@ucaldas.edu.co" xr:uid="{0657A359-8F58-45AF-8F92-EC0E4E198FED}"/>
  </hyperlinks>
  <printOptions horizontalCentered="1"/>
  <pageMargins left="0.19685039370078741" right="0.19685039370078741" top="0.74803149606299213" bottom="0.74803149606299213" header="0.31496062992125984" footer="0.31496062992125984"/>
  <pageSetup scale="41" orientation="landscape" r:id="rId47"/>
  <ignoredErrors>
    <ignoredError sqref="M66 O66 Q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FC2D9-7891-4478-B5CB-87AD62B59E5F}">
  <sheetPr>
    <pageSetUpPr fitToPage="1"/>
  </sheetPr>
  <dimension ref="A1:L100"/>
  <sheetViews>
    <sheetView zoomScaleNormal="100" workbookViewId="0">
      <pane xSplit="3" ySplit="3" topLeftCell="I4" activePane="bottomRight" state="frozen"/>
      <selection activeCell="J39" sqref="J39"/>
      <selection pane="topRight" activeCell="J39" sqref="J39"/>
      <selection pane="bottomLeft" activeCell="J39" sqref="J39"/>
      <selection pane="bottomRight" activeCell="K11" sqref="K11"/>
    </sheetView>
  </sheetViews>
  <sheetFormatPr baseColWidth="10" defaultColWidth="11.44140625" defaultRowHeight="36.75" customHeight="1" x14ac:dyDescent="0.25"/>
  <cols>
    <col min="1" max="1" width="13.6640625" style="8" customWidth="1"/>
    <col min="2" max="2" width="11.44140625" style="8" customWidth="1"/>
    <col min="3" max="3" width="34.109375" style="8" customWidth="1"/>
    <col min="4" max="4" width="41.6640625" style="8" customWidth="1"/>
    <col min="5" max="5" width="27.33203125" style="8" bestFit="1" customWidth="1"/>
    <col min="6" max="6" width="27.109375" style="8" bestFit="1" customWidth="1"/>
    <col min="7" max="7" width="29.44140625" style="8" customWidth="1"/>
    <col min="8" max="8" width="33.6640625" style="8" bestFit="1" customWidth="1"/>
    <col min="9" max="10" width="28.88671875" style="8" customWidth="1"/>
    <col min="11" max="12" width="33.21875" style="8" bestFit="1" customWidth="1"/>
    <col min="13" max="16384" width="11.44140625" style="8"/>
  </cols>
  <sheetData>
    <row r="1" spans="1:12" s="4" customFormat="1" ht="36.75" customHeight="1" x14ac:dyDescent="0.4">
      <c r="A1" s="32" t="s">
        <v>644</v>
      </c>
      <c r="B1" s="1"/>
      <c r="C1" s="2"/>
      <c r="D1" s="1"/>
    </row>
    <row r="2" spans="1:12" s="6" customFormat="1" ht="36.75" customHeight="1" x14ac:dyDescent="0.3">
      <c r="A2" s="5"/>
      <c r="B2" s="5"/>
      <c r="C2" s="5"/>
      <c r="D2" s="5"/>
      <c r="E2" s="31" t="s">
        <v>645</v>
      </c>
      <c r="F2" s="36" t="s">
        <v>646</v>
      </c>
      <c r="G2" s="62" t="s">
        <v>658</v>
      </c>
      <c r="H2" s="63" t="s">
        <v>659</v>
      </c>
      <c r="I2" s="62" t="s">
        <v>664</v>
      </c>
      <c r="J2" s="63" t="s">
        <v>665</v>
      </c>
      <c r="K2" s="62" t="s">
        <v>670</v>
      </c>
      <c r="L2" s="63" t="s">
        <v>671</v>
      </c>
    </row>
    <row r="3" spans="1:12" ht="64.95" customHeight="1" x14ac:dyDescent="0.25">
      <c r="A3" s="35" t="s">
        <v>56</v>
      </c>
      <c r="B3" s="35" t="s">
        <v>1</v>
      </c>
      <c r="C3" s="35" t="s">
        <v>2</v>
      </c>
      <c r="D3" s="35" t="s">
        <v>3</v>
      </c>
      <c r="E3" s="30" t="s">
        <v>651</v>
      </c>
      <c r="F3" s="35" t="s">
        <v>651</v>
      </c>
      <c r="G3" s="30" t="s">
        <v>651</v>
      </c>
      <c r="H3" s="35" t="s">
        <v>651</v>
      </c>
      <c r="I3" s="30" t="s">
        <v>651</v>
      </c>
      <c r="J3" s="35" t="s">
        <v>651</v>
      </c>
      <c r="K3" s="30" t="s">
        <v>651</v>
      </c>
      <c r="L3" s="35" t="s">
        <v>651</v>
      </c>
    </row>
    <row r="4" spans="1:12" ht="18" customHeight="1" x14ac:dyDescent="0.25">
      <c r="A4" s="9">
        <v>800028432</v>
      </c>
      <c r="B4" s="9">
        <v>213013430</v>
      </c>
      <c r="C4" s="37" t="s">
        <v>621</v>
      </c>
      <c r="D4" s="11" t="s">
        <v>365</v>
      </c>
      <c r="E4" s="29">
        <f>VLOOKUP(A4,[2]REPNCT004ReporteAuxiliarContabl!A$19:D$114,4,0)</f>
        <v>174928000</v>
      </c>
      <c r="F4" s="29">
        <f>+E4</f>
        <v>174928000</v>
      </c>
      <c r="G4" s="29">
        <v>0</v>
      </c>
      <c r="H4" s="29">
        <f>+F4+G4</f>
        <v>174928000</v>
      </c>
      <c r="I4" s="29">
        <v>0</v>
      </c>
      <c r="J4" s="29">
        <f>+H4+I4</f>
        <v>174928000</v>
      </c>
      <c r="K4" s="29">
        <v>1148098931</v>
      </c>
      <c r="L4" s="29">
        <f>+J4+K4</f>
        <v>1323026931</v>
      </c>
    </row>
    <row r="5" spans="1:12" ht="18" customHeight="1" x14ac:dyDescent="0.25">
      <c r="A5" s="9">
        <v>800091594</v>
      </c>
      <c r="B5" s="9">
        <v>111818000</v>
      </c>
      <c r="C5" s="10" t="s">
        <v>166</v>
      </c>
      <c r="D5" s="11" t="s">
        <v>401</v>
      </c>
      <c r="E5" s="29">
        <f>VLOOKUP(A5,[2]REPNCT004ReporteAuxiliarContabl!A$19:D$114,4,0)</f>
        <v>2089340000</v>
      </c>
      <c r="F5" s="29">
        <f t="shared" ref="F5:F8" si="0">+E5</f>
        <v>2089340000</v>
      </c>
      <c r="G5" s="29">
        <v>0</v>
      </c>
      <c r="H5" s="29">
        <f t="shared" ref="H5:H68" si="1">+F5+G5</f>
        <v>2089340000</v>
      </c>
      <c r="I5" s="29">
        <v>0</v>
      </c>
      <c r="J5" s="29">
        <f t="shared" ref="J5:J68" si="2">+H5+I5</f>
        <v>2089340000</v>
      </c>
      <c r="K5" s="29">
        <v>3590670573</v>
      </c>
      <c r="L5" s="29">
        <f t="shared" ref="L5:L68" si="3">+J5+K5</f>
        <v>5680010573</v>
      </c>
    </row>
    <row r="6" spans="1:12" ht="18" customHeight="1" x14ac:dyDescent="0.25">
      <c r="A6" s="9">
        <v>800094067</v>
      </c>
      <c r="B6" s="9">
        <v>119999000</v>
      </c>
      <c r="C6" s="10" t="s">
        <v>135</v>
      </c>
      <c r="D6" s="11" t="s">
        <v>371</v>
      </c>
      <c r="E6" s="29">
        <f>VLOOKUP(A6,[2]REPNCT004ReporteAuxiliarContabl!A$19:D$114,4,0)</f>
        <v>370036000</v>
      </c>
      <c r="F6" s="29">
        <f t="shared" si="0"/>
        <v>370036000</v>
      </c>
      <c r="G6" s="29">
        <v>0</v>
      </c>
      <c r="H6" s="29">
        <f t="shared" si="1"/>
        <v>370036000</v>
      </c>
      <c r="I6" s="29">
        <v>0</v>
      </c>
      <c r="J6" s="29">
        <f t="shared" si="2"/>
        <v>370036000</v>
      </c>
      <c r="K6" s="29">
        <v>2537517680</v>
      </c>
      <c r="L6" s="29">
        <f t="shared" si="3"/>
        <v>2907553680</v>
      </c>
    </row>
    <row r="7" spans="1:12" ht="18" customHeight="1" x14ac:dyDescent="0.25">
      <c r="A7" s="9">
        <v>800094164</v>
      </c>
      <c r="B7" s="9">
        <v>118686000</v>
      </c>
      <c r="C7" s="10" t="s">
        <v>155</v>
      </c>
      <c r="D7" s="11" t="s">
        <v>390</v>
      </c>
      <c r="E7" s="29">
        <f>VLOOKUP(A7,[2]REPNCT004ReporteAuxiliarContabl!A$19:D$114,4,0)</f>
        <v>1643480000</v>
      </c>
      <c r="F7" s="29">
        <f t="shared" si="0"/>
        <v>1643480000</v>
      </c>
      <c r="G7" s="29">
        <v>0</v>
      </c>
      <c r="H7" s="29">
        <f t="shared" si="1"/>
        <v>1643480000</v>
      </c>
      <c r="I7" s="29">
        <v>0</v>
      </c>
      <c r="J7" s="29">
        <f t="shared" si="2"/>
        <v>1643480000</v>
      </c>
      <c r="K7" s="29">
        <v>4087212467</v>
      </c>
      <c r="L7" s="29">
        <f t="shared" si="3"/>
        <v>5730692467</v>
      </c>
    </row>
    <row r="8" spans="1:12" ht="18" customHeight="1" x14ac:dyDescent="0.25">
      <c r="A8" s="9">
        <v>800094755</v>
      </c>
      <c r="B8" s="9">
        <v>215425754</v>
      </c>
      <c r="C8" s="10" t="s">
        <v>167</v>
      </c>
      <c r="D8" s="11" t="s">
        <v>402</v>
      </c>
      <c r="E8" s="29">
        <f>VLOOKUP(A8,[2]REPNCT004ReporteAuxiliarContabl!A$19:D$114,4,0)</f>
        <v>208520000</v>
      </c>
      <c r="F8" s="29">
        <f t="shared" si="0"/>
        <v>208520000</v>
      </c>
      <c r="G8" s="29">
        <v>0</v>
      </c>
      <c r="H8" s="29">
        <f t="shared" si="1"/>
        <v>208520000</v>
      </c>
      <c r="I8" s="29">
        <v>0</v>
      </c>
      <c r="J8" s="29">
        <f t="shared" si="2"/>
        <v>208520000</v>
      </c>
      <c r="K8" s="29">
        <v>3743046706</v>
      </c>
      <c r="L8" s="29">
        <f t="shared" si="3"/>
        <v>3951566706</v>
      </c>
    </row>
    <row r="9" spans="1:12" ht="18" customHeight="1" x14ac:dyDescent="0.25">
      <c r="A9" s="9">
        <v>800095728</v>
      </c>
      <c r="B9" s="9">
        <v>210118001</v>
      </c>
      <c r="C9" s="10" t="s">
        <v>168</v>
      </c>
      <c r="D9" s="11" t="s">
        <v>403</v>
      </c>
      <c r="E9" s="29">
        <f>VLOOKUP(A9,[2]REPNCT004ReporteAuxiliarContabl!A$19:D$114,4,0)</f>
        <v>290140000</v>
      </c>
      <c r="F9" s="29">
        <f>+E9</f>
        <v>290140000</v>
      </c>
      <c r="G9" s="29">
        <v>0</v>
      </c>
      <c r="H9" s="29">
        <f t="shared" si="1"/>
        <v>290140000</v>
      </c>
      <c r="I9" s="29">
        <v>0</v>
      </c>
      <c r="J9" s="29">
        <f t="shared" si="2"/>
        <v>290140000</v>
      </c>
      <c r="K9" s="29">
        <v>1205131293</v>
      </c>
      <c r="L9" s="29">
        <f t="shared" si="3"/>
        <v>1495271293</v>
      </c>
    </row>
    <row r="10" spans="1:12" ht="18" customHeight="1" x14ac:dyDescent="0.25">
      <c r="A10" s="9">
        <v>800096734</v>
      </c>
      <c r="B10" s="9">
        <v>210123001</v>
      </c>
      <c r="C10" s="23" t="s">
        <v>575</v>
      </c>
      <c r="D10" s="11" t="s">
        <v>576</v>
      </c>
      <c r="E10" s="29">
        <f>VLOOKUP(A10,[2]REPNCT004ReporteAuxiliarContabl!A$19:D$114,4,0)</f>
        <v>544700000</v>
      </c>
      <c r="F10" s="29">
        <f>+E10</f>
        <v>544700000</v>
      </c>
      <c r="G10" s="29">
        <v>0</v>
      </c>
      <c r="H10" s="29">
        <f t="shared" si="1"/>
        <v>544700000</v>
      </c>
      <c r="I10" s="29">
        <v>0</v>
      </c>
      <c r="J10" s="29">
        <f t="shared" si="2"/>
        <v>544700000</v>
      </c>
      <c r="K10" s="29">
        <v>3053584804</v>
      </c>
      <c r="L10" s="29">
        <f t="shared" si="3"/>
        <v>3598284804</v>
      </c>
    </row>
    <row r="11" spans="1:12" ht="18" customHeight="1" x14ac:dyDescent="0.25">
      <c r="A11" s="9">
        <v>800096758</v>
      </c>
      <c r="B11" s="9">
        <v>211723417</v>
      </c>
      <c r="C11" s="10" t="s">
        <v>157</v>
      </c>
      <c r="D11" s="11" t="s">
        <v>392</v>
      </c>
      <c r="E11" s="29">
        <f>VLOOKUP(A11,[2]REPNCT004ReporteAuxiliarContabl!A$19:D$114,4,0)</f>
        <v>261276000</v>
      </c>
      <c r="F11" s="29">
        <f>+E11</f>
        <v>261276000</v>
      </c>
      <c r="G11" s="29">
        <v>0</v>
      </c>
      <c r="H11" s="29">
        <f t="shared" si="1"/>
        <v>261276000</v>
      </c>
      <c r="I11" s="29">
        <v>0</v>
      </c>
      <c r="J11" s="29">
        <f t="shared" si="2"/>
        <v>261276000</v>
      </c>
      <c r="K11" s="29">
        <v>1086016888</v>
      </c>
      <c r="L11" s="29">
        <f t="shared" si="3"/>
        <v>1347292888</v>
      </c>
    </row>
    <row r="12" spans="1:12" ht="18" customHeight="1" x14ac:dyDescent="0.25">
      <c r="A12" s="9">
        <v>800096777</v>
      </c>
      <c r="B12" s="9">
        <v>216023660</v>
      </c>
      <c r="C12" s="10" t="s">
        <v>161</v>
      </c>
      <c r="D12" s="11" t="s">
        <v>396</v>
      </c>
      <c r="E12" s="29">
        <f>VLOOKUP(A12,[2]REPNCT004ReporteAuxiliarContabl!A$19:D$114,4,0)</f>
        <v>208456000</v>
      </c>
      <c r="F12" s="29">
        <f>+E12</f>
        <v>208456000</v>
      </c>
      <c r="G12" s="29">
        <v>0</v>
      </c>
      <c r="H12" s="29">
        <f t="shared" si="1"/>
        <v>208456000</v>
      </c>
      <c r="I12" s="29">
        <v>0</v>
      </c>
      <c r="J12" s="29">
        <f t="shared" si="2"/>
        <v>208456000</v>
      </c>
      <c r="K12" s="29">
        <v>849807527</v>
      </c>
      <c r="L12" s="29">
        <f t="shared" si="3"/>
        <v>1058263527</v>
      </c>
    </row>
    <row r="13" spans="1:12" ht="18" customHeight="1" x14ac:dyDescent="0.25">
      <c r="A13" s="9">
        <v>800098911</v>
      </c>
      <c r="B13" s="9">
        <v>210120001</v>
      </c>
      <c r="C13" s="10" t="s">
        <v>142</v>
      </c>
      <c r="D13" s="11" t="s">
        <v>378</v>
      </c>
      <c r="E13" s="29">
        <f>VLOOKUP(A13,[2]REPNCT004ReporteAuxiliarContabl!A$19:D$114,4,0)</f>
        <v>448336000</v>
      </c>
      <c r="F13" s="29">
        <f t="shared" ref="F13:F14" si="4">+E13</f>
        <v>448336000</v>
      </c>
      <c r="G13" s="29">
        <v>0</v>
      </c>
      <c r="H13" s="29">
        <f t="shared" si="1"/>
        <v>448336000</v>
      </c>
      <c r="I13" s="29">
        <v>0</v>
      </c>
      <c r="J13" s="29">
        <f t="shared" si="2"/>
        <v>448336000</v>
      </c>
      <c r="K13" s="29">
        <v>2932661061</v>
      </c>
      <c r="L13" s="29">
        <f t="shared" si="3"/>
        <v>3380997061</v>
      </c>
    </row>
    <row r="14" spans="1:12" ht="18" customHeight="1" x14ac:dyDescent="0.25">
      <c r="A14" s="9">
        <v>800099095</v>
      </c>
      <c r="B14" s="9">
        <v>215652356</v>
      </c>
      <c r="C14" s="10" t="s">
        <v>171</v>
      </c>
      <c r="D14" s="11" t="s">
        <v>406</v>
      </c>
      <c r="E14" s="29">
        <f>VLOOKUP(A14,[2]REPNCT004ReporteAuxiliarContabl!A$19:D$114,4,0)</f>
        <v>164108000</v>
      </c>
      <c r="F14" s="29">
        <f t="shared" si="4"/>
        <v>164108000</v>
      </c>
      <c r="G14" s="29">
        <v>0</v>
      </c>
      <c r="H14" s="29">
        <f t="shared" si="1"/>
        <v>164108000</v>
      </c>
      <c r="I14" s="29">
        <v>0</v>
      </c>
      <c r="J14" s="29">
        <f t="shared" si="2"/>
        <v>164108000</v>
      </c>
      <c r="K14" s="29">
        <v>698678236</v>
      </c>
      <c r="L14" s="29">
        <f t="shared" si="3"/>
        <v>862786236</v>
      </c>
    </row>
    <row r="15" spans="1:12" ht="18" customHeight="1" x14ac:dyDescent="0.25">
      <c r="A15" s="9">
        <v>800099310</v>
      </c>
      <c r="B15" s="9">
        <v>217066170</v>
      </c>
      <c r="C15" s="10" t="s">
        <v>164</v>
      </c>
      <c r="D15" s="11" t="s">
        <v>399</v>
      </c>
      <c r="E15" s="29">
        <f>VLOOKUP(A15,[2]REPNCT004ReporteAuxiliarContabl!A$19:D$114,4,0)</f>
        <v>174780000</v>
      </c>
      <c r="F15" s="29">
        <f>+E15</f>
        <v>174780000</v>
      </c>
      <c r="G15" s="29">
        <v>83667860</v>
      </c>
      <c r="H15" s="29">
        <f t="shared" si="1"/>
        <v>258447860</v>
      </c>
      <c r="I15" s="29">
        <v>0</v>
      </c>
      <c r="J15" s="29">
        <f t="shared" si="2"/>
        <v>258447860</v>
      </c>
      <c r="K15" s="29">
        <v>797355844</v>
      </c>
      <c r="L15" s="29">
        <f t="shared" si="3"/>
        <v>1055803704</v>
      </c>
    </row>
    <row r="16" spans="1:12" ht="18" customHeight="1" x14ac:dyDescent="0.25">
      <c r="A16" s="9">
        <v>800102838</v>
      </c>
      <c r="B16" s="9">
        <v>118181000</v>
      </c>
      <c r="C16" s="10" t="s">
        <v>148</v>
      </c>
      <c r="D16" s="11" t="s">
        <v>384</v>
      </c>
      <c r="E16" s="29">
        <f>VLOOKUP(A16,[2]REPNCT004ReporteAuxiliarContabl!A$19:D$114,4,0)</f>
        <v>892144000</v>
      </c>
      <c r="F16" s="29">
        <f>+E16</f>
        <v>892144000</v>
      </c>
      <c r="G16" s="29">
        <v>0</v>
      </c>
      <c r="H16" s="29">
        <f t="shared" si="1"/>
        <v>892144000</v>
      </c>
      <c r="I16" s="29">
        <v>0</v>
      </c>
      <c r="J16" s="29">
        <f t="shared" si="2"/>
        <v>892144000</v>
      </c>
      <c r="K16" s="29">
        <v>2969810185</v>
      </c>
      <c r="L16" s="29">
        <f t="shared" si="3"/>
        <v>3861954185</v>
      </c>
    </row>
    <row r="17" spans="1:12" ht="18" customHeight="1" x14ac:dyDescent="0.25">
      <c r="A17" s="9">
        <v>800103196</v>
      </c>
      <c r="B17" s="9">
        <v>119595000</v>
      </c>
      <c r="C17" s="10" t="s">
        <v>149</v>
      </c>
      <c r="D17" s="11" t="s">
        <v>385</v>
      </c>
      <c r="E17" s="29">
        <f>VLOOKUP(A17,[2]REPNCT004ReporteAuxiliarContabl!A$19:D$114,4,0)</f>
        <v>422084000</v>
      </c>
      <c r="F17" s="29">
        <f>+E17</f>
        <v>422084000</v>
      </c>
      <c r="G17" s="29">
        <v>60122280</v>
      </c>
      <c r="H17" s="29">
        <f t="shared" si="1"/>
        <v>482206280</v>
      </c>
      <c r="I17" s="29">
        <v>0</v>
      </c>
      <c r="J17" s="29">
        <f t="shared" si="2"/>
        <v>482206280</v>
      </c>
      <c r="K17" s="29">
        <v>2547211263</v>
      </c>
      <c r="L17" s="29">
        <f t="shared" si="3"/>
        <v>3029417543</v>
      </c>
    </row>
    <row r="18" spans="1:12" ht="18" customHeight="1" x14ac:dyDescent="0.25">
      <c r="A18" s="9">
        <v>800103913</v>
      </c>
      <c r="B18" s="9">
        <v>114141000</v>
      </c>
      <c r="C18" s="45" t="s">
        <v>151</v>
      </c>
      <c r="D18" s="11" t="s">
        <v>387</v>
      </c>
      <c r="E18" s="29">
        <f>VLOOKUP(A18,[2]REPNCT004ReporteAuxiliarContabl!A$19:D$114,4,0)</f>
        <v>2615340000</v>
      </c>
      <c r="F18" s="29">
        <f t="shared" ref="F18:F23" si="5">+E18</f>
        <v>2615340000</v>
      </c>
      <c r="G18" s="29">
        <v>0</v>
      </c>
      <c r="H18" s="29">
        <f t="shared" si="1"/>
        <v>2615340000</v>
      </c>
      <c r="I18" s="29">
        <v>0</v>
      </c>
      <c r="J18" s="29">
        <f t="shared" si="2"/>
        <v>2615340000</v>
      </c>
      <c r="K18" s="29">
        <v>5665385642</v>
      </c>
      <c r="L18" s="29">
        <f t="shared" si="3"/>
        <v>8280725642</v>
      </c>
    </row>
    <row r="19" spans="1:12" ht="18" customHeight="1" x14ac:dyDescent="0.25">
      <c r="A19" s="9">
        <v>800103920</v>
      </c>
      <c r="B19" s="9">
        <v>114747000</v>
      </c>
      <c r="C19" s="10" t="s">
        <v>342</v>
      </c>
      <c r="D19" s="11" t="s">
        <v>566</v>
      </c>
      <c r="E19" s="29">
        <f>VLOOKUP(A19,[2]REPNCT004ReporteAuxiliarContabl!A$19:D$114,4,0)</f>
        <v>1849324280</v>
      </c>
      <c r="F19" s="29">
        <f t="shared" si="5"/>
        <v>1849324280</v>
      </c>
      <c r="G19" s="29">
        <v>0</v>
      </c>
      <c r="H19" s="29">
        <f t="shared" si="1"/>
        <v>1849324280</v>
      </c>
      <c r="I19" s="29">
        <v>0</v>
      </c>
      <c r="J19" s="29">
        <f t="shared" si="2"/>
        <v>1849324280</v>
      </c>
      <c r="K19" s="29">
        <v>9281905884</v>
      </c>
      <c r="L19" s="29">
        <f t="shared" si="3"/>
        <v>11131230164</v>
      </c>
    </row>
    <row r="20" spans="1:12" ht="18" customHeight="1" x14ac:dyDescent="0.25">
      <c r="A20" s="9">
        <v>800103923</v>
      </c>
      <c r="B20" s="9">
        <v>115252000</v>
      </c>
      <c r="C20" s="45" t="s">
        <v>152</v>
      </c>
      <c r="D20" s="11" t="s">
        <v>388</v>
      </c>
      <c r="E20" s="29">
        <f>VLOOKUP(A20,[2]REPNCT004ReporteAuxiliarContabl!A$19:D$114,4,0)</f>
        <v>3629676000</v>
      </c>
      <c r="F20" s="29">
        <f t="shared" si="5"/>
        <v>3629676000</v>
      </c>
      <c r="G20" s="29">
        <v>0</v>
      </c>
      <c r="H20" s="29">
        <f t="shared" si="1"/>
        <v>3629676000</v>
      </c>
      <c r="I20" s="29">
        <v>0</v>
      </c>
      <c r="J20" s="29">
        <f t="shared" si="2"/>
        <v>3629676000</v>
      </c>
      <c r="K20" s="29">
        <v>6657687669</v>
      </c>
      <c r="L20" s="29">
        <f t="shared" si="3"/>
        <v>10287363669</v>
      </c>
    </row>
    <row r="21" spans="1:12" ht="18" customHeight="1" x14ac:dyDescent="0.25">
      <c r="A21" s="9">
        <v>800103927</v>
      </c>
      <c r="B21" s="9">
        <v>115454000</v>
      </c>
      <c r="C21" s="10" t="s">
        <v>153</v>
      </c>
      <c r="D21" s="25" t="s">
        <v>635</v>
      </c>
      <c r="E21" s="29">
        <f>VLOOKUP(A21,[2]REPNCT004ReporteAuxiliarContabl!A$19:D$114,4,0)</f>
        <v>3414835680</v>
      </c>
      <c r="F21" s="29">
        <f t="shared" si="5"/>
        <v>3414835680</v>
      </c>
      <c r="G21" s="29">
        <v>0</v>
      </c>
      <c r="H21" s="29">
        <f t="shared" si="1"/>
        <v>3414835680</v>
      </c>
      <c r="I21" s="29">
        <v>0</v>
      </c>
      <c r="J21" s="29">
        <f t="shared" si="2"/>
        <v>3414835680</v>
      </c>
      <c r="K21" s="29">
        <v>6193089589</v>
      </c>
      <c r="L21" s="29">
        <f t="shared" si="3"/>
        <v>9607925269</v>
      </c>
    </row>
    <row r="22" spans="1:12" ht="18" customHeight="1" thickBot="1" x14ac:dyDescent="0.3">
      <c r="A22" s="9">
        <v>800103935</v>
      </c>
      <c r="B22" s="9">
        <v>112323000</v>
      </c>
      <c r="C22" s="10" t="s">
        <v>154</v>
      </c>
      <c r="D22" s="11" t="s">
        <v>389</v>
      </c>
      <c r="E22" s="29">
        <f>VLOOKUP(A22,[2]REPNCT004ReporteAuxiliarContabl!A$19:D$114,4,0)</f>
        <v>2662280000</v>
      </c>
      <c r="F22" s="29">
        <f t="shared" si="5"/>
        <v>2662280000</v>
      </c>
      <c r="G22" s="29">
        <v>0</v>
      </c>
      <c r="H22" s="29">
        <f t="shared" si="1"/>
        <v>2662280000</v>
      </c>
      <c r="I22" s="29">
        <v>0</v>
      </c>
      <c r="J22" s="29">
        <f t="shared" si="2"/>
        <v>2662280000</v>
      </c>
      <c r="K22" s="29">
        <v>11533453187</v>
      </c>
      <c r="L22" s="29">
        <f t="shared" si="3"/>
        <v>14195733187</v>
      </c>
    </row>
    <row r="23" spans="1:12" ht="16.95" customHeight="1" thickBot="1" x14ac:dyDescent="0.3">
      <c r="A23" s="38">
        <v>800104062</v>
      </c>
      <c r="B23" s="9">
        <v>210170001</v>
      </c>
      <c r="C23" s="10" t="s">
        <v>315</v>
      </c>
      <c r="D23" s="39" t="s">
        <v>583</v>
      </c>
      <c r="E23" s="29">
        <f>VLOOKUP(A23,[2]REPNCT004ReporteAuxiliarContabl!A$19:D$114,4,0)</f>
        <v>234348000</v>
      </c>
      <c r="F23" s="29">
        <f t="shared" si="5"/>
        <v>234348000</v>
      </c>
      <c r="G23" s="29">
        <v>0</v>
      </c>
      <c r="H23" s="29">
        <f t="shared" si="1"/>
        <v>234348000</v>
      </c>
      <c r="I23" s="29">
        <v>0</v>
      </c>
      <c r="J23" s="29">
        <f t="shared" si="2"/>
        <v>234348000</v>
      </c>
      <c r="K23" s="29">
        <v>1767005999</v>
      </c>
      <c r="L23" s="29">
        <f t="shared" si="3"/>
        <v>2001353999</v>
      </c>
    </row>
    <row r="24" spans="1:12" ht="18" customHeight="1" x14ac:dyDescent="0.25">
      <c r="A24" s="9">
        <v>800113389</v>
      </c>
      <c r="B24" s="9">
        <v>210173001</v>
      </c>
      <c r="C24" s="10" t="s">
        <v>345</v>
      </c>
      <c r="D24" s="11" t="s">
        <v>568</v>
      </c>
      <c r="E24" s="29">
        <f>VLOOKUP(A24,[2]REPNCT004ReporteAuxiliarContabl!A$19:D$114,4,0)</f>
        <v>501600000</v>
      </c>
      <c r="F24" s="29">
        <f t="shared" ref="F24:F25" si="6">+E24</f>
        <v>501600000</v>
      </c>
      <c r="G24" s="29">
        <v>0</v>
      </c>
      <c r="H24" s="29">
        <f t="shared" si="1"/>
        <v>501600000</v>
      </c>
      <c r="I24" s="29">
        <v>0</v>
      </c>
      <c r="J24" s="29">
        <f t="shared" si="2"/>
        <v>501600000</v>
      </c>
      <c r="K24" s="29">
        <v>2303504544</v>
      </c>
      <c r="L24" s="29">
        <f t="shared" si="3"/>
        <v>2805104544</v>
      </c>
    </row>
    <row r="25" spans="1:12" ht="18" customHeight="1" x14ac:dyDescent="0.25">
      <c r="A25" s="9">
        <v>800113672</v>
      </c>
      <c r="B25" s="9">
        <v>117373000</v>
      </c>
      <c r="C25" s="10" t="s">
        <v>180</v>
      </c>
      <c r="D25" s="25" t="s">
        <v>577</v>
      </c>
      <c r="E25" s="29">
        <f>VLOOKUP(A25,[2]REPNCT004ReporteAuxiliarContabl!A$19:D$114,4,0)</f>
        <v>3293824000</v>
      </c>
      <c r="F25" s="29">
        <f t="shared" si="6"/>
        <v>3293824000</v>
      </c>
      <c r="G25" s="29">
        <v>0</v>
      </c>
      <c r="H25" s="29">
        <f t="shared" si="1"/>
        <v>3293824000</v>
      </c>
      <c r="I25" s="29">
        <v>0</v>
      </c>
      <c r="J25" s="29">
        <f t="shared" si="2"/>
        <v>3293824000</v>
      </c>
      <c r="K25" s="29">
        <v>5941265331</v>
      </c>
      <c r="L25" s="29">
        <f t="shared" si="3"/>
        <v>9235089331</v>
      </c>
    </row>
    <row r="26" spans="1:12" ht="18" customHeight="1" x14ac:dyDescent="0.25">
      <c r="A26" s="9">
        <v>845000021</v>
      </c>
      <c r="B26" s="9">
        <v>119797000</v>
      </c>
      <c r="C26" s="10" t="s">
        <v>194</v>
      </c>
      <c r="D26" s="11" t="s">
        <v>428</v>
      </c>
      <c r="E26" s="29">
        <f>VLOOKUP(A26,[2]REPNCT004ReporteAuxiliarContabl!A$19:D$114,4,0)</f>
        <v>203432000</v>
      </c>
      <c r="F26" s="29">
        <f t="shared" ref="F26:F28" si="7">+E26</f>
        <v>203432000</v>
      </c>
      <c r="G26" s="29">
        <v>0</v>
      </c>
      <c r="H26" s="29">
        <f t="shared" si="1"/>
        <v>203432000</v>
      </c>
      <c r="I26" s="29">
        <v>0</v>
      </c>
      <c r="J26" s="29">
        <f t="shared" si="2"/>
        <v>203432000</v>
      </c>
      <c r="K26" s="29">
        <v>3565871060</v>
      </c>
      <c r="L26" s="29">
        <f t="shared" si="3"/>
        <v>3769303060</v>
      </c>
    </row>
    <row r="27" spans="1:12" ht="18" customHeight="1" x14ac:dyDescent="0.25">
      <c r="A27" s="9">
        <v>890000464</v>
      </c>
      <c r="B27" s="9">
        <v>210163001</v>
      </c>
      <c r="C27" s="45" t="s">
        <v>196</v>
      </c>
      <c r="D27" s="11" t="s">
        <v>430</v>
      </c>
      <c r="E27" s="29">
        <f>VLOOKUP(A27,[2]REPNCT004ReporteAuxiliarContabl!A$19:D$114,4,0)</f>
        <v>187324000</v>
      </c>
      <c r="F27" s="29">
        <f t="shared" si="7"/>
        <v>187324000</v>
      </c>
      <c r="G27" s="29">
        <v>0</v>
      </c>
      <c r="H27" s="29">
        <f t="shared" si="1"/>
        <v>187324000</v>
      </c>
      <c r="I27" s="29">
        <v>0</v>
      </c>
      <c r="J27" s="29">
        <f t="shared" si="2"/>
        <v>187324000</v>
      </c>
      <c r="K27" s="29">
        <v>1051187629</v>
      </c>
      <c r="L27" s="29">
        <f t="shared" si="3"/>
        <v>1238511629</v>
      </c>
    </row>
    <row r="28" spans="1:12" ht="18" customHeight="1" x14ac:dyDescent="0.25">
      <c r="A28" s="9">
        <v>890001639</v>
      </c>
      <c r="B28" s="9">
        <v>116363000</v>
      </c>
      <c r="C28" s="10" t="s">
        <v>318</v>
      </c>
      <c r="D28" s="11" t="s">
        <v>544</v>
      </c>
      <c r="E28" s="29">
        <f>VLOOKUP(A28,[2]REPNCT004ReporteAuxiliarContabl!A$19:D$114,4,0)</f>
        <v>513456000</v>
      </c>
      <c r="F28" s="29">
        <f t="shared" si="7"/>
        <v>513456000</v>
      </c>
      <c r="G28" s="29">
        <v>0</v>
      </c>
      <c r="H28" s="29">
        <f t="shared" si="1"/>
        <v>513456000</v>
      </c>
      <c r="I28" s="29">
        <v>0</v>
      </c>
      <c r="J28" s="29">
        <f t="shared" si="2"/>
        <v>513456000</v>
      </c>
      <c r="K28" s="29">
        <v>1278050530</v>
      </c>
      <c r="L28" s="29">
        <f t="shared" si="3"/>
        <v>1791506530</v>
      </c>
    </row>
    <row r="29" spans="1:12" ht="18" customHeight="1" x14ac:dyDescent="0.25">
      <c r="A29" s="9">
        <v>890102006</v>
      </c>
      <c r="B29" s="9">
        <v>110808000</v>
      </c>
      <c r="C29" s="10" t="s">
        <v>197</v>
      </c>
      <c r="D29" s="11" t="s">
        <v>431</v>
      </c>
      <c r="E29" s="29">
        <f>VLOOKUP(A29,[2]REPNCT004ReporteAuxiliarContabl!A$19:D$114,4,0)</f>
        <v>513076000</v>
      </c>
      <c r="F29" s="29">
        <f t="shared" ref="F29:F32" si="8">+E29</f>
        <v>513076000</v>
      </c>
      <c r="G29" s="29">
        <v>0</v>
      </c>
      <c r="H29" s="29">
        <f t="shared" si="1"/>
        <v>513076000</v>
      </c>
      <c r="I29" s="29">
        <v>0</v>
      </c>
      <c r="J29" s="29">
        <f t="shared" si="2"/>
        <v>513076000</v>
      </c>
      <c r="K29" s="29">
        <v>3950341838</v>
      </c>
      <c r="L29" s="29">
        <f t="shared" si="3"/>
        <v>4463417838</v>
      </c>
    </row>
    <row r="30" spans="1:12" ht="18" customHeight="1" x14ac:dyDescent="0.25">
      <c r="A30" s="9">
        <v>890102018</v>
      </c>
      <c r="B30" s="9">
        <v>210108001</v>
      </c>
      <c r="C30" s="10" t="s">
        <v>339</v>
      </c>
      <c r="D30" s="11" t="s">
        <v>564</v>
      </c>
      <c r="E30" s="29">
        <f>VLOOKUP(A30,[2]REPNCT004ReporteAuxiliarContabl!A$19:D$114,4,0)</f>
        <v>742496000</v>
      </c>
      <c r="F30" s="29">
        <f t="shared" si="8"/>
        <v>742496000</v>
      </c>
      <c r="G30" s="29">
        <v>0</v>
      </c>
      <c r="H30" s="29">
        <f t="shared" si="1"/>
        <v>742496000</v>
      </c>
      <c r="I30" s="29">
        <v>0</v>
      </c>
      <c r="J30" s="29">
        <f t="shared" si="2"/>
        <v>742496000</v>
      </c>
      <c r="K30" s="29">
        <v>5930196129</v>
      </c>
      <c r="L30" s="29">
        <f t="shared" si="3"/>
        <v>6672692129</v>
      </c>
    </row>
    <row r="31" spans="1:12" ht="18" customHeight="1" x14ac:dyDescent="0.25">
      <c r="A31" s="9">
        <v>890106291</v>
      </c>
      <c r="B31" s="9">
        <v>215808758</v>
      </c>
      <c r="C31" s="10" t="s">
        <v>225</v>
      </c>
      <c r="D31" s="11" t="s">
        <v>456</v>
      </c>
      <c r="E31" s="29">
        <f>VLOOKUP(A31,[2]REPNCT004ReporteAuxiliarContabl!A$19:D$114,4,0)</f>
        <v>182332000</v>
      </c>
      <c r="F31" s="29">
        <f t="shared" si="8"/>
        <v>182332000</v>
      </c>
      <c r="G31" s="29">
        <v>0</v>
      </c>
      <c r="H31" s="29">
        <f t="shared" si="1"/>
        <v>182332000</v>
      </c>
      <c r="I31" s="29">
        <v>0</v>
      </c>
      <c r="J31" s="29">
        <f t="shared" si="2"/>
        <v>182332000</v>
      </c>
      <c r="K31" s="29">
        <v>3149120898</v>
      </c>
      <c r="L31" s="29">
        <f t="shared" si="3"/>
        <v>3331452898</v>
      </c>
    </row>
    <row r="32" spans="1:12" ht="18" customHeight="1" x14ac:dyDescent="0.25">
      <c r="A32" s="9">
        <v>890114335</v>
      </c>
      <c r="B32" s="9">
        <v>213308433</v>
      </c>
      <c r="C32" s="10" t="s">
        <v>281</v>
      </c>
      <c r="D32" s="11" t="s">
        <v>509</v>
      </c>
      <c r="E32" s="29">
        <f>VLOOKUP(A32,[2]REPNCT004ReporteAuxiliarContabl!A$19:D$114,4,0)</f>
        <v>57696000</v>
      </c>
      <c r="F32" s="29">
        <f t="shared" si="8"/>
        <v>57696000</v>
      </c>
      <c r="G32" s="29">
        <v>0</v>
      </c>
      <c r="H32" s="29">
        <f t="shared" si="1"/>
        <v>57696000</v>
      </c>
      <c r="I32" s="29">
        <v>0</v>
      </c>
      <c r="J32" s="29">
        <f t="shared" si="2"/>
        <v>57696000</v>
      </c>
      <c r="K32" s="29">
        <v>729965512</v>
      </c>
      <c r="L32" s="29">
        <f t="shared" si="3"/>
        <v>787661512</v>
      </c>
    </row>
    <row r="33" spans="1:12" ht="18" customHeight="1" x14ac:dyDescent="0.25">
      <c r="A33" s="9">
        <v>890201222</v>
      </c>
      <c r="B33" s="9">
        <v>210168001</v>
      </c>
      <c r="C33" s="10" t="s">
        <v>282</v>
      </c>
      <c r="D33" s="11" t="s">
        <v>510</v>
      </c>
      <c r="E33" s="29">
        <f>VLOOKUP(A33,[2]REPNCT004ReporteAuxiliarContabl!A$19:D$114,4,0)</f>
        <v>330300000</v>
      </c>
      <c r="F33" s="29">
        <f t="shared" ref="F33:F35" si="9">+E33</f>
        <v>330300000</v>
      </c>
      <c r="G33" s="29">
        <v>0</v>
      </c>
      <c r="H33" s="29">
        <f t="shared" si="1"/>
        <v>330300000</v>
      </c>
      <c r="I33" s="29">
        <v>0</v>
      </c>
      <c r="J33" s="29">
        <f t="shared" si="2"/>
        <v>330300000</v>
      </c>
      <c r="K33" s="29">
        <v>2137085601</v>
      </c>
      <c r="L33" s="29">
        <f t="shared" si="3"/>
        <v>2467385601</v>
      </c>
    </row>
    <row r="34" spans="1:12" ht="18" customHeight="1" x14ac:dyDescent="0.25">
      <c r="A34" s="38">
        <v>890201235</v>
      </c>
      <c r="B34" s="9">
        <v>116868000</v>
      </c>
      <c r="C34" s="10" t="s">
        <v>199</v>
      </c>
      <c r="D34" s="40" t="s">
        <v>584</v>
      </c>
      <c r="E34" s="29">
        <f>VLOOKUP(A34,[2]REPNCT004ReporteAuxiliarContabl!A$19:D$114,4,0)</f>
        <v>3957744000</v>
      </c>
      <c r="F34" s="29">
        <f t="shared" si="9"/>
        <v>3957744000</v>
      </c>
      <c r="G34" s="29">
        <v>0</v>
      </c>
      <c r="H34" s="29">
        <f t="shared" si="1"/>
        <v>3957744000</v>
      </c>
      <c r="I34" s="29">
        <v>0</v>
      </c>
      <c r="J34" s="29">
        <f t="shared" si="2"/>
        <v>3957744000</v>
      </c>
      <c r="K34" s="29">
        <v>5727414289</v>
      </c>
      <c r="L34" s="29">
        <f t="shared" si="3"/>
        <v>9685158289</v>
      </c>
    </row>
    <row r="35" spans="1:12" ht="18" customHeight="1" x14ac:dyDescent="0.25">
      <c r="A35" s="9">
        <v>890201900</v>
      </c>
      <c r="B35" s="9">
        <v>218168081</v>
      </c>
      <c r="C35" s="45" t="s">
        <v>200</v>
      </c>
      <c r="D35" s="11" t="s">
        <v>433</v>
      </c>
      <c r="E35" s="29">
        <f>VLOOKUP(A35,[2]REPNCT004ReporteAuxiliarContabl!A$19:D$114,4,0)</f>
        <v>250687960</v>
      </c>
      <c r="F35" s="29">
        <f t="shared" si="9"/>
        <v>250687960</v>
      </c>
      <c r="G35" s="29">
        <v>0</v>
      </c>
      <c r="H35" s="29">
        <f t="shared" si="1"/>
        <v>250687960</v>
      </c>
      <c r="I35" s="29">
        <v>0</v>
      </c>
      <c r="J35" s="29">
        <f t="shared" si="2"/>
        <v>250687960</v>
      </c>
      <c r="K35" s="29">
        <v>1334259889</v>
      </c>
      <c r="L35" s="29">
        <f t="shared" si="3"/>
        <v>1584947849</v>
      </c>
    </row>
    <row r="36" spans="1:12" ht="18" customHeight="1" x14ac:dyDescent="0.25">
      <c r="A36" s="9">
        <v>890204802</v>
      </c>
      <c r="B36" s="9">
        <v>210768307</v>
      </c>
      <c r="C36" s="10" t="s">
        <v>203</v>
      </c>
      <c r="D36" s="11" t="s">
        <v>436</v>
      </c>
      <c r="E36" s="29">
        <f>VLOOKUP(A36,[2]REPNCT004ReporteAuxiliarContabl!A$19:D$114,4,0)</f>
        <v>147672000</v>
      </c>
      <c r="F36" s="29">
        <f t="shared" ref="F36:F38" si="10">+E36</f>
        <v>147672000</v>
      </c>
      <c r="G36" s="29">
        <v>0</v>
      </c>
      <c r="H36" s="29">
        <f t="shared" si="1"/>
        <v>147672000</v>
      </c>
      <c r="I36" s="29">
        <v>0</v>
      </c>
      <c r="J36" s="29">
        <f t="shared" si="2"/>
        <v>147672000</v>
      </c>
      <c r="K36" s="29">
        <v>782441774</v>
      </c>
      <c r="L36" s="29">
        <f t="shared" si="3"/>
        <v>930113774</v>
      </c>
    </row>
    <row r="37" spans="1:12" ht="18" customHeight="1" x14ac:dyDescent="0.25">
      <c r="A37" s="9">
        <v>890205176</v>
      </c>
      <c r="B37" s="9">
        <v>217668276</v>
      </c>
      <c r="C37" s="10" t="s">
        <v>204</v>
      </c>
      <c r="D37" s="11" t="s">
        <v>437</v>
      </c>
      <c r="E37" s="29">
        <f>VLOOKUP(A37,[2]REPNCT004ReporteAuxiliarContabl!A$19:D$114,4,0)</f>
        <v>146572000</v>
      </c>
      <c r="F37" s="29">
        <f t="shared" si="10"/>
        <v>146572000</v>
      </c>
      <c r="G37" s="29">
        <v>0</v>
      </c>
      <c r="H37" s="29">
        <f t="shared" si="1"/>
        <v>146572000</v>
      </c>
      <c r="I37" s="29">
        <v>0</v>
      </c>
      <c r="J37" s="29">
        <f t="shared" si="2"/>
        <v>146572000</v>
      </c>
      <c r="K37" s="29">
        <v>865722077</v>
      </c>
      <c r="L37" s="29">
        <f t="shared" si="3"/>
        <v>1012294077</v>
      </c>
    </row>
    <row r="38" spans="1:12" ht="18" customHeight="1" x14ac:dyDescent="0.25">
      <c r="A38" s="9">
        <v>890205383</v>
      </c>
      <c r="B38" s="9">
        <v>214768547</v>
      </c>
      <c r="C38" s="10" t="s">
        <v>283</v>
      </c>
      <c r="D38" s="11" t="s">
        <v>511</v>
      </c>
      <c r="E38" s="29">
        <f>VLOOKUP(A38,[2]REPNCT004ReporteAuxiliarContabl!A$19:D$114,4,0)</f>
        <v>182776000</v>
      </c>
      <c r="F38" s="29">
        <f t="shared" si="10"/>
        <v>182776000</v>
      </c>
      <c r="G38" s="29">
        <v>0</v>
      </c>
      <c r="H38" s="29">
        <f t="shared" si="1"/>
        <v>182776000</v>
      </c>
      <c r="I38" s="29">
        <v>0</v>
      </c>
      <c r="J38" s="29">
        <f t="shared" si="2"/>
        <v>182776000</v>
      </c>
      <c r="K38" s="29">
        <v>947370208</v>
      </c>
      <c r="L38" s="29">
        <f t="shared" si="3"/>
        <v>1130146208</v>
      </c>
    </row>
    <row r="39" spans="1:12" ht="18" customHeight="1" x14ac:dyDescent="0.25">
      <c r="A39" s="9">
        <v>890399011</v>
      </c>
      <c r="B39" s="9">
        <v>210176001</v>
      </c>
      <c r="C39" s="10" t="s">
        <v>206</v>
      </c>
      <c r="D39" s="11" t="s">
        <v>439</v>
      </c>
      <c r="E39" s="29">
        <f>VLOOKUP(A39,[2]REPNCT004ReporteAuxiliarContabl!A$19:D$114,4,0)</f>
        <v>900236000</v>
      </c>
      <c r="F39" s="29">
        <f t="shared" ref="F39:F45" si="11">+E39</f>
        <v>900236000</v>
      </c>
      <c r="G39" s="29">
        <v>0</v>
      </c>
      <c r="H39" s="29">
        <f t="shared" si="1"/>
        <v>900236000</v>
      </c>
      <c r="I39" s="29">
        <v>0</v>
      </c>
      <c r="J39" s="29">
        <f t="shared" si="2"/>
        <v>900236000</v>
      </c>
      <c r="K39" s="29">
        <v>6473956909</v>
      </c>
      <c r="L39" s="29">
        <f t="shared" si="3"/>
        <v>7374192909</v>
      </c>
    </row>
    <row r="40" spans="1:12" ht="18" customHeight="1" x14ac:dyDescent="0.25">
      <c r="A40" s="9">
        <v>890399025</v>
      </c>
      <c r="B40" s="9">
        <v>219276892</v>
      </c>
      <c r="C40" s="10" t="s">
        <v>237</v>
      </c>
      <c r="D40" s="11" t="s">
        <v>466</v>
      </c>
      <c r="E40" s="29">
        <f>VLOOKUP(A40,[2]REPNCT004ReporteAuxiliarContabl!A$19:D$114,4,0)</f>
        <v>97972000</v>
      </c>
      <c r="F40" s="29">
        <f t="shared" si="11"/>
        <v>97972000</v>
      </c>
      <c r="G40" s="29">
        <v>0</v>
      </c>
      <c r="H40" s="29">
        <f t="shared" si="1"/>
        <v>97972000</v>
      </c>
      <c r="I40" s="29">
        <v>0</v>
      </c>
      <c r="J40" s="29">
        <f t="shared" si="2"/>
        <v>97972000</v>
      </c>
      <c r="K40" s="29">
        <v>513711898</v>
      </c>
      <c r="L40" s="29">
        <f t="shared" si="3"/>
        <v>611683898</v>
      </c>
    </row>
    <row r="41" spans="1:12" ht="18" customHeight="1" x14ac:dyDescent="0.25">
      <c r="A41" s="9">
        <v>890399029</v>
      </c>
      <c r="B41" s="9">
        <v>117676000</v>
      </c>
      <c r="C41" s="10" t="s">
        <v>207</v>
      </c>
      <c r="D41" s="11" t="s">
        <v>440</v>
      </c>
      <c r="E41" s="29">
        <f>VLOOKUP(A41,[2]REPNCT004ReporteAuxiliarContabl!A$19:D$114,4,0)</f>
        <v>2064136000</v>
      </c>
      <c r="F41" s="29">
        <f t="shared" si="11"/>
        <v>2064136000</v>
      </c>
      <c r="G41" s="29">
        <v>0</v>
      </c>
      <c r="H41" s="29">
        <f t="shared" si="1"/>
        <v>2064136000</v>
      </c>
      <c r="I41" s="29">
        <v>0</v>
      </c>
      <c r="J41" s="29">
        <f t="shared" si="2"/>
        <v>2064136000</v>
      </c>
      <c r="K41" s="29">
        <v>4692885382</v>
      </c>
      <c r="L41" s="29">
        <f t="shared" si="3"/>
        <v>6757021382</v>
      </c>
    </row>
    <row r="42" spans="1:12" ht="18" customHeight="1" x14ac:dyDescent="0.25">
      <c r="A42" s="9">
        <v>890399045</v>
      </c>
      <c r="B42" s="9">
        <v>210976109</v>
      </c>
      <c r="C42" s="10" t="s">
        <v>321</v>
      </c>
      <c r="D42" s="11" t="s">
        <v>547</v>
      </c>
      <c r="E42" s="29">
        <f>VLOOKUP(A42,[2]REPNCT004ReporteAuxiliarContabl!A$19:D$114,4,0)</f>
        <v>434036000</v>
      </c>
      <c r="F42" s="29">
        <f t="shared" si="11"/>
        <v>434036000</v>
      </c>
      <c r="G42" s="29">
        <v>0</v>
      </c>
      <c r="H42" s="29">
        <f t="shared" si="1"/>
        <v>434036000</v>
      </c>
      <c r="I42" s="29">
        <v>0</v>
      </c>
      <c r="J42" s="29">
        <f t="shared" si="2"/>
        <v>434036000</v>
      </c>
      <c r="K42" s="29">
        <v>2613855067</v>
      </c>
      <c r="L42" s="29">
        <f t="shared" si="3"/>
        <v>3047891067</v>
      </c>
    </row>
    <row r="43" spans="1:12" ht="18" customHeight="1" x14ac:dyDescent="0.25">
      <c r="A43" s="9">
        <v>890399046</v>
      </c>
      <c r="B43" s="9">
        <v>216476364</v>
      </c>
      <c r="C43" s="10" t="s">
        <v>208</v>
      </c>
      <c r="D43" s="11" t="s">
        <v>441</v>
      </c>
      <c r="E43" s="29">
        <f>VLOOKUP(A43,[2]REPNCT004ReporteAuxiliarContabl!A$19:D$114,4,0)</f>
        <v>158312000</v>
      </c>
      <c r="F43" s="29">
        <f t="shared" si="11"/>
        <v>158312000</v>
      </c>
      <c r="G43" s="29">
        <v>0</v>
      </c>
      <c r="H43" s="29">
        <f t="shared" si="1"/>
        <v>158312000</v>
      </c>
      <c r="I43" s="29">
        <v>0</v>
      </c>
      <c r="J43" s="29">
        <f t="shared" si="2"/>
        <v>158312000</v>
      </c>
      <c r="K43" s="29">
        <v>669259716</v>
      </c>
      <c r="L43" s="29">
        <f t="shared" si="3"/>
        <v>827571716</v>
      </c>
    </row>
    <row r="44" spans="1:12" ht="18" customHeight="1" x14ac:dyDescent="0.25">
      <c r="A44" s="9">
        <v>890480059</v>
      </c>
      <c r="B44" s="9">
        <v>111313000</v>
      </c>
      <c r="C44" s="10" t="s">
        <v>209</v>
      </c>
      <c r="D44" s="11" t="s">
        <v>442</v>
      </c>
      <c r="E44" s="29">
        <f>VLOOKUP(A44,[2]REPNCT004ReporteAuxiliarContabl!A$19:D$114,4,0)</f>
        <v>2367952000</v>
      </c>
      <c r="F44" s="29">
        <f t="shared" si="11"/>
        <v>2367952000</v>
      </c>
      <c r="G44" s="29">
        <v>0</v>
      </c>
      <c r="H44" s="29">
        <f t="shared" si="1"/>
        <v>2367952000</v>
      </c>
      <c r="I44" s="29">
        <v>0</v>
      </c>
      <c r="J44" s="29">
        <f t="shared" si="2"/>
        <v>2367952000</v>
      </c>
      <c r="K44" s="29">
        <v>10952218529</v>
      </c>
      <c r="L44" s="29">
        <f t="shared" si="3"/>
        <v>13320170529</v>
      </c>
    </row>
    <row r="45" spans="1:12" ht="18" customHeight="1" x14ac:dyDescent="0.25">
      <c r="A45" s="38">
        <v>890480184</v>
      </c>
      <c r="B45" s="9">
        <v>210113001</v>
      </c>
      <c r="C45" s="10" t="s">
        <v>340</v>
      </c>
      <c r="D45" s="41" t="s">
        <v>585</v>
      </c>
      <c r="E45" s="29">
        <f>VLOOKUP(A45,[2]REPNCT004ReporteAuxiliarContabl!A$19:D$114,4,0)</f>
        <v>601392000</v>
      </c>
      <c r="F45" s="29">
        <f t="shared" si="11"/>
        <v>601392000</v>
      </c>
      <c r="G45" s="29">
        <v>0</v>
      </c>
      <c r="H45" s="29">
        <f t="shared" si="1"/>
        <v>601392000</v>
      </c>
      <c r="I45" s="29">
        <v>0</v>
      </c>
      <c r="J45" s="29">
        <f t="shared" si="2"/>
        <v>601392000</v>
      </c>
      <c r="K45" s="29">
        <v>5598406745</v>
      </c>
      <c r="L45" s="29">
        <f t="shared" si="3"/>
        <v>6199798745</v>
      </c>
    </row>
    <row r="46" spans="1:12" ht="18" customHeight="1" x14ac:dyDescent="0.25">
      <c r="A46" s="9">
        <v>890501434</v>
      </c>
      <c r="B46" s="9">
        <v>210154001</v>
      </c>
      <c r="C46" s="10" t="s">
        <v>211</v>
      </c>
      <c r="D46" s="11" t="s">
        <v>444</v>
      </c>
      <c r="E46" s="29">
        <f>VLOOKUP(A46,[2]REPNCT004ReporteAuxiliarContabl!A$19:D$114,4,0)</f>
        <v>561972000</v>
      </c>
      <c r="F46" s="29">
        <f>+E46</f>
        <v>561972000</v>
      </c>
      <c r="G46" s="29">
        <v>0</v>
      </c>
      <c r="H46" s="29">
        <f t="shared" si="1"/>
        <v>561972000</v>
      </c>
      <c r="I46" s="29">
        <v>0</v>
      </c>
      <c r="J46" s="29">
        <f t="shared" si="2"/>
        <v>561972000</v>
      </c>
      <c r="K46" s="29">
        <v>3652562389</v>
      </c>
      <c r="L46" s="29">
        <f t="shared" si="3"/>
        <v>4214534389</v>
      </c>
    </row>
    <row r="47" spans="1:12" ht="18" customHeight="1" x14ac:dyDescent="0.25">
      <c r="A47" s="9">
        <v>890680008</v>
      </c>
      <c r="B47" s="9">
        <v>219025290</v>
      </c>
      <c r="C47" s="10" t="s">
        <v>284</v>
      </c>
      <c r="D47" s="11" t="s">
        <v>512</v>
      </c>
      <c r="E47" s="29">
        <f>VLOOKUP(A47,[2]REPNCT004ReporteAuxiliarContabl!A$19:D$114,4,0)</f>
        <v>126804000</v>
      </c>
      <c r="F47" s="29">
        <f t="shared" ref="F47:F48" si="12">+E47</f>
        <v>126804000</v>
      </c>
      <c r="G47" s="29">
        <v>0</v>
      </c>
      <c r="H47" s="29">
        <f t="shared" si="1"/>
        <v>126804000</v>
      </c>
      <c r="I47" s="29">
        <v>0</v>
      </c>
      <c r="J47" s="29">
        <f t="shared" si="2"/>
        <v>126804000</v>
      </c>
      <c r="K47" s="29">
        <v>571248619</v>
      </c>
      <c r="L47" s="29">
        <f t="shared" si="3"/>
        <v>698052619</v>
      </c>
    </row>
    <row r="48" spans="1:12" ht="18" customHeight="1" x14ac:dyDescent="0.25">
      <c r="A48" s="9">
        <v>890680378</v>
      </c>
      <c r="B48" s="9">
        <v>210725307</v>
      </c>
      <c r="C48" s="10" t="s">
        <v>285</v>
      </c>
      <c r="D48" s="11" t="s">
        <v>513</v>
      </c>
      <c r="E48" s="29">
        <f>VLOOKUP(A48,[2]REPNCT004ReporteAuxiliarContabl!A$19:D$114,4,0)</f>
        <v>77432000</v>
      </c>
      <c r="F48" s="29">
        <f t="shared" si="12"/>
        <v>77432000</v>
      </c>
      <c r="G48" s="29">
        <v>0</v>
      </c>
      <c r="H48" s="29">
        <f t="shared" si="1"/>
        <v>77432000</v>
      </c>
      <c r="I48" s="29">
        <v>0</v>
      </c>
      <c r="J48" s="29">
        <f t="shared" si="2"/>
        <v>77432000</v>
      </c>
      <c r="K48" s="29">
        <v>336548630</v>
      </c>
      <c r="L48" s="29">
        <f t="shared" si="3"/>
        <v>413980630</v>
      </c>
    </row>
    <row r="49" spans="1:12" ht="18" customHeight="1" x14ac:dyDescent="0.25">
      <c r="A49" s="9">
        <v>890801052</v>
      </c>
      <c r="B49" s="9">
        <v>111717000</v>
      </c>
      <c r="C49" s="10" t="s">
        <v>251</v>
      </c>
      <c r="D49" s="11" t="s">
        <v>480</v>
      </c>
      <c r="E49" s="29">
        <f>VLOOKUP(A49,[2]REPNCT004ReporteAuxiliarContabl!A$19:D$114,4,0)</f>
        <v>1843612000</v>
      </c>
      <c r="F49" s="29">
        <f t="shared" ref="F49:F50" si="13">+E49</f>
        <v>1843612000</v>
      </c>
      <c r="G49" s="29">
        <v>0</v>
      </c>
      <c r="H49" s="29">
        <f t="shared" si="1"/>
        <v>1843612000</v>
      </c>
      <c r="I49" s="29">
        <v>0</v>
      </c>
      <c r="J49" s="29">
        <f t="shared" si="2"/>
        <v>1843612000</v>
      </c>
      <c r="K49" s="29">
        <v>3382884121</v>
      </c>
      <c r="L49" s="29">
        <f t="shared" si="3"/>
        <v>5226496121</v>
      </c>
    </row>
    <row r="50" spans="1:12" ht="18" customHeight="1" x14ac:dyDescent="0.25">
      <c r="A50" s="9">
        <v>890801053</v>
      </c>
      <c r="B50" s="9">
        <v>210117001</v>
      </c>
      <c r="C50" s="10" t="s">
        <v>252</v>
      </c>
      <c r="D50" s="11" t="s">
        <v>481</v>
      </c>
      <c r="E50" s="29">
        <f>VLOOKUP(A50,[2]REPNCT004ReporteAuxiliarContabl!A$19:D$114,4,0)</f>
        <v>284492000</v>
      </c>
      <c r="F50" s="29">
        <f t="shared" si="13"/>
        <v>284492000</v>
      </c>
      <c r="G50" s="29">
        <v>0</v>
      </c>
      <c r="H50" s="29">
        <f t="shared" si="1"/>
        <v>284492000</v>
      </c>
      <c r="I50" s="29">
        <v>0</v>
      </c>
      <c r="J50" s="29">
        <f t="shared" si="2"/>
        <v>284492000</v>
      </c>
      <c r="K50" s="29">
        <v>1277200086</v>
      </c>
      <c r="L50" s="29">
        <f t="shared" si="3"/>
        <v>1561692086</v>
      </c>
    </row>
    <row r="51" spans="1:12" ht="18" customHeight="1" x14ac:dyDescent="0.25">
      <c r="A51" s="9">
        <v>890900286</v>
      </c>
      <c r="B51" s="9">
        <v>110505000</v>
      </c>
      <c r="C51" s="45" t="s">
        <v>219</v>
      </c>
      <c r="D51" s="11" t="s">
        <v>451</v>
      </c>
      <c r="E51" s="29">
        <f>VLOOKUP(A51,[2]REPNCT004ReporteAuxiliarContabl!A$19:D$114,4,0)</f>
        <v>7931016000</v>
      </c>
      <c r="F51" s="29">
        <f t="shared" ref="F51:F58" si="14">+E51</f>
        <v>7931016000</v>
      </c>
      <c r="G51" s="29">
        <v>42459860</v>
      </c>
      <c r="H51" s="29">
        <f t="shared" si="1"/>
        <v>7973475860</v>
      </c>
      <c r="I51" s="29">
        <v>0</v>
      </c>
      <c r="J51" s="29">
        <f t="shared" si="2"/>
        <v>7973475860</v>
      </c>
      <c r="K51" s="29">
        <v>19765448889</v>
      </c>
      <c r="L51" s="29">
        <f t="shared" si="3"/>
        <v>27738924749</v>
      </c>
    </row>
    <row r="52" spans="1:12" ht="18" customHeight="1" x14ac:dyDescent="0.25">
      <c r="A52" s="9">
        <v>890905211</v>
      </c>
      <c r="B52" s="9">
        <v>210105001</v>
      </c>
      <c r="C52" s="10" t="s">
        <v>253</v>
      </c>
      <c r="D52" s="11" t="s">
        <v>482</v>
      </c>
      <c r="E52" s="29">
        <f>VLOOKUP(A52,[2]REPNCT004ReporteAuxiliarContabl!A$19:D$114,4,0)</f>
        <v>1319836000</v>
      </c>
      <c r="F52" s="29">
        <f t="shared" si="14"/>
        <v>1319836000</v>
      </c>
      <c r="G52" s="29">
        <v>0</v>
      </c>
      <c r="H52" s="29">
        <f t="shared" si="1"/>
        <v>1319836000</v>
      </c>
      <c r="I52" s="29">
        <v>0</v>
      </c>
      <c r="J52" s="29">
        <f t="shared" si="2"/>
        <v>1319836000</v>
      </c>
      <c r="K52" s="29">
        <v>9758394031</v>
      </c>
      <c r="L52" s="29">
        <f t="shared" si="3"/>
        <v>11078230031</v>
      </c>
    </row>
    <row r="53" spans="1:12" ht="18" customHeight="1" thickBot="1" x14ac:dyDescent="0.3">
      <c r="A53" s="9">
        <v>890907106</v>
      </c>
      <c r="B53" s="9">
        <v>216605266</v>
      </c>
      <c r="C53" s="10" t="s">
        <v>220</v>
      </c>
      <c r="D53" s="11" t="s">
        <v>452</v>
      </c>
      <c r="E53" s="29">
        <f>VLOOKUP(A53,[2]REPNCT004ReporteAuxiliarContabl!A$19:D$114,4,0)</f>
        <v>69288000</v>
      </c>
      <c r="F53" s="29">
        <f t="shared" si="14"/>
        <v>69288000</v>
      </c>
      <c r="G53" s="29">
        <v>0</v>
      </c>
      <c r="H53" s="29">
        <f t="shared" si="1"/>
        <v>69288000</v>
      </c>
      <c r="I53" s="29">
        <v>0</v>
      </c>
      <c r="J53" s="29">
        <f t="shared" si="2"/>
        <v>69288000</v>
      </c>
      <c r="K53" s="29">
        <v>429802330</v>
      </c>
      <c r="L53" s="29">
        <f t="shared" si="3"/>
        <v>499090330</v>
      </c>
    </row>
    <row r="54" spans="1:12" ht="18" customHeight="1" thickBot="1" x14ac:dyDescent="0.3">
      <c r="A54" s="38">
        <v>890907317</v>
      </c>
      <c r="B54" s="9">
        <v>211505615</v>
      </c>
      <c r="C54" s="10" t="s">
        <v>258</v>
      </c>
      <c r="D54" s="39" t="s">
        <v>587</v>
      </c>
      <c r="E54" s="29">
        <f>VLOOKUP(A54,[2]REPNCT004ReporteAuxiliarContabl!A$19:D$114,4,0)</f>
        <v>98596000</v>
      </c>
      <c r="F54" s="29">
        <f t="shared" si="14"/>
        <v>98596000</v>
      </c>
      <c r="G54" s="29">
        <v>0</v>
      </c>
      <c r="H54" s="29">
        <f t="shared" si="1"/>
        <v>98596000</v>
      </c>
      <c r="I54" s="29">
        <v>0</v>
      </c>
      <c r="J54" s="29">
        <f t="shared" si="2"/>
        <v>98596000</v>
      </c>
      <c r="K54" s="29">
        <v>660274044</v>
      </c>
      <c r="L54" s="29">
        <f t="shared" si="3"/>
        <v>758870044</v>
      </c>
    </row>
    <row r="55" spans="1:12" ht="18" customHeight="1" x14ac:dyDescent="0.25">
      <c r="A55" s="38">
        <v>890980093</v>
      </c>
      <c r="B55" s="9">
        <v>216005360</v>
      </c>
      <c r="C55" s="10" t="s">
        <v>221</v>
      </c>
      <c r="D55" s="42" t="s">
        <v>586</v>
      </c>
      <c r="E55" s="29">
        <f>VLOOKUP(A55,[2]REPNCT004ReporteAuxiliarContabl!A$19:D$114,4,0)</f>
        <v>232837320</v>
      </c>
      <c r="F55" s="29">
        <f t="shared" si="14"/>
        <v>232837320</v>
      </c>
      <c r="G55" s="29">
        <v>0</v>
      </c>
      <c r="H55" s="29">
        <f t="shared" si="1"/>
        <v>232837320</v>
      </c>
      <c r="I55" s="29">
        <v>0</v>
      </c>
      <c r="J55" s="29">
        <f t="shared" si="2"/>
        <v>232837320</v>
      </c>
      <c r="K55" s="29">
        <v>940885602</v>
      </c>
      <c r="L55" s="29">
        <f t="shared" si="3"/>
        <v>1173722922</v>
      </c>
    </row>
    <row r="56" spans="1:12" ht="18" customHeight="1" x14ac:dyDescent="0.25">
      <c r="A56" s="9">
        <v>890980095</v>
      </c>
      <c r="B56" s="9">
        <v>214505045</v>
      </c>
      <c r="C56" s="10" t="s">
        <v>259</v>
      </c>
      <c r="D56" s="11" t="s">
        <v>487</v>
      </c>
      <c r="E56" s="29">
        <f>VLOOKUP(A56,[2]REPNCT004ReporteAuxiliarContabl!A$19:D$114,4,0)</f>
        <v>161464000</v>
      </c>
      <c r="F56" s="29">
        <f t="shared" si="14"/>
        <v>161464000</v>
      </c>
      <c r="G56" s="29">
        <v>0</v>
      </c>
      <c r="H56" s="29">
        <f t="shared" si="1"/>
        <v>161464000</v>
      </c>
      <c r="I56" s="29">
        <v>0</v>
      </c>
      <c r="J56" s="29">
        <f t="shared" si="2"/>
        <v>161464000</v>
      </c>
      <c r="K56" s="29">
        <v>1025999179</v>
      </c>
      <c r="L56" s="29">
        <f t="shared" si="3"/>
        <v>1187463179</v>
      </c>
    </row>
    <row r="57" spans="1:12" ht="18" customHeight="1" x14ac:dyDescent="0.25">
      <c r="A57" s="9">
        <v>890980112</v>
      </c>
      <c r="B57" s="9">
        <v>218805088</v>
      </c>
      <c r="C57" s="10" t="s">
        <v>222</v>
      </c>
      <c r="D57" s="11" t="s">
        <v>453</v>
      </c>
      <c r="E57" s="29">
        <f>VLOOKUP(A57,[2]REPNCT004ReporteAuxiliarContabl!A$19:D$114,4,0)</f>
        <v>214940000</v>
      </c>
      <c r="F57" s="29">
        <f t="shared" si="14"/>
        <v>214940000</v>
      </c>
      <c r="G57" s="29">
        <v>0</v>
      </c>
      <c r="H57" s="29">
        <f t="shared" si="1"/>
        <v>214940000</v>
      </c>
      <c r="I57" s="29">
        <v>0</v>
      </c>
      <c r="J57" s="29">
        <f t="shared" si="2"/>
        <v>214940000</v>
      </c>
      <c r="K57" s="29">
        <f>3618171464-1809085732</f>
        <v>1809085732</v>
      </c>
      <c r="L57" s="29">
        <f t="shared" si="3"/>
        <v>2024025732</v>
      </c>
    </row>
    <row r="58" spans="1:12" ht="18" customHeight="1" x14ac:dyDescent="0.25">
      <c r="A58" s="9">
        <v>890980331</v>
      </c>
      <c r="B58" s="9">
        <v>213105631</v>
      </c>
      <c r="C58" s="10" t="s">
        <v>260</v>
      </c>
      <c r="D58" s="11" t="s">
        <v>488</v>
      </c>
      <c r="E58" s="29">
        <f>VLOOKUP(A58,[2]REPNCT004ReporteAuxiliarContabl!A$19:D$114,4,0)</f>
        <v>32608000</v>
      </c>
      <c r="F58" s="29">
        <f t="shared" si="14"/>
        <v>32608000</v>
      </c>
      <c r="G58" s="29">
        <v>0</v>
      </c>
      <c r="H58" s="29">
        <f t="shared" si="1"/>
        <v>32608000</v>
      </c>
      <c r="I58" s="29">
        <v>0</v>
      </c>
      <c r="J58" s="29">
        <f t="shared" si="2"/>
        <v>32608000</v>
      </c>
      <c r="K58" s="29">
        <v>233776863</v>
      </c>
      <c r="L58" s="29">
        <f t="shared" si="3"/>
        <v>266384863</v>
      </c>
    </row>
    <row r="59" spans="1:12" ht="18" customHeight="1" x14ac:dyDescent="0.25">
      <c r="A59" s="9">
        <v>890981138</v>
      </c>
      <c r="B59" s="9">
        <v>213705837</v>
      </c>
      <c r="C59" s="10" t="s">
        <v>310</v>
      </c>
      <c r="D59" s="11" t="s">
        <v>537</v>
      </c>
      <c r="E59" s="29">
        <f>VLOOKUP(A59,[2]REPNCT004ReporteAuxiliarContabl!A$19:D$114,4,0)</f>
        <v>381036000</v>
      </c>
      <c r="F59" s="29">
        <f>+E59</f>
        <v>381036000</v>
      </c>
      <c r="G59" s="29">
        <v>0</v>
      </c>
      <c r="H59" s="29">
        <f t="shared" si="1"/>
        <v>381036000</v>
      </c>
      <c r="I59" s="29">
        <v>0</v>
      </c>
      <c r="J59" s="29">
        <f t="shared" si="2"/>
        <v>381036000</v>
      </c>
      <c r="K59" s="29">
        <v>1961481717</v>
      </c>
      <c r="L59" s="29">
        <f t="shared" si="3"/>
        <v>2342517717</v>
      </c>
    </row>
    <row r="60" spans="1:12" ht="18" customHeight="1" x14ac:dyDescent="0.25">
      <c r="A60" s="9">
        <v>891180009</v>
      </c>
      <c r="B60" s="9">
        <v>210141001</v>
      </c>
      <c r="C60" s="10" t="s">
        <v>261</v>
      </c>
      <c r="D60" s="11" t="s">
        <v>490</v>
      </c>
      <c r="E60" s="29">
        <f>VLOOKUP(A60,[2]REPNCT004ReporteAuxiliarContabl!A$19:D$114,4,0)</f>
        <v>364600000</v>
      </c>
      <c r="F60" s="29">
        <f>+E60</f>
        <v>364600000</v>
      </c>
      <c r="G60" s="29">
        <v>0</v>
      </c>
      <c r="H60" s="29">
        <f t="shared" si="1"/>
        <v>364600000</v>
      </c>
      <c r="I60" s="29">
        <v>0</v>
      </c>
      <c r="J60" s="29">
        <f t="shared" si="2"/>
        <v>364600000</v>
      </c>
      <c r="K60" s="29">
        <v>1674621831</v>
      </c>
      <c r="L60" s="29">
        <f t="shared" si="3"/>
        <v>2039221831</v>
      </c>
    </row>
    <row r="61" spans="1:12" ht="18" customHeight="1" x14ac:dyDescent="0.25">
      <c r="A61" s="9">
        <v>891180077</v>
      </c>
      <c r="B61" s="9">
        <v>215141551</v>
      </c>
      <c r="C61" s="10" t="s">
        <v>263</v>
      </c>
      <c r="D61" s="11" t="s">
        <v>492</v>
      </c>
      <c r="E61" s="29">
        <f>VLOOKUP(A61,[2]REPNCT004ReporteAuxiliarContabl!A$19:D$114,4,0)</f>
        <v>363154560</v>
      </c>
      <c r="F61" s="29">
        <f t="shared" ref="F61:F73" si="15">+E61</f>
        <v>363154560</v>
      </c>
      <c r="G61" s="29">
        <v>35789600</v>
      </c>
      <c r="H61" s="29">
        <f t="shared" si="1"/>
        <v>398944160</v>
      </c>
      <c r="I61" s="29">
        <v>0</v>
      </c>
      <c r="J61" s="29">
        <f t="shared" si="2"/>
        <v>398944160</v>
      </c>
      <c r="K61" s="29">
        <v>1062020799</v>
      </c>
      <c r="L61" s="29">
        <f t="shared" si="3"/>
        <v>1460964959</v>
      </c>
    </row>
    <row r="62" spans="1:12" ht="18" customHeight="1" x14ac:dyDescent="0.25">
      <c r="A62" s="9">
        <v>891200916</v>
      </c>
      <c r="B62" s="9">
        <v>213552835</v>
      </c>
      <c r="C62" s="10" t="s">
        <v>264</v>
      </c>
      <c r="D62" s="11" t="s">
        <v>493</v>
      </c>
      <c r="E62" s="29">
        <f>VLOOKUP(A62,[2]REPNCT004ReporteAuxiliarContabl!A$19:D$114,4,0)</f>
        <v>611280000</v>
      </c>
      <c r="F62" s="29">
        <f t="shared" si="15"/>
        <v>611280000</v>
      </c>
      <c r="G62" s="29">
        <v>201607080</v>
      </c>
      <c r="H62" s="29">
        <f t="shared" si="1"/>
        <v>812887080</v>
      </c>
      <c r="I62" s="29">
        <v>0</v>
      </c>
      <c r="J62" s="29">
        <f t="shared" si="2"/>
        <v>812887080</v>
      </c>
      <c r="K62" s="29">
        <v>2074196146</v>
      </c>
      <c r="L62" s="29">
        <f t="shared" si="3"/>
        <v>2887083226</v>
      </c>
    </row>
    <row r="63" spans="1:12" ht="18" customHeight="1" x14ac:dyDescent="0.25">
      <c r="A63" s="9">
        <v>891280000</v>
      </c>
      <c r="B63" s="9">
        <v>210152001</v>
      </c>
      <c r="C63" s="10" t="s">
        <v>227</v>
      </c>
      <c r="D63" s="11" t="s">
        <v>458</v>
      </c>
      <c r="E63" s="29">
        <f>VLOOKUP(A63,[2]REPNCT004ReporteAuxiliarContabl!A$19:D$114,4,0)</f>
        <v>311304000</v>
      </c>
      <c r="F63" s="29">
        <f t="shared" si="15"/>
        <v>311304000</v>
      </c>
      <c r="G63" s="29">
        <v>0</v>
      </c>
      <c r="H63" s="29">
        <f t="shared" si="1"/>
        <v>311304000</v>
      </c>
      <c r="I63" s="29">
        <v>0</v>
      </c>
      <c r="J63" s="29">
        <f t="shared" si="2"/>
        <v>311304000</v>
      </c>
      <c r="K63" s="29">
        <v>1723131146</v>
      </c>
      <c r="L63" s="29">
        <f t="shared" si="3"/>
        <v>2034435146</v>
      </c>
    </row>
    <row r="64" spans="1:12" ht="18" customHeight="1" x14ac:dyDescent="0.25">
      <c r="A64" s="9">
        <v>891380007</v>
      </c>
      <c r="B64" s="9">
        <v>212076520</v>
      </c>
      <c r="C64" s="10" t="s">
        <v>228</v>
      </c>
      <c r="D64" s="11" t="s">
        <v>459</v>
      </c>
      <c r="E64" s="29">
        <f>VLOOKUP(A64,[2]REPNCT004ReporteAuxiliarContabl!A$19:D$114,4,0)</f>
        <v>268976000</v>
      </c>
      <c r="F64" s="29">
        <f t="shared" si="15"/>
        <v>268976000</v>
      </c>
      <c r="G64" s="29">
        <v>57335300</v>
      </c>
      <c r="H64" s="29">
        <f t="shared" si="1"/>
        <v>326311300</v>
      </c>
      <c r="I64" s="29">
        <v>0</v>
      </c>
      <c r="J64" s="29">
        <f t="shared" si="2"/>
        <v>326311300</v>
      </c>
      <c r="K64" s="29">
        <v>1389490472</v>
      </c>
      <c r="L64" s="29">
        <f t="shared" si="3"/>
        <v>1715801772</v>
      </c>
    </row>
    <row r="65" spans="1:12" ht="18" customHeight="1" x14ac:dyDescent="0.25">
      <c r="A65" s="9">
        <v>891380033</v>
      </c>
      <c r="B65" s="9">
        <v>211176111</v>
      </c>
      <c r="C65" s="10" t="s">
        <v>229</v>
      </c>
      <c r="D65" s="11" t="s">
        <v>83</v>
      </c>
      <c r="E65" s="29">
        <f>VLOOKUP(A65,[2]REPNCT004ReporteAuxiliarContabl!A$19:D$114,4,0)</f>
        <v>129152000</v>
      </c>
      <c r="F65" s="29">
        <f t="shared" si="15"/>
        <v>129152000</v>
      </c>
      <c r="G65" s="29">
        <v>78873700</v>
      </c>
      <c r="H65" s="29">
        <f t="shared" si="1"/>
        <v>208025700</v>
      </c>
      <c r="I65" s="29">
        <v>0</v>
      </c>
      <c r="J65" s="29">
        <f t="shared" si="2"/>
        <v>208025700</v>
      </c>
      <c r="K65" s="29">
        <v>459584845</v>
      </c>
      <c r="L65" s="29">
        <f t="shared" si="3"/>
        <v>667610545</v>
      </c>
    </row>
    <row r="66" spans="1:12" ht="18" customHeight="1" x14ac:dyDescent="0.25">
      <c r="A66" s="9">
        <v>891480030</v>
      </c>
      <c r="B66" s="9">
        <v>210166001</v>
      </c>
      <c r="C66" s="10" t="s">
        <v>265</v>
      </c>
      <c r="D66" s="11" t="s">
        <v>494</v>
      </c>
      <c r="E66" s="29">
        <f>VLOOKUP(A66,[2]REPNCT004ReporteAuxiliarContabl!A$19:D$114,4,0)</f>
        <v>425744000</v>
      </c>
      <c r="F66" s="29">
        <f t="shared" si="15"/>
        <v>425744000</v>
      </c>
      <c r="G66" s="29">
        <v>31678520</v>
      </c>
      <c r="H66" s="29">
        <f t="shared" si="1"/>
        <v>457422520</v>
      </c>
      <c r="I66" s="29">
        <v>0</v>
      </c>
      <c r="J66" s="29">
        <f t="shared" si="2"/>
        <v>457422520</v>
      </c>
      <c r="K66" s="29">
        <v>2261562863</v>
      </c>
      <c r="L66" s="29">
        <f t="shared" si="3"/>
        <v>2718985383</v>
      </c>
    </row>
    <row r="67" spans="1:12" ht="18" customHeight="1" x14ac:dyDescent="0.25">
      <c r="A67" s="9">
        <v>891480085</v>
      </c>
      <c r="B67" s="9">
        <v>116666000</v>
      </c>
      <c r="C67" s="10" t="s">
        <v>290</v>
      </c>
      <c r="D67" s="11" t="s">
        <v>518</v>
      </c>
      <c r="E67" s="29">
        <f>VLOOKUP(A67,[2]REPNCT004ReporteAuxiliarContabl!A$19:D$114,4,0)</f>
        <v>1043972000</v>
      </c>
      <c r="F67" s="29">
        <f t="shared" si="15"/>
        <v>1043972000</v>
      </c>
      <c r="G67" s="29">
        <v>0</v>
      </c>
      <c r="H67" s="29">
        <f t="shared" si="1"/>
        <v>1043972000</v>
      </c>
      <c r="I67" s="29">
        <v>0</v>
      </c>
      <c r="J67" s="29">
        <f t="shared" si="2"/>
        <v>1043972000</v>
      </c>
      <c r="K67" s="29">
        <v>2078225824</v>
      </c>
      <c r="L67" s="29">
        <f t="shared" si="3"/>
        <v>3122197824</v>
      </c>
    </row>
    <row r="68" spans="1:12" ht="18" customHeight="1" x14ac:dyDescent="0.25">
      <c r="A68" s="9">
        <v>891580006</v>
      </c>
      <c r="B68" s="9">
        <v>210119001</v>
      </c>
      <c r="C68" s="10" t="s">
        <v>266</v>
      </c>
      <c r="D68" s="25" t="s">
        <v>589</v>
      </c>
      <c r="E68" s="29">
        <f>VLOOKUP(A68,[2]REPNCT004ReporteAuxiliarContabl!A$19:D$114,4,0)</f>
        <v>278072000</v>
      </c>
      <c r="F68" s="29">
        <f t="shared" si="15"/>
        <v>278072000</v>
      </c>
      <c r="G68" s="29">
        <v>0</v>
      </c>
      <c r="H68" s="29">
        <f t="shared" si="1"/>
        <v>278072000</v>
      </c>
      <c r="I68" s="29">
        <v>0</v>
      </c>
      <c r="J68" s="29">
        <f t="shared" si="2"/>
        <v>278072000</v>
      </c>
      <c r="K68" s="29">
        <v>1388973291</v>
      </c>
      <c r="L68" s="29">
        <f t="shared" si="3"/>
        <v>1667045291</v>
      </c>
    </row>
    <row r="69" spans="1:12" ht="18" customHeight="1" x14ac:dyDescent="0.25">
      <c r="A69" s="9">
        <v>891580016</v>
      </c>
      <c r="B69" s="9">
        <v>111919000</v>
      </c>
      <c r="C69" s="10" t="s">
        <v>331</v>
      </c>
      <c r="D69" s="11" t="s">
        <v>556</v>
      </c>
      <c r="E69" s="29">
        <f>VLOOKUP(A69,[2]REPNCT004ReporteAuxiliarContabl!A$19:D$114,4,0)</f>
        <v>4275732000</v>
      </c>
      <c r="F69" s="29">
        <f t="shared" si="15"/>
        <v>4275732000</v>
      </c>
      <c r="G69" s="29">
        <v>0</v>
      </c>
      <c r="H69" s="29">
        <f t="shared" ref="H69:H99" si="16">+F69+G69</f>
        <v>4275732000</v>
      </c>
      <c r="I69" s="29">
        <v>0</v>
      </c>
      <c r="J69" s="29">
        <f t="shared" ref="J69:J99" si="17">+H69+I69</f>
        <v>4275732000</v>
      </c>
      <c r="K69" s="29">
        <v>9889781593</v>
      </c>
      <c r="L69" s="29">
        <f t="shared" ref="L69:L99" si="18">+J69+K69</f>
        <v>14165513593</v>
      </c>
    </row>
    <row r="70" spans="1:12" ht="18" customHeight="1" x14ac:dyDescent="0.25">
      <c r="A70" s="9">
        <v>891680010</v>
      </c>
      <c r="B70" s="9">
        <v>112727000</v>
      </c>
      <c r="C70" s="10" t="s">
        <v>338</v>
      </c>
      <c r="D70" s="11" t="s">
        <v>563</v>
      </c>
      <c r="E70" s="29">
        <f>VLOOKUP(A70,[2]REPNCT004ReporteAuxiliarContabl!A$19:D$114,4,0)</f>
        <v>1952044000</v>
      </c>
      <c r="F70" s="29">
        <f t="shared" si="15"/>
        <v>1952044000</v>
      </c>
      <c r="G70" s="29">
        <v>0</v>
      </c>
      <c r="H70" s="29">
        <f t="shared" si="16"/>
        <v>1952044000</v>
      </c>
      <c r="I70" s="29">
        <v>0</v>
      </c>
      <c r="J70" s="29">
        <f t="shared" si="17"/>
        <v>1952044000</v>
      </c>
      <c r="K70" s="29">
        <v>5489979911</v>
      </c>
      <c r="L70" s="29">
        <f t="shared" si="18"/>
        <v>7442023911</v>
      </c>
    </row>
    <row r="71" spans="1:12" ht="18" customHeight="1" x14ac:dyDescent="0.25">
      <c r="A71" s="9">
        <v>891680011</v>
      </c>
      <c r="B71" s="9">
        <v>210127001</v>
      </c>
      <c r="C71" s="10" t="s">
        <v>299</v>
      </c>
      <c r="D71" s="11" t="s">
        <v>527</v>
      </c>
      <c r="E71" s="29">
        <f>VLOOKUP(A71,[2]REPNCT004ReporteAuxiliarContabl!A$19:D$114,4,0)</f>
        <v>263804000</v>
      </c>
      <c r="F71" s="29">
        <f t="shared" si="15"/>
        <v>263804000</v>
      </c>
      <c r="G71" s="29">
        <v>0</v>
      </c>
      <c r="H71" s="29">
        <f t="shared" si="16"/>
        <v>263804000</v>
      </c>
      <c r="I71" s="29">
        <v>0</v>
      </c>
      <c r="J71" s="29">
        <f t="shared" si="17"/>
        <v>263804000</v>
      </c>
      <c r="K71" s="29">
        <v>1743536373</v>
      </c>
      <c r="L71" s="29">
        <f t="shared" si="18"/>
        <v>2007340373</v>
      </c>
    </row>
    <row r="72" spans="1:12" ht="18" customHeight="1" x14ac:dyDescent="0.25">
      <c r="A72" s="9">
        <v>891780009</v>
      </c>
      <c r="B72" s="9">
        <v>210147001</v>
      </c>
      <c r="C72" s="10" t="s">
        <v>341</v>
      </c>
      <c r="D72" s="11" t="s">
        <v>565</v>
      </c>
      <c r="E72" s="29">
        <f>VLOOKUP(A72,[2]REPNCT004ReporteAuxiliarContabl!A$19:D$114,4,0)</f>
        <v>602764580</v>
      </c>
      <c r="F72" s="29">
        <f t="shared" si="15"/>
        <v>602764580</v>
      </c>
      <c r="G72" s="29">
        <v>0</v>
      </c>
      <c r="H72" s="29">
        <f t="shared" si="16"/>
        <v>602764580</v>
      </c>
      <c r="I72" s="29">
        <v>0</v>
      </c>
      <c r="J72" s="29">
        <f t="shared" si="17"/>
        <v>602764580</v>
      </c>
      <c r="K72" s="29">
        <v>3627661209</v>
      </c>
      <c r="L72" s="29">
        <f t="shared" si="18"/>
        <v>4230425789</v>
      </c>
    </row>
    <row r="73" spans="1:12" ht="18" customHeight="1" x14ac:dyDescent="0.25">
      <c r="A73" s="9">
        <v>891780043</v>
      </c>
      <c r="B73" s="9">
        <v>218947189</v>
      </c>
      <c r="C73" s="45" t="s">
        <v>267</v>
      </c>
      <c r="D73" s="11" t="s">
        <v>495</v>
      </c>
      <c r="E73" s="29">
        <f>VLOOKUP(A73,[2]REPNCT004ReporteAuxiliarContabl!A$19:D$114,4,0)</f>
        <v>235268000</v>
      </c>
      <c r="F73" s="29">
        <f t="shared" si="15"/>
        <v>235268000</v>
      </c>
      <c r="G73" s="29">
        <v>0</v>
      </c>
      <c r="H73" s="29">
        <f t="shared" si="16"/>
        <v>235268000</v>
      </c>
      <c r="I73" s="29">
        <v>0</v>
      </c>
      <c r="J73" s="29">
        <f t="shared" si="17"/>
        <v>235268000</v>
      </c>
      <c r="K73" s="29">
        <v>948923000</v>
      </c>
      <c r="L73" s="29">
        <f t="shared" si="18"/>
        <v>1184191000</v>
      </c>
    </row>
    <row r="74" spans="1:12" ht="18" customHeight="1" x14ac:dyDescent="0.25">
      <c r="A74" s="9">
        <v>891800498</v>
      </c>
      <c r="B74" s="9">
        <v>111515000</v>
      </c>
      <c r="C74" s="10" t="s">
        <v>232</v>
      </c>
      <c r="D74" s="43" t="s">
        <v>588</v>
      </c>
      <c r="E74" s="29">
        <f>VLOOKUP(A74,[2]REPNCT004ReporteAuxiliarContabl!A$19:D$114,4,0)</f>
        <v>5332327030</v>
      </c>
      <c r="F74" s="29">
        <f t="shared" ref="F74:F75" si="19">+E74</f>
        <v>5332327030</v>
      </c>
      <c r="G74" s="29">
        <v>0</v>
      </c>
      <c r="H74" s="29">
        <f t="shared" si="16"/>
        <v>5332327030</v>
      </c>
      <c r="I74" s="29">
        <v>0</v>
      </c>
      <c r="J74" s="29">
        <f t="shared" si="17"/>
        <v>5332327030</v>
      </c>
      <c r="K74" s="29">
        <v>4759316781</v>
      </c>
      <c r="L74" s="29">
        <f t="shared" si="18"/>
        <v>10091643811</v>
      </c>
    </row>
    <row r="75" spans="1:12" ht="18" customHeight="1" x14ac:dyDescent="0.25">
      <c r="A75" s="9">
        <v>891800846</v>
      </c>
      <c r="B75" s="9">
        <v>210115001</v>
      </c>
      <c r="C75" s="10" t="s">
        <v>233</v>
      </c>
      <c r="D75" s="11" t="s">
        <v>462</v>
      </c>
      <c r="E75" s="29">
        <f>VLOOKUP(A75,[2]REPNCT004ReporteAuxiliarContabl!A$19:D$114,4,0)</f>
        <v>103144000</v>
      </c>
      <c r="F75" s="29">
        <f t="shared" si="19"/>
        <v>103144000</v>
      </c>
      <c r="G75" s="29">
        <v>0</v>
      </c>
      <c r="H75" s="29">
        <f t="shared" si="16"/>
        <v>103144000</v>
      </c>
      <c r="I75" s="29">
        <v>0</v>
      </c>
      <c r="J75" s="29">
        <f t="shared" si="17"/>
        <v>103144000</v>
      </c>
      <c r="K75" s="29">
        <v>980446291</v>
      </c>
      <c r="L75" s="29">
        <f t="shared" si="18"/>
        <v>1083590291</v>
      </c>
    </row>
    <row r="76" spans="1:12" ht="18" customHeight="1" x14ac:dyDescent="0.25">
      <c r="A76" s="9">
        <v>891855017</v>
      </c>
      <c r="B76" s="9">
        <v>210185001</v>
      </c>
      <c r="C76" s="10" t="s">
        <v>268</v>
      </c>
      <c r="D76" s="11" t="s">
        <v>496</v>
      </c>
      <c r="E76" s="29">
        <f>VLOOKUP(A76,[2]REPNCT004ReporteAuxiliarContabl!A$19:D$114,4,0)</f>
        <v>209112000</v>
      </c>
      <c r="F76" s="29">
        <f t="shared" ref="F76:F78" si="20">+E76</f>
        <v>209112000</v>
      </c>
      <c r="G76" s="29">
        <v>9459540</v>
      </c>
      <c r="H76" s="29">
        <f t="shared" si="16"/>
        <v>218571540</v>
      </c>
      <c r="I76" s="29">
        <v>0</v>
      </c>
      <c r="J76" s="29">
        <f t="shared" si="17"/>
        <v>218571540</v>
      </c>
      <c r="K76" s="29">
        <v>1161984392</v>
      </c>
      <c r="L76" s="29">
        <f t="shared" si="18"/>
        <v>1380555932</v>
      </c>
    </row>
    <row r="77" spans="1:12" ht="18" customHeight="1" x14ac:dyDescent="0.25">
      <c r="A77" s="9">
        <v>891855130</v>
      </c>
      <c r="B77" s="9">
        <v>215915759</v>
      </c>
      <c r="C77" s="10" t="s">
        <v>239</v>
      </c>
      <c r="D77" s="11" t="s">
        <v>468</v>
      </c>
      <c r="E77" s="29">
        <f>VLOOKUP(A77,[2]REPNCT004ReporteAuxiliarContabl!A$19:D$114,4,0)</f>
        <v>124932000</v>
      </c>
      <c r="F77" s="29">
        <f t="shared" si="20"/>
        <v>124932000</v>
      </c>
      <c r="G77" s="29">
        <v>0</v>
      </c>
      <c r="H77" s="29">
        <f t="shared" si="16"/>
        <v>124932000</v>
      </c>
      <c r="I77" s="29">
        <v>0</v>
      </c>
      <c r="J77" s="29">
        <f t="shared" si="17"/>
        <v>124932000</v>
      </c>
      <c r="K77" s="29">
        <v>563461968</v>
      </c>
      <c r="L77" s="29">
        <f t="shared" si="18"/>
        <v>688393968</v>
      </c>
    </row>
    <row r="78" spans="1:12" ht="18" customHeight="1" x14ac:dyDescent="0.25">
      <c r="A78" s="9">
        <v>891855138</v>
      </c>
      <c r="B78" s="9">
        <v>213815238</v>
      </c>
      <c r="C78" s="10" t="s">
        <v>240</v>
      </c>
      <c r="D78" s="11" t="s">
        <v>469</v>
      </c>
      <c r="E78" s="29">
        <f>VLOOKUP(A78,[2]REPNCT004ReporteAuxiliarContabl!A$19:D$114,4,0)</f>
        <v>74460000</v>
      </c>
      <c r="F78" s="29">
        <f t="shared" si="20"/>
        <v>74460000</v>
      </c>
      <c r="G78" s="29">
        <v>0</v>
      </c>
      <c r="H78" s="29">
        <f t="shared" si="16"/>
        <v>74460000</v>
      </c>
      <c r="I78" s="29">
        <v>0</v>
      </c>
      <c r="J78" s="29">
        <f t="shared" si="17"/>
        <v>74460000</v>
      </c>
      <c r="K78" s="29">
        <v>504063540</v>
      </c>
      <c r="L78" s="29">
        <f t="shared" si="18"/>
        <v>578523540</v>
      </c>
    </row>
    <row r="79" spans="1:12" ht="18" customHeight="1" x14ac:dyDescent="0.25">
      <c r="A79" s="9">
        <v>891900272</v>
      </c>
      <c r="B79" s="9">
        <v>213476834</v>
      </c>
      <c r="C79" s="10" t="s">
        <v>294</v>
      </c>
      <c r="D79" s="11" t="s">
        <v>522</v>
      </c>
      <c r="E79" s="29">
        <f>VLOOKUP(A79,[2]REPNCT004ReporteAuxiliarContabl!A$19:D$114,4,0)</f>
        <v>208308000</v>
      </c>
      <c r="F79" s="29">
        <f t="shared" ref="F79:F81" si="21">+E79</f>
        <v>208308000</v>
      </c>
      <c r="G79" s="29">
        <v>0</v>
      </c>
      <c r="H79" s="29">
        <f t="shared" si="16"/>
        <v>208308000</v>
      </c>
      <c r="I79" s="29">
        <v>0</v>
      </c>
      <c r="J79" s="29">
        <f t="shared" si="17"/>
        <v>208308000</v>
      </c>
      <c r="K79" s="29">
        <v>822716883</v>
      </c>
      <c r="L79" s="29">
        <f t="shared" si="18"/>
        <v>1031024883</v>
      </c>
    </row>
    <row r="80" spans="1:12" ht="18" customHeight="1" x14ac:dyDescent="0.25">
      <c r="A80" s="9">
        <v>891900493</v>
      </c>
      <c r="B80" s="9">
        <v>214776147</v>
      </c>
      <c r="C80" s="10" t="s">
        <v>270</v>
      </c>
      <c r="D80" s="11" t="s">
        <v>498</v>
      </c>
      <c r="E80" s="29">
        <f>VLOOKUP(A80,[2]REPNCT004ReporteAuxiliarContabl!A$19:D$114,4,0)</f>
        <v>103768000</v>
      </c>
      <c r="F80" s="29">
        <f t="shared" si="21"/>
        <v>103768000</v>
      </c>
      <c r="G80" s="29">
        <v>0</v>
      </c>
      <c r="H80" s="29">
        <f t="shared" si="16"/>
        <v>103768000</v>
      </c>
      <c r="I80" s="29">
        <v>0</v>
      </c>
      <c r="J80" s="29">
        <f t="shared" si="17"/>
        <v>103768000</v>
      </c>
      <c r="K80" s="29">
        <v>538756551</v>
      </c>
      <c r="L80" s="29">
        <f t="shared" si="18"/>
        <v>642524551</v>
      </c>
    </row>
    <row r="81" spans="1:12" ht="18" customHeight="1" x14ac:dyDescent="0.25">
      <c r="A81" s="9">
        <v>892000148</v>
      </c>
      <c r="B81" s="9">
        <v>115050000</v>
      </c>
      <c r="C81" s="10" t="s">
        <v>335</v>
      </c>
      <c r="D81" s="11" t="s">
        <v>560</v>
      </c>
      <c r="E81" s="29">
        <f>VLOOKUP(A81,[2]REPNCT004ReporteAuxiliarContabl!A$19:D$114,4,0)</f>
        <v>1734260000</v>
      </c>
      <c r="F81" s="29">
        <f t="shared" si="21"/>
        <v>1734260000</v>
      </c>
      <c r="G81" s="29">
        <v>0</v>
      </c>
      <c r="H81" s="29">
        <f t="shared" si="16"/>
        <v>1734260000</v>
      </c>
      <c r="I81" s="29">
        <v>0</v>
      </c>
      <c r="J81" s="29">
        <f t="shared" si="17"/>
        <v>1734260000</v>
      </c>
      <c r="K81" s="29">
        <v>6075258199</v>
      </c>
      <c r="L81" s="29">
        <f t="shared" si="18"/>
        <v>7809518199</v>
      </c>
    </row>
    <row r="82" spans="1:12" ht="18" customHeight="1" x14ac:dyDescent="0.25">
      <c r="A82" s="9">
        <v>892099149</v>
      </c>
      <c r="B82" s="9">
        <v>119494000</v>
      </c>
      <c r="C82" s="10" t="s">
        <v>325</v>
      </c>
      <c r="D82" s="11" t="s">
        <v>551</v>
      </c>
      <c r="E82" s="29">
        <f>VLOOKUP(A82,[2]REPNCT004ReporteAuxiliarContabl!A$19:D$114,4,0)</f>
        <v>169904000</v>
      </c>
      <c r="F82" s="29">
        <f t="shared" ref="F82:F83" si="22">+E82</f>
        <v>169904000</v>
      </c>
      <c r="G82" s="29">
        <v>0</v>
      </c>
      <c r="H82" s="29">
        <f t="shared" si="16"/>
        <v>169904000</v>
      </c>
      <c r="I82" s="29">
        <v>0</v>
      </c>
      <c r="J82" s="29">
        <f t="shared" si="17"/>
        <v>169904000</v>
      </c>
      <c r="K82" s="29">
        <v>3845584765</v>
      </c>
      <c r="L82" s="29">
        <f t="shared" si="18"/>
        <v>4015488765</v>
      </c>
    </row>
    <row r="83" spans="1:12" ht="18" customHeight="1" x14ac:dyDescent="0.25">
      <c r="A83" s="9">
        <v>892099216</v>
      </c>
      <c r="B83" s="9">
        <v>118585000</v>
      </c>
      <c r="C83" s="10" t="s">
        <v>271</v>
      </c>
      <c r="D83" s="11" t="s">
        <v>499</v>
      </c>
      <c r="E83" s="29">
        <f>VLOOKUP(A83,[2]REPNCT004ReporteAuxiliarContabl!A$19:D$114,4,0)</f>
        <v>934440000</v>
      </c>
      <c r="F83" s="29">
        <f t="shared" si="22"/>
        <v>934440000</v>
      </c>
      <c r="G83" s="29">
        <v>0</v>
      </c>
      <c r="H83" s="29">
        <f t="shared" si="16"/>
        <v>934440000</v>
      </c>
      <c r="I83" s="29">
        <v>0</v>
      </c>
      <c r="J83" s="29">
        <f t="shared" si="17"/>
        <v>934440000</v>
      </c>
      <c r="K83" s="29">
        <v>2758510272</v>
      </c>
      <c r="L83" s="29">
        <f t="shared" si="18"/>
        <v>3692950272</v>
      </c>
    </row>
    <row r="84" spans="1:12" ht="18" customHeight="1" x14ac:dyDescent="0.25">
      <c r="A84" s="9">
        <v>892099324</v>
      </c>
      <c r="B84" s="9">
        <v>210150001</v>
      </c>
      <c r="C84" s="10" t="s">
        <v>242</v>
      </c>
      <c r="D84" s="11" t="s">
        <v>471</v>
      </c>
      <c r="E84" s="29">
        <f>VLOOKUP(A84,[2]REPNCT004ReporteAuxiliarContabl!A$19:D$114,4,0)</f>
        <v>410080000</v>
      </c>
      <c r="F84" s="29">
        <f>+E84</f>
        <v>410080000</v>
      </c>
      <c r="G84" s="29">
        <v>0</v>
      </c>
      <c r="H84" s="29">
        <f t="shared" si="16"/>
        <v>410080000</v>
      </c>
      <c r="I84" s="29">
        <v>0</v>
      </c>
      <c r="J84" s="29">
        <f t="shared" si="17"/>
        <v>410080000</v>
      </c>
      <c r="K84" s="29">
        <v>2402264513</v>
      </c>
      <c r="L84" s="29">
        <f t="shared" si="18"/>
        <v>2812344513</v>
      </c>
    </row>
    <row r="85" spans="1:12" ht="18" customHeight="1" x14ac:dyDescent="0.25">
      <c r="A85" s="9">
        <v>892115007</v>
      </c>
      <c r="B85" s="9">
        <v>210144001</v>
      </c>
      <c r="C85" s="10" t="s">
        <v>272</v>
      </c>
      <c r="D85" s="11" t="s">
        <v>500</v>
      </c>
      <c r="E85" s="29">
        <f>VLOOKUP(A85,[2]REPNCT004ReporteAuxiliarContabl!A$19:D$114,4,0)</f>
        <v>515360000</v>
      </c>
      <c r="F85" s="29">
        <f t="shared" ref="F85:F86" si="23">+E85</f>
        <v>515360000</v>
      </c>
      <c r="G85" s="29">
        <v>0</v>
      </c>
      <c r="H85" s="29">
        <f t="shared" si="16"/>
        <v>515360000</v>
      </c>
      <c r="I85" s="29">
        <v>0</v>
      </c>
      <c r="J85" s="29">
        <f t="shared" si="17"/>
        <v>515360000</v>
      </c>
      <c r="K85" s="29">
        <v>2384672854</v>
      </c>
      <c r="L85" s="29">
        <f t="shared" si="18"/>
        <v>2900032854</v>
      </c>
    </row>
    <row r="86" spans="1:12" ht="18" customHeight="1" x14ac:dyDescent="0.25">
      <c r="A86" s="9">
        <v>892115015</v>
      </c>
      <c r="B86" s="9">
        <v>114444000</v>
      </c>
      <c r="C86" s="10" t="s">
        <v>244</v>
      </c>
      <c r="D86" s="11" t="s">
        <v>473</v>
      </c>
      <c r="E86" s="29">
        <f>VLOOKUP(A86,[2]REPNCT004ReporteAuxiliarContabl!A$19:D$114,4,0)</f>
        <v>1068322840</v>
      </c>
      <c r="F86" s="29">
        <f t="shared" si="23"/>
        <v>1068322840</v>
      </c>
      <c r="G86" s="29">
        <v>49680080</v>
      </c>
      <c r="H86" s="29">
        <f t="shared" si="16"/>
        <v>1118002920</v>
      </c>
      <c r="I86" s="29">
        <v>0</v>
      </c>
      <c r="J86" s="29">
        <f t="shared" si="17"/>
        <v>1118002920</v>
      </c>
      <c r="K86" s="29">
        <v>5789748221</v>
      </c>
      <c r="L86" s="29">
        <f t="shared" si="18"/>
        <v>6907751141</v>
      </c>
    </row>
    <row r="87" spans="1:12" ht="18" customHeight="1" x14ac:dyDescent="0.25">
      <c r="A87" s="9">
        <v>892115155</v>
      </c>
      <c r="B87" s="9">
        <v>214744847</v>
      </c>
      <c r="C87" s="10" t="s">
        <v>245</v>
      </c>
      <c r="D87" s="11" t="s">
        <v>474</v>
      </c>
      <c r="E87" s="29">
        <f>VLOOKUP(A87,[2]REPNCT004ReporteAuxiliarContabl!A$19:D$114,4,0)</f>
        <v>1054002180</v>
      </c>
      <c r="F87" s="29">
        <f t="shared" ref="F87:F88" si="24">+E87</f>
        <v>1054002180</v>
      </c>
      <c r="G87" s="29">
        <v>0</v>
      </c>
      <c r="H87" s="29">
        <f t="shared" si="16"/>
        <v>1054002180</v>
      </c>
      <c r="I87" s="29">
        <v>0</v>
      </c>
      <c r="J87" s="29">
        <f t="shared" si="17"/>
        <v>1054002180</v>
      </c>
      <c r="K87" s="29">
        <v>4840584842</v>
      </c>
      <c r="L87" s="29">
        <f t="shared" si="18"/>
        <v>5894587022</v>
      </c>
    </row>
    <row r="88" spans="1:12" ht="18" customHeight="1" x14ac:dyDescent="0.25">
      <c r="A88" s="9">
        <v>892120020</v>
      </c>
      <c r="B88" s="9">
        <v>213044430</v>
      </c>
      <c r="C88" s="10" t="s">
        <v>327</v>
      </c>
      <c r="D88" s="25" t="s">
        <v>578</v>
      </c>
      <c r="E88" s="29">
        <f>VLOOKUP(A88,[2]REPNCT004ReporteAuxiliarContabl!A$19:D$114,4,0)</f>
        <v>470464420</v>
      </c>
      <c r="F88" s="29">
        <f t="shared" si="24"/>
        <v>470464420</v>
      </c>
      <c r="G88" s="29">
        <v>0</v>
      </c>
      <c r="H88" s="29">
        <f t="shared" si="16"/>
        <v>470464420</v>
      </c>
      <c r="I88" s="29">
        <v>0</v>
      </c>
      <c r="J88" s="29">
        <f t="shared" si="17"/>
        <v>470464420</v>
      </c>
      <c r="K88" s="29">
        <v>2559872524</v>
      </c>
      <c r="L88" s="29">
        <f t="shared" si="18"/>
        <v>3030336944</v>
      </c>
    </row>
    <row r="89" spans="1:12" ht="18" customHeight="1" x14ac:dyDescent="0.25">
      <c r="A89" s="9">
        <v>892280021</v>
      </c>
      <c r="B89" s="9">
        <v>117070000</v>
      </c>
      <c r="C89" s="10" t="s">
        <v>248</v>
      </c>
      <c r="D89" s="11" t="s">
        <v>477</v>
      </c>
      <c r="E89" s="29">
        <f>VLOOKUP(A89,[2]REPNCT004ReporteAuxiliarContabl!A$19:D$114,4,0)</f>
        <v>1531304000</v>
      </c>
      <c r="F89" s="29">
        <f>+E89</f>
        <v>1531304000</v>
      </c>
      <c r="G89" s="29">
        <v>0</v>
      </c>
      <c r="H89" s="29">
        <f t="shared" si="16"/>
        <v>1531304000</v>
      </c>
      <c r="I89" s="29">
        <v>0</v>
      </c>
      <c r="J89" s="29">
        <f t="shared" si="17"/>
        <v>1531304000</v>
      </c>
      <c r="K89" s="29">
        <v>6512750625</v>
      </c>
      <c r="L89" s="29">
        <f t="shared" si="18"/>
        <v>8044054625</v>
      </c>
    </row>
    <row r="90" spans="1:12" ht="18" customHeight="1" x14ac:dyDescent="0.25">
      <c r="A90" s="9">
        <v>892399999</v>
      </c>
      <c r="B90" s="9">
        <v>112020000</v>
      </c>
      <c r="C90" s="10" t="s">
        <v>301</v>
      </c>
      <c r="D90" s="11" t="s">
        <v>529</v>
      </c>
      <c r="E90" s="29">
        <f>VLOOKUP(A90,[2]REPNCT004ReporteAuxiliarContabl!A$19:D$114,4,0)</f>
        <v>1978476000</v>
      </c>
      <c r="F90" s="29">
        <f t="shared" ref="F90:F94" si="25">+E90</f>
        <v>1978476000</v>
      </c>
      <c r="G90" s="29">
        <v>0</v>
      </c>
      <c r="H90" s="29">
        <f t="shared" si="16"/>
        <v>1978476000</v>
      </c>
      <c r="I90" s="29">
        <v>0</v>
      </c>
      <c r="J90" s="29">
        <f t="shared" si="17"/>
        <v>1978476000</v>
      </c>
      <c r="K90" s="29">
        <v>6945431294</v>
      </c>
      <c r="L90" s="29">
        <f t="shared" si="18"/>
        <v>8923907294</v>
      </c>
    </row>
    <row r="91" spans="1:12" ht="18" customHeight="1" x14ac:dyDescent="0.25">
      <c r="A91" s="9">
        <v>892400038</v>
      </c>
      <c r="B91" s="9">
        <v>118888000</v>
      </c>
      <c r="C91" s="10" t="s">
        <v>276</v>
      </c>
      <c r="D91" s="11" t="s">
        <v>504</v>
      </c>
      <c r="E91" s="29">
        <f>VLOOKUP(A91,[2]REPNCT004ReporteAuxiliarContabl!A$19:D$114,4,0)</f>
        <v>47024000</v>
      </c>
      <c r="F91" s="29">
        <f t="shared" si="25"/>
        <v>47024000</v>
      </c>
      <c r="G91" s="29">
        <v>0</v>
      </c>
      <c r="H91" s="29">
        <f t="shared" si="16"/>
        <v>47024000</v>
      </c>
      <c r="I91" s="29">
        <v>0</v>
      </c>
      <c r="J91" s="29">
        <f t="shared" si="17"/>
        <v>47024000</v>
      </c>
      <c r="K91" s="29">
        <v>656201414</v>
      </c>
      <c r="L91" s="29">
        <f t="shared" si="18"/>
        <v>703225414</v>
      </c>
    </row>
    <row r="92" spans="1:12" ht="16.95" customHeight="1" x14ac:dyDescent="0.25">
      <c r="A92" s="9">
        <v>899999433</v>
      </c>
      <c r="B92" s="9">
        <v>218625286</v>
      </c>
      <c r="C92" s="44" t="s">
        <v>608</v>
      </c>
      <c r="D92" s="11" t="s">
        <v>580</v>
      </c>
      <c r="E92" s="29">
        <f>VLOOKUP(A92,[2]REPNCT004ReporteAuxiliarContabl!A$19:D$114,4,0)</f>
        <v>46400000</v>
      </c>
      <c r="F92" s="29">
        <f t="shared" si="25"/>
        <v>46400000</v>
      </c>
      <c r="G92" s="29">
        <v>0</v>
      </c>
      <c r="H92" s="29">
        <f t="shared" si="16"/>
        <v>46400000</v>
      </c>
      <c r="I92" s="29">
        <v>0</v>
      </c>
      <c r="J92" s="29">
        <f t="shared" si="17"/>
        <v>46400000</v>
      </c>
      <c r="K92" s="29">
        <v>295575123</v>
      </c>
      <c r="L92" s="29">
        <f t="shared" si="18"/>
        <v>341975123</v>
      </c>
    </row>
    <row r="93" spans="1:12" ht="18" customHeight="1" x14ac:dyDescent="0.25">
      <c r="A93" s="9">
        <v>899999114</v>
      </c>
      <c r="B93" s="9">
        <v>112525000</v>
      </c>
      <c r="C93" s="45" t="s">
        <v>254</v>
      </c>
      <c r="D93" s="11" t="s">
        <v>483</v>
      </c>
      <c r="E93" s="29">
        <f>VLOOKUP(A93,[2]REPNCT004ReporteAuxiliarContabl!A$19:D$114,4,0)</f>
        <v>4508208000</v>
      </c>
      <c r="F93" s="29">
        <f t="shared" si="25"/>
        <v>4508208000</v>
      </c>
      <c r="G93" s="29">
        <v>0</v>
      </c>
      <c r="H93" s="29">
        <f t="shared" si="16"/>
        <v>4508208000</v>
      </c>
      <c r="I93" s="29">
        <v>0</v>
      </c>
      <c r="J93" s="29">
        <f t="shared" si="17"/>
        <v>4508208000</v>
      </c>
      <c r="K93" s="29">
        <v>8341890840</v>
      </c>
      <c r="L93" s="29">
        <f t="shared" si="18"/>
        <v>12850098840</v>
      </c>
    </row>
    <row r="94" spans="1:12" ht="18" customHeight="1" x14ac:dyDescent="0.25">
      <c r="A94" s="9">
        <v>899999172</v>
      </c>
      <c r="B94" s="9">
        <v>217525175</v>
      </c>
      <c r="C94" s="10" t="s">
        <v>255</v>
      </c>
      <c r="D94" s="11" t="s">
        <v>484</v>
      </c>
      <c r="E94" s="29">
        <f>VLOOKUP(A94,[2]REPNCT004ReporteAuxiliarContabl!A$19:D$114,4,0)</f>
        <v>67416000</v>
      </c>
      <c r="F94" s="29">
        <f t="shared" si="25"/>
        <v>67416000</v>
      </c>
      <c r="G94" s="29">
        <v>0</v>
      </c>
      <c r="H94" s="29">
        <f t="shared" si="16"/>
        <v>67416000</v>
      </c>
      <c r="I94" s="29">
        <v>0</v>
      </c>
      <c r="J94" s="29">
        <f t="shared" si="17"/>
        <v>67416000</v>
      </c>
      <c r="K94" s="29">
        <v>583014192</v>
      </c>
      <c r="L94" s="29">
        <f t="shared" si="18"/>
        <v>650430192</v>
      </c>
    </row>
    <row r="95" spans="1:12" ht="18" customHeight="1" x14ac:dyDescent="0.25">
      <c r="A95" s="9">
        <v>899999318</v>
      </c>
      <c r="B95" s="9">
        <v>219925899</v>
      </c>
      <c r="C95" s="10" t="s">
        <v>256</v>
      </c>
      <c r="D95" s="11" t="s">
        <v>485</v>
      </c>
      <c r="E95" s="29">
        <f>VLOOKUP(A95,[2]REPNCT004ReporteAuxiliarContabl!A$19:D$114,4,0)</f>
        <v>85904000</v>
      </c>
      <c r="F95" s="29">
        <f t="shared" ref="F95:F96" si="26">+E95</f>
        <v>85904000</v>
      </c>
      <c r="G95" s="29">
        <v>0</v>
      </c>
      <c r="H95" s="29">
        <f t="shared" si="16"/>
        <v>85904000</v>
      </c>
      <c r="I95" s="29">
        <v>0</v>
      </c>
      <c r="J95" s="29">
        <f t="shared" si="17"/>
        <v>85904000</v>
      </c>
      <c r="K95" s="29">
        <v>472450169</v>
      </c>
      <c r="L95" s="29">
        <f t="shared" si="18"/>
        <v>558354169</v>
      </c>
    </row>
    <row r="96" spans="1:12" ht="18" customHeight="1" x14ac:dyDescent="0.25">
      <c r="A96" s="9">
        <v>899999328</v>
      </c>
      <c r="B96" s="9">
        <v>216925269</v>
      </c>
      <c r="C96" s="10" t="s">
        <v>307</v>
      </c>
      <c r="D96" s="11" t="s">
        <v>534</v>
      </c>
      <c r="E96" s="29">
        <f>VLOOKUP(A96,[2]REPNCT004ReporteAuxiliarContabl!A$19:D$114,4,0)</f>
        <v>78384000</v>
      </c>
      <c r="F96" s="29">
        <f t="shared" si="26"/>
        <v>78384000</v>
      </c>
      <c r="G96" s="29">
        <v>0</v>
      </c>
      <c r="H96" s="29">
        <f t="shared" si="16"/>
        <v>78384000</v>
      </c>
      <c r="I96" s="29">
        <v>0</v>
      </c>
      <c r="J96" s="29">
        <f t="shared" si="17"/>
        <v>78384000</v>
      </c>
      <c r="K96" s="29">
        <v>529394237</v>
      </c>
      <c r="L96" s="29">
        <f t="shared" si="18"/>
        <v>607778237</v>
      </c>
    </row>
    <row r="97" spans="1:12" ht="18" customHeight="1" x14ac:dyDescent="0.25">
      <c r="A97" s="9">
        <v>899999336</v>
      </c>
      <c r="B97" s="9">
        <v>119191000</v>
      </c>
      <c r="C97" s="10" t="s">
        <v>356</v>
      </c>
      <c r="D97" s="25" t="s">
        <v>573</v>
      </c>
      <c r="E97" s="29">
        <f>VLOOKUP(A97,[2]REPNCT004ReporteAuxiliarContabl!A$19:D$114,4,0)</f>
        <v>243412000</v>
      </c>
      <c r="F97" s="29">
        <f>+E97</f>
        <v>243412000</v>
      </c>
      <c r="G97" s="29">
        <v>0</v>
      </c>
      <c r="H97" s="29">
        <f t="shared" si="16"/>
        <v>243412000</v>
      </c>
      <c r="I97" s="29">
        <v>0</v>
      </c>
      <c r="J97" s="29">
        <f t="shared" si="17"/>
        <v>243412000</v>
      </c>
      <c r="K97" s="29">
        <v>2317221369</v>
      </c>
      <c r="L97" s="29">
        <f t="shared" si="18"/>
        <v>2560633369</v>
      </c>
    </row>
    <row r="98" spans="1:12" ht="18" customHeight="1" x14ac:dyDescent="0.25">
      <c r="A98" s="9">
        <v>899999342</v>
      </c>
      <c r="B98" s="9">
        <v>217325473</v>
      </c>
      <c r="C98" s="10" t="s">
        <v>279</v>
      </c>
      <c r="D98" s="11" t="s">
        <v>507</v>
      </c>
      <c r="E98" s="29">
        <f>VLOOKUP(A98,[2]REPNCT004ReporteAuxiliarContabl!A$19:D$114,4,0)</f>
        <v>62720000</v>
      </c>
      <c r="F98" s="29">
        <f t="shared" ref="F98:F100" si="27">+E98</f>
        <v>62720000</v>
      </c>
      <c r="G98" s="29">
        <v>0</v>
      </c>
      <c r="H98" s="29">
        <f t="shared" si="16"/>
        <v>62720000</v>
      </c>
      <c r="I98" s="29">
        <v>0</v>
      </c>
      <c r="J98" s="29">
        <f t="shared" si="17"/>
        <v>62720000</v>
      </c>
      <c r="K98" s="29">
        <v>504562212</v>
      </c>
      <c r="L98" s="29">
        <f t="shared" si="18"/>
        <v>567282212</v>
      </c>
    </row>
    <row r="99" spans="1:12" ht="18" customHeight="1" x14ac:dyDescent="0.3">
      <c r="A99" s="44">
        <v>899999061</v>
      </c>
      <c r="B99" s="60">
        <v>210111001</v>
      </c>
      <c r="C99" s="61" t="s">
        <v>649</v>
      </c>
      <c r="D99" s="11" t="s">
        <v>650</v>
      </c>
      <c r="E99" s="29">
        <v>2466692000</v>
      </c>
      <c r="F99" s="29">
        <f t="shared" si="27"/>
        <v>2466692000</v>
      </c>
      <c r="G99" s="29">
        <v>0</v>
      </c>
      <c r="H99" s="29">
        <f t="shared" si="16"/>
        <v>2466692000</v>
      </c>
      <c r="I99" s="29">
        <v>0</v>
      </c>
      <c r="J99" s="29">
        <f t="shared" si="17"/>
        <v>2466692000</v>
      </c>
      <c r="K99" s="29">
        <v>18859106741</v>
      </c>
      <c r="L99" s="29">
        <f t="shared" si="18"/>
        <v>21325798741</v>
      </c>
    </row>
    <row r="100" spans="1:12" ht="33.6" customHeight="1" x14ac:dyDescent="0.25">
      <c r="A100" s="74" t="s">
        <v>52</v>
      </c>
      <c r="B100" s="75"/>
      <c r="C100" s="75"/>
      <c r="D100" s="33"/>
      <c r="E100" s="34">
        <f>SUM(E4:E99)</f>
        <v>88223780850</v>
      </c>
      <c r="F100" s="34">
        <f t="shared" si="27"/>
        <v>88223780850</v>
      </c>
      <c r="G100" s="34">
        <f>SUM(G4:G99)</f>
        <v>650673820</v>
      </c>
      <c r="H100" s="34">
        <f>+F100+G100</f>
        <v>88874454670</v>
      </c>
      <c r="I100" s="34">
        <f>SUM(I4:I99)</f>
        <v>0</v>
      </c>
      <c r="J100" s="34">
        <f>+H100+I100</f>
        <v>88874454670</v>
      </c>
      <c r="K100" s="34">
        <f>SUM(K4:K99)</f>
        <v>311175545330</v>
      </c>
      <c r="L100" s="34">
        <f>+J100+K100</f>
        <v>400050000000</v>
      </c>
    </row>
  </sheetData>
  <autoFilter ref="A3:G100" xr:uid="{230898FF-A654-4894-8261-EBB00E815E01}"/>
  <sortState xmlns:xlrd2="http://schemas.microsoft.com/office/spreadsheetml/2017/richdata2" ref="A4:D98">
    <sortCondition ref="A4:A98"/>
  </sortState>
  <mergeCells count="1">
    <mergeCell ref="A100:C100"/>
  </mergeCells>
  <hyperlinks>
    <hyperlink ref="D25" r:id="rId1" xr:uid="{1E370A06-3692-4C13-B434-78FC95856338}"/>
    <hyperlink ref="D88" r:id="rId2" xr:uid="{97BA4C25-D210-45F6-91CB-817D40674EC7}"/>
    <hyperlink ref="D97" r:id="rId3" xr:uid="{4397A850-F625-494D-A354-6139DFFE0F50}"/>
    <hyperlink ref="D23" r:id="rId4" xr:uid="{580B1E78-6F91-4814-902E-2F3E7057EEE4}"/>
    <hyperlink ref="D54" r:id="rId5" xr:uid="{D5B579EE-8B67-4D68-AE3B-7AD6B69F07A2}"/>
    <hyperlink ref="D68" r:id="rId6" xr:uid="{A9C43CFA-9B92-4D05-A618-4FB46A925EFF}"/>
    <hyperlink ref="D21" r:id="rId7" xr:uid="{F3093D08-B31B-4565-BFFA-15225CB7A707}"/>
  </hyperlink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9BCBD-9488-4398-8B34-E3DD622A6DDB}">
  <sheetPr>
    <pageSetUpPr fitToPage="1"/>
  </sheetPr>
  <dimension ref="A1:AC292"/>
  <sheetViews>
    <sheetView zoomScale="93" zoomScaleNormal="93" workbookViewId="0">
      <pane xSplit="3" ySplit="3" topLeftCell="W265" activePane="bottomRight" state="frozen"/>
      <selection activeCell="J39" sqref="J39"/>
      <selection pane="topRight" activeCell="J39" sqref="J39"/>
      <selection pane="bottomLeft" activeCell="J39" sqref="J39"/>
      <selection pane="bottomRight" activeCell="AA265" sqref="AA264:AA265"/>
    </sheetView>
  </sheetViews>
  <sheetFormatPr baseColWidth="10" defaultColWidth="11.44140625" defaultRowHeight="36.75" customHeight="1" x14ac:dyDescent="0.25"/>
  <cols>
    <col min="1" max="1" width="13.6640625" style="8" customWidth="1"/>
    <col min="2" max="2" width="11.44140625" style="8" customWidth="1"/>
    <col min="3" max="3" width="53.5546875" style="8" customWidth="1"/>
    <col min="4" max="4" width="41.6640625" style="8" customWidth="1"/>
    <col min="5" max="5" width="22.109375" style="8" customWidth="1"/>
    <col min="6" max="6" width="26" style="8" customWidth="1"/>
    <col min="7" max="7" width="22.109375" style="8" bestFit="1" customWidth="1"/>
    <col min="8" max="8" width="23.109375" style="8" bestFit="1" customWidth="1"/>
    <col min="9" max="9" width="22.88671875" style="8" bestFit="1" customWidth="1"/>
    <col min="10" max="10" width="24" style="8" bestFit="1" customWidth="1"/>
    <col min="11" max="11" width="22.88671875" style="8" bestFit="1" customWidth="1"/>
    <col min="12" max="12" width="24" style="8" bestFit="1" customWidth="1"/>
    <col min="13" max="13" width="22.88671875" style="8" bestFit="1" customWidth="1"/>
    <col min="14" max="14" width="24" style="8" bestFit="1" customWidth="1"/>
    <col min="15" max="15" width="18" style="8" customWidth="1"/>
    <col min="16" max="16" width="21.109375" style="8" customWidth="1"/>
    <col min="17" max="17" width="19.109375" style="8" customWidth="1"/>
    <col min="18" max="18" width="23.109375" style="8" bestFit="1" customWidth="1"/>
    <col min="19" max="19" width="22.109375" style="8" bestFit="1" customWidth="1"/>
    <col min="20" max="20" width="23.109375" style="8" bestFit="1" customWidth="1"/>
    <col min="21" max="21" width="22.109375" style="8" bestFit="1" customWidth="1"/>
    <col min="22" max="22" width="23.109375" style="8" bestFit="1" customWidth="1"/>
    <col min="23" max="23" width="20" style="8" bestFit="1" customWidth="1"/>
    <col min="24" max="24" width="20.6640625" style="8" bestFit="1" customWidth="1"/>
    <col min="25" max="25" width="18" style="8" bestFit="1" customWidth="1"/>
    <col min="26" max="26" width="20.5546875" style="8" bestFit="1" customWidth="1"/>
    <col min="27" max="27" width="20.21875" style="8" bestFit="1" customWidth="1"/>
    <col min="28" max="28" width="22.5546875" style="8" bestFit="1" customWidth="1"/>
    <col min="29" max="16384" width="11.44140625" style="8"/>
  </cols>
  <sheetData>
    <row r="1" spans="1:28" s="4" customFormat="1" ht="36.75" customHeight="1" x14ac:dyDescent="0.4">
      <c r="A1" s="32" t="s">
        <v>644</v>
      </c>
      <c r="B1" s="1"/>
      <c r="C1" s="2"/>
      <c r="D1" s="1"/>
    </row>
    <row r="2" spans="1:28" s="6" customFormat="1" ht="36.75" customHeight="1" x14ac:dyDescent="0.3">
      <c r="A2" s="5"/>
      <c r="B2" s="5"/>
      <c r="C2" s="5"/>
      <c r="D2" s="5"/>
      <c r="E2" s="31" t="s">
        <v>611</v>
      </c>
      <c r="F2" s="36" t="s">
        <v>612</v>
      </c>
      <c r="G2" s="31" t="s">
        <v>616</v>
      </c>
      <c r="H2" s="36" t="s">
        <v>624</v>
      </c>
      <c r="I2" s="31" t="s">
        <v>622</v>
      </c>
      <c r="J2" s="36" t="s">
        <v>623</v>
      </c>
      <c r="K2" s="31" t="s">
        <v>628</v>
      </c>
      <c r="L2" s="36" t="s">
        <v>629</v>
      </c>
      <c r="M2" s="31" t="s">
        <v>633</v>
      </c>
      <c r="N2" s="36" t="s">
        <v>634</v>
      </c>
      <c r="O2" s="31" t="s">
        <v>638</v>
      </c>
      <c r="P2" s="36" t="s">
        <v>639</v>
      </c>
      <c r="Q2" s="31" t="s">
        <v>642</v>
      </c>
      <c r="R2" s="36" t="s">
        <v>643</v>
      </c>
      <c r="S2" s="62" t="s">
        <v>645</v>
      </c>
      <c r="T2" s="63" t="s">
        <v>646</v>
      </c>
      <c r="U2" s="62" t="s">
        <v>654</v>
      </c>
      <c r="V2" s="63" t="s">
        <v>655</v>
      </c>
      <c r="W2" s="62" t="s">
        <v>658</v>
      </c>
      <c r="X2" s="63" t="s">
        <v>661</v>
      </c>
      <c r="Y2" s="62" t="s">
        <v>664</v>
      </c>
      <c r="Z2" s="63" t="s">
        <v>666</v>
      </c>
      <c r="AA2" s="62" t="s">
        <v>670</v>
      </c>
      <c r="AB2" s="63" t="s">
        <v>672</v>
      </c>
    </row>
    <row r="3" spans="1:28" ht="82.95" customHeight="1" x14ac:dyDescent="0.25">
      <c r="A3" s="35" t="s">
        <v>56</v>
      </c>
      <c r="B3" s="35" t="s">
        <v>1</v>
      </c>
      <c r="C3" s="35" t="s">
        <v>2</v>
      </c>
      <c r="D3" s="35" t="s">
        <v>3</v>
      </c>
      <c r="E3" s="30" t="s">
        <v>581</v>
      </c>
      <c r="F3" s="35" t="s">
        <v>127</v>
      </c>
      <c r="G3" s="30" t="s">
        <v>581</v>
      </c>
      <c r="H3" s="35" t="s">
        <v>127</v>
      </c>
      <c r="I3" s="30" t="s">
        <v>581</v>
      </c>
      <c r="J3" s="35" t="s">
        <v>127</v>
      </c>
      <c r="K3" s="30" t="s">
        <v>581</v>
      </c>
      <c r="L3" s="35" t="s">
        <v>127</v>
      </c>
      <c r="M3" s="30" t="s">
        <v>581</v>
      </c>
      <c r="N3" s="35" t="s">
        <v>127</v>
      </c>
      <c r="O3" s="30" t="s">
        <v>581</v>
      </c>
      <c r="P3" s="35" t="s">
        <v>127</v>
      </c>
      <c r="Q3" s="30" t="s">
        <v>581</v>
      </c>
      <c r="R3" s="35" t="s">
        <v>127</v>
      </c>
      <c r="S3" s="30" t="s">
        <v>581</v>
      </c>
      <c r="T3" s="35" t="s">
        <v>127</v>
      </c>
      <c r="U3" s="30" t="s">
        <v>581</v>
      </c>
      <c r="V3" s="35" t="s">
        <v>127</v>
      </c>
      <c r="W3" s="30" t="s">
        <v>581</v>
      </c>
      <c r="X3" s="35" t="s">
        <v>127</v>
      </c>
      <c r="Y3" s="30" t="s">
        <v>581</v>
      </c>
      <c r="Z3" s="35" t="s">
        <v>127</v>
      </c>
      <c r="AA3" s="30" t="s">
        <v>581</v>
      </c>
      <c r="AB3" s="35" t="s">
        <v>127</v>
      </c>
    </row>
    <row r="4" spans="1:28" ht="18" customHeight="1" x14ac:dyDescent="0.25">
      <c r="A4" s="9">
        <v>800006541</v>
      </c>
      <c r="B4" s="9">
        <v>210115401</v>
      </c>
      <c r="C4" s="10" t="s">
        <v>349</v>
      </c>
      <c r="D4" s="11" t="s">
        <v>569</v>
      </c>
      <c r="E4" s="29"/>
      <c r="F4" s="29">
        <f>+E4</f>
        <v>0</v>
      </c>
      <c r="G4" s="29"/>
      <c r="H4" s="29">
        <f>+F4+G4</f>
        <v>0</v>
      </c>
      <c r="I4" s="29">
        <v>16990520</v>
      </c>
      <c r="J4" s="29">
        <f>+H4+I4</f>
        <v>16990520</v>
      </c>
      <c r="K4" s="29">
        <f>VLOOKUP(A4,[3]REPNCT004ReporteAuxiliarContabl!A$21:D$258,4,0)</f>
        <v>0</v>
      </c>
      <c r="L4" s="29">
        <f>+J4+K4</f>
        <v>16990520</v>
      </c>
      <c r="M4" s="29">
        <v>0</v>
      </c>
      <c r="N4" s="29">
        <f>+L4+M4</f>
        <v>16990520</v>
      </c>
      <c r="O4" s="29">
        <v>0</v>
      </c>
      <c r="P4" s="29">
        <f>+N4+O4</f>
        <v>16990520</v>
      </c>
      <c r="Q4" s="29">
        <v>0</v>
      </c>
      <c r="R4" s="29">
        <f>+P4+Q4</f>
        <v>16990520</v>
      </c>
      <c r="S4" s="29">
        <v>0</v>
      </c>
      <c r="T4" s="29">
        <f t="shared" ref="T4:T67" si="0">+R4+S4</f>
        <v>16990520</v>
      </c>
      <c r="U4" s="29">
        <v>0</v>
      </c>
      <c r="V4" s="29">
        <f t="shared" ref="V4:V67" si="1">+T4+U4</f>
        <v>16990520</v>
      </c>
      <c r="W4" s="29">
        <v>0</v>
      </c>
      <c r="X4" s="29">
        <f t="shared" ref="X4:X67" si="2">+V4+W4</f>
        <v>16990520</v>
      </c>
      <c r="Y4" s="29">
        <v>0</v>
      </c>
      <c r="Z4" s="29">
        <f t="shared" ref="Z4:Z67" si="3">+X4+Y4</f>
        <v>16990520</v>
      </c>
      <c r="AA4" s="29">
        <v>0</v>
      </c>
      <c r="AB4" s="29">
        <f t="shared" ref="AB4:AB67" si="4">+Z4+AA4</f>
        <v>16990520</v>
      </c>
    </row>
    <row r="5" spans="1:28" ht="18" customHeight="1" x14ac:dyDescent="0.25">
      <c r="A5" s="9">
        <v>800008456</v>
      </c>
      <c r="B5" s="9">
        <v>213985139</v>
      </c>
      <c r="C5" s="10" t="s">
        <v>132</v>
      </c>
      <c r="D5" s="11" t="s">
        <v>368</v>
      </c>
      <c r="E5" s="29"/>
      <c r="F5" s="29">
        <f t="shared" ref="F5:F68" si="5">+E5</f>
        <v>0</v>
      </c>
      <c r="G5" s="29"/>
      <c r="H5" s="29">
        <f t="shared" ref="H5:H68" si="6">+F5+G5</f>
        <v>0</v>
      </c>
      <c r="I5" s="29">
        <v>154149656</v>
      </c>
      <c r="J5" s="29">
        <f t="shared" ref="J5:J68" si="7">+H5+I5</f>
        <v>154149656</v>
      </c>
      <c r="K5" s="29">
        <f>VLOOKUP(A5,[3]REPNCT004ReporteAuxiliarContabl!A$21:D$258,4,0)</f>
        <v>0</v>
      </c>
      <c r="L5" s="29">
        <f t="shared" ref="L5:L68" si="8">+J5+K5</f>
        <v>154149656</v>
      </c>
      <c r="M5" s="29">
        <v>0</v>
      </c>
      <c r="N5" s="29">
        <f t="shared" ref="N5:N68" si="9">+L5+M5</f>
        <v>154149656</v>
      </c>
      <c r="O5" s="29">
        <v>0</v>
      </c>
      <c r="P5" s="29">
        <f t="shared" ref="P5:P68" si="10">+N5+O5</f>
        <v>154149656</v>
      </c>
      <c r="Q5" s="29">
        <v>0</v>
      </c>
      <c r="R5" s="29">
        <f t="shared" ref="R5:R68" si="11">+P5+Q5</f>
        <v>154149656</v>
      </c>
      <c r="S5" s="29">
        <v>0</v>
      </c>
      <c r="T5" s="29">
        <f t="shared" si="0"/>
        <v>154149656</v>
      </c>
      <c r="U5" s="29">
        <v>0</v>
      </c>
      <c r="V5" s="29">
        <f t="shared" si="1"/>
        <v>154149656</v>
      </c>
      <c r="W5" s="29">
        <v>0</v>
      </c>
      <c r="X5" s="29">
        <f t="shared" si="2"/>
        <v>154149656</v>
      </c>
      <c r="Y5" s="29">
        <v>0</v>
      </c>
      <c r="Z5" s="29">
        <f t="shared" si="3"/>
        <v>154149656</v>
      </c>
      <c r="AA5" s="29">
        <v>0</v>
      </c>
      <c r="AB5" s="29">
        <f t="shared" si="4"/>
        <v>154149656</v>
      </c>
    </row>
    <row r="6" spans="1:28" ht="18" customHeight="1" x14ac:dyDescent="0.25">
      <c r="A6" s="9">
        <v>800012873</v>
      </c>
      <c r="B6" s="9">
        <v>211085410</v>
      </c>
      <c r="C6" s="10" t="s">
        <v>128</v>
      </c>
      <c r="D6" s="11" t="s">
        <v>363</v>
      </c>
      <c r="E6" s="29"/>
      <c r="F6" s="29">
        <f t="shared" si="5"/>
        <v>0</v>
      </c>
      <c r="G6" s="29"/>
      <c r="H6" s="29">
        <f t="shared" si="6"/>
        <v>0</v>
      </c>
      <c r="I6" s="29">
        <v>185941139</v>
      </c>
      <c r="J6" s="29">
        <f t="shared" si="7"/>
        <v>185941139</v>
      </c>
      <c r="K6" s="29">
        <f>VLOOKUP(A6,[3]REPNCT004ReporteAuxiliarContabl!A$21:D$258,4,0)</f>
        <v>185941139</v>
      </c>
      <c r="L6" s="29">
        <f t="shared" si="8"/>
        <v>371882278</v>
      </c>
      <c r="M6" s="29">
        <v>185941139</v>
      </c>
      <c r="N6" s="29">
        <f t="shared" si="9"/>
        <v>557823417</v>
      </c>
      <c r="O6" s="29">
        <v>185941140</v>
      </c>
      <c r="P6" s="29">
        <f t="shared" si="10"/>
        <v>743764557</v>
      </c>
      <c r="Q6" s="29">
        <v>0</v>
      </c>
      <c r="R6" s="29">
        <f t="shared" si="11"/>
        <v>743764557</v>
      </c>
      <c r="S6" s="29">
        <v>0</v>
      </c>
      <c r="T6" s="29">
        <f t="shared" si="0"/>
        <v>743764557</v>
      </c>
      <c r="U6" s="29">
        <v>0</v>
      </c>
      <c r="V6" s="29">
        <f t="shared" si="1"/>
        <v>743764557</v>
      </c>
      <c r="W6" s="29">
        <v>0</v>
      </c>
      <c r="X6" s="29">
        <f t="shared" si="2"/>
        <v>743764557</v>
      </c>
      <c r="Y6" s="29">
        <v>0</v>
      </c>
      <c r="Z6" s="29">
        <f t="shared" si="3"/>
        <v>743764557</v>
      </c>
      <c r="AA6" s="29">
        <v>0</v>
      </c>
      <c r="AB6" s="29">
        <f t="shared" si="4"/>
        <v>743764557</v>
      </c>
    </row>
    <row r="7" spans="1:28" ht="18" customHeight="1" x14ac:dyDescent="0.25">
      <c r="A7" s="9">
        <v>800016757</v>
      </c>
      <c r="B7" s="9">
        <v>214615646</v>
      </c>
      <c r="C7" s="10" t="s">
        <v>129</v>
      </c>
      <c r="D7" s="11" t="s">
        <v>364</v>
      </c>
      <c r="E7" s="29"/>
      <c r="F7" s="29">
        <f t="shared" si="5"/>
        <v>0</v>
      </c>
      <c r="G7" s="29"/>
      <c r="H7" s="29">
        <f t="shared" si="6"/>
        <v>0</v>
      </c>
      <c r="I7" s="29">
        <v>70601133</v>
      </c>
      <c r="J7" s="29">
        <f t="shared" si="7"/>
        <v>70601133</v>
      </c>
      <c r="K7" s="29">
        <f>VLOOKUP(A7,[3]REPNCT004ReporteAuxiliarContabl!A$21:D$258,4,0)</f>
        <v>0</v>
      </c>
      <c r="L7" s="29">
        <f t="shared" si="8"/>
        <v>70601133</v>
      </c>
      <c r="M7" s="29">
        <v>0</v>
      </c>
      <c r="N7" s="29">
        <f t="shared" si="9"/>
        <v>70601133</v>
      </c>
      <c r="O7" s="29">
        <v>0</v>
      </c>
      <c r="P7" s="29">
        <f t="shared" si="10"/>
        <v>70601133</v>
      </c>
      <c r="Q7" s="29">
        <v>0</v>
      </c>
      <c r="R7" s="29">
        <f t="shared" si="11"/>
        <v>70601133</v>
      </c>
      <c r="S7" s="29">
        <v>0</v>
      </c>
      <c r="T7" s="29">
        <f t="shared" si="0"/>
        <v>70601133</v>
      </c>
      <c r="U7" s="29">
        <v>0</v>
      </c>
      <c r="V7" s="29">
        <f t="shared" si="1"/>
        <v>70601133</v>
      </c>
      <c r="W7" s="29">
        <v>0</v>
      </c>
      <c r="X7" s="29">
        <f t="shared" si="2"/>
        <v>70601133</v>
      </c>
      <c r="Y7" s="29">
        <v>0</v>
      </c>
      <c r="Z7" s="29">
        <f t="shared" si="3"/>
        <v>70601133</v>
      </c>
      <c r="AA7" s="29">
        <v>0</v>
      </c>
      <c r="AB7" s="29">
        <f t="shared" si="4"/>
        <v>70601133</v>
      </c>
    </row>
    <row r="8" spans="1:28" ht="18" customHeight="1" x14ac:dyDescent="0.25">
      <c r="A8" s="9">
        <v>800017288</v>
      </c>
      <c r="B8" s="9">
        <v>219215092</v>
      </c>
      <c r="C8" s="10" t="s">
        <v>136</v>
      </c>
      <c r="D8" s="11" t="s">
        <v>372</v>
      </c>
      <c r="E8" s="29"/>
      <c r="F8" s="29">
        <f t="shared" si="5"/>
        <v>0</v>
      </c>
      <c r="G8" s="29"/>
      <c r="H8" s="29">
        <f t="shared" si="6"/>
        <v>0</v>
      </c>
      <c r="I8" s="29">
        <v>5540515</v>
      </c>
      <c r="J8" s="29">
        <f t="shared" si="7"/>
        <v>5540515</v>
      </c>
      <c r="K8" s="29">
        <f>VLOOKUP(A8,[3]REPNCT004ReporteAuxiliarContabl!A$21:D$258,4,0)</f>
        <v>0</v>
      </c>
      <c r="L8" s="29">
        <f t="shared" si="8"/>
        <v>5540515</v>
      </c>
      <c r="M8" s="29">
        <v>0</v>
      </c>
      <c r="N8" s="29">
        <f t="shared" si="9"/>
        <v>5540515</v>
      </c>
      <c r="O8" s="29">
        <v>0</v>
      </c>
      <c r="P8" s="29">
        <f t="shared" si="10"/>
        <v>5540515</v>
      </c>
      <c r="Q8" s="29">
        <v>0</v>
      </c>
      <c r="R8" s="29">
        <f t="shared" si="11"/>
        <v>5540515</v>
      </c>
      <c r="S8" s="29">
        <v>0</v>
      </c>
      <c r="T8" s="29">
        <f t="shared" si="0"/>
        <v>5540515</v>
      </c>
      <c r="U8" s="29">
        <v>0</v>
      </c>
      <c r="V8" s="29">
        <f t="shared" si="1"/>
        <v>5540515</v>
      </c>
      <c r="W8" s="29">
        <v>0</v>
      </c>
      <c r="X8" s="29">
        <f t="shared" si="2"/>
        <v>5540515</v>
      </c>
      <c r="Y8" s="29">
        <v>0</v>
      </c>
      <c r="Z8" s="29">
        <f t="shared" si="3"/>
        <v>5540515</v>
      </c>
      <c r="AA8" s="29">
        <v>0</v>
      </c>
      <c r="AB8" s="29">
        <f t="shared" si="4"/>
        <v>5540515</v>
      </c>
    </row>
    <row r="9" spans="1:28" ht="18" customHeight="1" x14ac:dyDescent="0.25">
      <c r="A9" s="9">
        <v>800028432</v>
      </c>
      <c r="B9" s="9">
        <v>213013430</v>
      </c>
      <c r="C9" s="37" t="s">
        <v>621</v>
      </c>
      <c r="D9" s="11" t="s">
        <v>365</v>
      </c>
      <c r="E9" s="29">
        <v>526421496</v>
      </c>
      <c r="F9" s="29">
        <f t="shared" si="5"/>
        <v>526421496</v>
      </c>
      <c r="G9" s="29">
        <v>406946329</v>
      </c>
      <c r="H9" s="29">
        <f t="shared" si="6"/>
        <v>933367825</v>
      </c>
      <c r="I9" s="29">
        <v>351950031</v>
      </c>
      <c r="J9" s="29">
        <f t="shared" si="7"/>
        <v>1285317856</v>
      </c>
      <c r="K9" s="29">
        <f>VLOOKUP(A9,[3]REPNCT004ReporteAuxiliarContabl!A$21:D$258,4,0)</f>
        <v>410329259</v>
      </c>
      <c r="L9" s="29">
        <f t="shared" si="8"/>
        <v>1695647115</v>
      </c>
      <c r="M9" s="29">
        <v>283654692</v>
      </c>
      <c r="N9" s="29">
        <f t="shared" si="9"/>
        <v>1979301807</v>
      </c>
      <c r="O9" s="29">
        <v>463115377</v>
      </c>
      <c r="P9" s="29">
        <f t="shared" si="10"/>
        <v>2442417184</v>
      </c>
      <c r="Q9" s="29">
        <v>463305767</v>
      </c>
      <c r="R9" s="29">
        <f t="shared" si="11"/>
        <v>2905722951</v>
      </c>
      <c r="S9" s="29">
        <v>461435585</v>
      </c>
      <c r="T9" s="29">
        <f t="shared" si="0"/>
        <v>3367158536</v>
      </c>
      <c r="U9" s="29">
        <v>464240857</v>
      </c>
      <c r="V9" s="29">
        <f t="shared" si="1"/>
        <v>3831399393</v>
      </c>
      <c r="W9" s="29">
        <v>464240857</v>
      </c>
      <c r="X9" s="29">
        <f t="shared" si="2"/>
        <v>4295640250</v>
      </c>
      <c r="Y9" s="29">
        <v>0</v>
      </c>
      <c r="Z9" s="29">
        <f t="shared" si="3"/>
        <v>4295640250</v>
      </c>
      <c r="AA9" s="29">
        <v>0</v>
      </c>
      <c r="AB9" s="29">
        <f t="shared" si="4"/>
        <v>4295640250</v>
      </c>
    </row>
    <row r="10" spans="1:28" ht="18" customHeight="1" x14ac:dyDescent="0.25">
      <c r="A10" s="9">
        <v>800029826</v>
      </c>
      <c r="B10" s="9">
        <v>216115761</v>
      </c>
      <c r="C10" s="10" t="s">
        <v>130</v>
      </c>
      <c r="D10" s="11" t="s">
        <v>366</v>
      </c>
      <c r="E10" s="29"/>
      <c r="F10" s="29">
        <f t="shared" si="5"/>
        <v>0</v>
      </c>
      <c r="G10" s="29"/>
      <c r="H10" s="29">
        <f t="shared" si="6"/>
        <v>0</v>
      </c>
      <c r="I10" s="29">
        <v>3238378</v>
      </c>
      <c r="J10" s="29">
        <f t="shared" si="7"/>
        <v>3238378</v>
      </c>
      <c r="K10" s="29">
        <f>VLOOKUP(A10,[3]REPNCT004ReporteAuxiliarContabl!A$21:D$258,4,0)</f>
        <v>0</v>
      </c>
      <c r="L10" s="29">
        <f t="shared" si="8"/>
        <v>3238378</v>
      </c>
      <c r="M10" s="29">
        <v>0</v>
      </c>
      <c r="N10" s="29">
        <f t="shared" si="9"/>
        <v>3238378</v>
      </c>
      <c r="O10" s="29">
        <v>0</v>
      </c>
      <c r="P10" s="29">
        <f t="shared" si="10"/>
        <v>3238378</v>
      </c>
      <c r="Q10" s="29">
        <v>0</v>
      </c>
      <c r="R10" s="29">
        <f t="shared" si="11"/>
        <v>3238378</v>
      </c>
      <c r="S10" s="29">
        <v>0</v>
      </c>
      <c r="T10" s="29">
        <f t="shared" si="0"/>
        <v>3238378</v>
      </c>
      <c r="U10" s="29">
        <v>0</v>
      </c>
      <c r="V10" s="29">
        <f t="shared" si="1"/>
        <v>3238378</v>
      </c>
      <c r="W10" s="29">
        <v>0</v>
      </c>
      <c r="X10" s="29">
        <f t="shared" si="2"/>
        <v>3238378</v>
      </c>
      <c r="Y10" s="29">
        <v>0</v>
      </c>
      <c r="Z10" s="29">
        <f t="shared" si="3"/>
        <v>3238378</v>
      </c>
      <c r="AA10" s="29">
        <v>0</v>
      </c>
      <c r="AB10" s="29">
        <f t="shared" si="4"/>
        <v>3238378</v>
      </c>
    </row>
    <row r="11" spans="1:28" ht="18" customHeight="1" x14ac:dyDescent="0.25">
      <c r="A11" s="9">
        <v>800039803</v>
      </c>
      <c r="B11" s="9">
        <v>216154261</v>
      </c>
      <c r="C11" s="10" t="s">
        <v>137</v>
      </c>
      <c r="D11" s="11" t="s">
        <v>373</v>
      </c>
      <c r="E11" s="29"/>
      <c r="F11" s="29">
        <f t="shared" si="5"/>
        <v>0</v>
      </c>
      <c r="G11" s="29"/>
      <c r="H11" s="29">
        <f t="shared" si="6"/>
        <v>0</v>
      </c>
      <c r="I11" s="29">
        <v>10681140</v>
      </c>
      <c r="J11" s="29">
        <f t="shared" si="7"/>
        <v>10681140</v>
      </c>
      <c r="K11" s="29">
        <f>VLOOKUP(A11,[3]REPNCT004ReporteAuxiliarContabl!A$21:D$258,4,0)</f>
        <v>0</v>
      </c>
      <c r="L11" s="29">
        <f t="shared" si="8"/>
        <v>10681140</v>
      </c>
      <c r="M11" s="29">
        <v>0</v>
      </c>
      <c r="N11" s="29">
        <f t="shared" si="9"/>
        <v>10681140</v>
      </c>
      <c r="O11" s="29">
        <v>0</v>
      </c>
      <c r="P11" s="29">
        <f t="shared" si="10"/>
        <v>10681140</v>
      </c>
      <c r="Q11" s="29">
        <v>0</v>
      </c>
      <c r="R11" s="29">
        <f t="shared" si="11"/>
        <v>10681140</v>
      </c>
      <c r="S11" s="29">
        <v>0</v>
      </c>
      <c r="T11" s="29">
        <f t="shared" si="0"/>
        <v>10681140</v>
      </c>
      <c r="U11" s="29">
        <v>0</v>
      </c>
      <c r="V11" s="29">
        <f t="shared" si="1"/>
        <v>10681140</v>
      </c>
      <c r="W11" s="29">
        <v>0</v>
      </c>
      <c r="X11" s="29">
        <f t="shared" si="2"/>
        <v>10681140</v>
      </c>
      <c r="Y11" s="29">
        <v>0</v>
      </c>
      <c r="Z11" s="29">
        <f t="shared" si="3"/>
        <v>10681140</v>
      </c>
      <c r="AA11" s="29">
        <v>0</v>
      </c>
      <c r="AB11" s="29">
        <f t="shared" si="4"/>
        <v>10681140</v>
      </c>
    </row>
    <row r="12" spans="1:28" ht="18" customHeight="1" x14ac:dyDescent="0.25">
      <c r="A12" s="9">
        <v>800049826</v>
      </c>
      <c r="B12" s="9">
        <v>213570235</v>
      </c>
      <c r="C12" s="10" t="s">
        <v>131</v>
      </c>
      <c r="D12" s="11" t="s">
        <v>367</v>
      </c>
      <c r="E12" s="29"/>
      <c r="F12" s="29">
        <f t="shared" si="5"/>
        <v>0</v>
      </c>
      <c r="G12" s="29"/>
      <c r="H12" s="29">
        <f t="shared" si="6"/>
        <v>0</v>
      </c>
      <c r="I12" s="29">
        <v>33404525</v>
      </c>
      <c r="J12" s="29">
        <f t="shared" si="7"/>
        <v>33404525</v>
      </c>
      <c r="K12" s="29">
        <f>VLOOKUP(A12,[3]REPNCT004ReporteAuxiliarContabl!A$21:D$258,4,0)</f>
        <v>0</v>
      </c>
      <c r="L12" s="29">
        <f t="shared" si="8"/>
        <v>33404525</v>
      </c>
      <c r="M12" s="29">
        <v>0</v>
      </c>
      <c r="N12" s="29">
        <f t="shared" si="9"/>
        <v>33404525</v>
      </c>
      <c r="O12" s="29">
        <v>0</v>
      </c>
      <c r="P12" s="29">
        <f t="shared" si="10"/>
        <v>33404525</v>
      </c>
      <c r="Q12" s="29">
        <v>0</v>
      </c>
      <c r="R12" s="29">
        <f t="shared" si="11"/>
        <v>33404525</v>
      </c>
      <c r="S12" s="29">
        <v>0</v>
      </c>
      <c r="T12" s="29">
        <f t="shared" si="0"/>
        <v>33404525</v>
      </c>
      <c r="U12" s="29">
        <v>0</v>
      </c>
      <c r="V12" s="29">
        <f t="shared" si="1"/>
        <v>33404525</v>
      </c>
      <c r="W12" s="29">
        <v>0</v>
      </c>
      <c r="X12" s="29">
        <f t="shared" si="2"/>
        <v>33404525</v>
      </c>
      <c r="Y12" s="29">
        <v>0</v>
      </c>
      <c r="Z12" s="29">
        <f t="shared" si="3"/>
        <v>33404525</v>
      </c>
      <c r="AA12" s="29">
        <v>0</v>
      </c>
      <c r="AB12" s="29">
        <f t="shared" si="4"/>
        <v>33404525</v>
      </c>
    </row>
    <row r="13" spans="1:28" ht="18" customHeight="1" x14ac:dyDescent="0.25">
      <c r="A13" s="9">
        <v>800050331</v>
      </c>
      <c r="B13" s="9">
        <v>210070400</v>
      </c>
      <c r="C13" s="10" t="s">
        <v>312</v>
      </c>
      <c r="D13" s="11" t="s">
        <v>539</v>
      </c>
      <c r="E13" s="29"/>
      <c r="F13" s="29">
        <f t="shared" si="5"/>
        <v>0</v>
      </c>
      <c r="G13" s="29"/>
      <c r="H13" s="29">
        <f t="shared" si="6"/>
        <v>0</v>
      </c>
      <c r="I13" s="29">
        <v>37135139</v>
      </c>
      <c r="J13" s="29">
        <f t="shared" si="7"/>
        <v>37135139</v>
      </c>
      <c r="K13" s="29">
        <f>VLOOKUP(A13,[3]REPNCT004ReporteAuxiliarContabl!A$21:D$258,4,0)</f>
        <v>0</v>
      </c>
      <c r="L13" s="29">
        <f t="shared" si="8"/>
        <v>37135139</v>
      </c>
      <c r="M13" s="29">
        <v>0</v>
      </c>
      <c r="N13" s="29">
        <f t="shared" si="9"/>
        <v>37135139</v>
      </c>
      <c r="O13" s="29">
        <v>0</v>
      </c>
      <c r="P13" s="29">
        <f t="shared" si="10"/>
        <v>37135139</v>
      </c>
      <c r="Q13" s="29">
        <v>0</v>
      </c>
      <c r="R13" s="29">
        <f t="shared" si="11"/>
        <v>37135139</v>
      </c>
      <c r="S13" s="29">
        <v>0</v>
      </c>
      <c r="T13" s="29">
        <f t="shared" si="0"/>
        <v>37135139</v>
      </c>
      <c r="U13" s="29">
        <v>0</v>
      </c>
      <c r="V13" s="29">
        <f t="shared" si="1"/>
        <v>37135139</v>
      </c>
      <c r="W13" s="29">
        <v>0</v>
      </c>
      <c r="X13" s="29">
        <f t="shared" si="2"/>
        <v>37135139</v>
      </c>
      <c r="Y13" s="29">
        <v>0</v>
      </c>
      <c r="Z13" s="29">
        <f t="shared" si="3"/>
        <v>37135139</v>
      </c>
      <c r="AA13" s="29">
        <v>0</v>
      </c>
      <c r="AB13" s="29">
        <f t="shared" si="4"/>
        <v>37135139</v>
      </c>
    </row>
    <row r="14" spans="1:28" ht="18" customHeight="1" x14ac:dyDescent="0.25">
      <c r="A14" s="9">
        <v>800054249</v>
      </c>
      <c r="B14" s="9">
        <v>218586885</v>
      </c>
      <c r="C14" s="10" t="s">
        <v>133</v>
      </c>
      <c r="D14" s="11" t="s">
        <v>369</v>
      </c>
      <c r="E14" s="29"/>
      <c r="F14" s="29">
        <f t="shared" si="5"/>
        <v>0</v>
      </c>
      <c r="G14" s="29"/>
      <c r="H14" s="29">
        <f t="shared" si="6"/>
        <v>0</v>
      </c>
      <c r="I14" s="29">
        <v>266159380</v>
      </c>
      <c r="J14" s="29">
        <f t="shared" si="7"/>
        <v>266159380</v>
      </c>
      <c r="K14" s="29">
        <f>VLOOKUP(A14,[3]REPNCT004ReporteAuxiliarContabl!A$21:D$258,4,0)</f>
        <v>266159380</v>
      </c>
      <c r="L14" s="29">
        <f t="shared" si="8"/>
        <v>532318760</v>
      </c>
      <c r="M14" s="29">
        <v>266159380</v>
      </c>
      <c r="N14" s="29">
        <f t="shared" si="9"/>
        <v>798478140</v>
      </c>
      <c r="O14" s="29">
        <v>266159378</v>
      </c>
      <c r="P14" s="29">
        <f t="shared" si="10"/>
        <v>1064637518</v>
      </c>
      <c r="Q14" s="29">
        <v>0</v>
      </c>
      <c r="R14" s="29">
        <f t="shared" si="11"/>
        <v>1064637518</v>
      </c>
      <c r="S14" s="29">
        <v>0</v>
      </c>
      <c r="T14" s="29">
        <f t="shared" si="0"/>
        <v>1064637518</v>
      </c>
      <c r="U14" s="29">
        <v>0</v>
      </c>
      <c r="V14" s="29">
        <f t="shared" si="1"/>
        <v>1064637518</v>
      </c>
      <c r="W14" s="29">
        <v>0</v>
      </c>
      <c r="X14" s="29">
        <f t="shared" si="2"/>
        <v>1064637518</v>
      </c>
      <c r="Y14" s="29">
        <v>0</v>
      </c>
      <c r="Z14" s="29">
        <f t="shared" si="3"/>
        <v>1064637518</v>
      </c>
      <c r="AA14" s="29">
        <v>0</v>
      </c>
      <c r="AB14" s="29">
        <f t="shared" si="4"/>
        <v>1064637518</v>
      </c>
    </row>
    <row r="15" spans="1:28" ht="18" customHeight="1" x14ac:dyDescent="0.25">
      <c r="A15" s="9">
        <v>800075231</v>
      </c>
      <c r="B15" s="9">
        <v>217023670</v>
      </c>
      <c r="C15" s="10" t="s">
        <v>134</v>
      </c>
      <c r="D15" s="11" t="s">
        <v>370</v>
      </c>
      <c r="E15" s="29"/>
      <c r="F15" s="29">
        <f t="shared" si="5"/>
        <v>0</v>
      </c>
      <c r="G15" s="29"/>
      <c r="H15" s="29">
        <f t="shared" si="6"/>
        <v>0</v>
      </c>
      <c r="I15" s="29">
        <v>175371166</v>
      </c>
      <c r="J15" s="29">
        <f t="shared" si="7"/>
        <v>175371166</v>
      </c>
      <c r="K15" s="29">
        <f>VLOOKUP(A15,[3]REPNCT004ReporteAuxiliarContabl!A$21:D$258,4,0)</f>
        <v>175371166</v>
      </c>
      <c r="L15" s="29">
        <f t="shared" si="8"/>
        <v>350742332</v>
      </c>
      <c r="M15" s="29">
        <v>175371166</v>
      </c>
      <c r="N15" s="29">
        <f t="shared" si="9"/>
        <v>526113498</v>
      </c>
      <c r="O15" s="29">
        <v>175371166</v>
      </c>
      <c r="P15" s="29">
        <f t="shared" si="10"/>
        <v>701484664</v>
      </c>
      <c r="Q15" s="29">
        <v>0</v>
      </c>
      <c r="R15" s="29">
        <f t="shared" si="11"/>
        <v>701484664</v>
      </c>
      <c r="S15" s="29">
        <v>0</v>
      </c>
      <c r="T15" s="29">
        <f t="shared" si="0"/>
        <v>701484664</v>
      </c>
      <c r="U15" s="29">
        <v>0</v>
      </c>
      <c r="V15" s="29">
        <f t="shared" si="1"/>
        <v>701484664</v>
      </c>
      <c r="W15" s="29">
        <v>0</v>
      </c>
      <c r="X15" s="29">
        <f t="shared" si="2"/>
        <v>701484664</v>
      </c>
      <c r="Y15" s="29">
        <v>0</v>
      </c>
      <c r="Z15" s="29">
        <f t="shared" si="3"/>
        <v>701484664</v>
      </c>
      <c r="AA15" s="29">
        <v>0</v>
      </c>
      <c r="AB15" s="29">
        <f t="shared" si="4"/>
        <v>701484664</v>
      </c>
    </row>
    <row r="16" spans="1:28" ht="18" customHeight="1" x14ac:dyDescent="0.25">
      <c r="A16" s="9">
        <v>800079035</v>
      </c>
      <c r="B16" s="9">
        <v>216850568</v>
      </c>
      <c r="C16" s="10" t="s">
        <v>351</v>
      </c>
      <c r="D16" s="11" t="s">
        <v>570</v>
      </c>
      <c r="E16" s="29"/>
      <c r="F16" s="29">
        <f t="shared" si="5"/>
        <v>0</v>
      </c>
      <c r="G16" s="29"/>
      <c r="H16" s="29">
        <f t="shared" si="6"/>
        <v>0</v>
      </c>
      <c r="I16" s="29">
        <v>251276232</v>
      </c>
      <c r="J16" s="29">
        <f t="shared" si="7"/>
        <v>251276232</v>
      </c>
      <c r="K16" s="29">
        <f>VLOOKUP(A16,[3]REPNCT004ReporteAuxiliarContabl!A$21:D$258,4,0)</f>
        <v>251276232</v>
      </c>
      <c r="L16" s="29">
        <f t="shared" si="8"/>
        <v>502552464</v>
      </c>
      <c r="M16" s="29">
        <v>251276232</v>
      </c>
      <c r="N16" s="29">
        <f t="shared" si="9"/>
        <v>753828696</v>
      </c>
      <c r="O16" s="29">
        <v>251276231</v>
      </c>
      <c r="P16" s="29">
        <f t="shared" si="10"/>
        <v>1005104927</v>
      </c>
      <c r="Q16" s="29">
        <v>0</v>
      </c>
      <c r="R16" s="29">
        <f t="shared" si="11"/>
        <v>1005104927</v>
      </c>
      <c r="S16" s="29">
        <v>0</v>
      </c>
      <c r="T16" s="29">
        <f t="shared" si="0"/>
        <v>1005104927</v>
      </c>
      <c r="U16" s="29">
        <v>0</v>
      </c>
      <c r="V16" s="29">
        <f t="shared" si="1"/>
        <v>1005104927</v>
      </c>
      <c r="W16" s="29">
        <v>0</v>
      </c>
      <c r="X16" s="29">
        <f t="shared" si="2"/>
        <v>1005104927</v>
      </c>
      <c r="Y16" s="29">
        <v>0</v>
      </c>
      <c r="Z16" s="29">
        <f t="shared" si="3"/>
        <v>1005104927</v>
      </c>
      <c r="AA16" s="29">
        <v>0</v>
      </c>
      <c r="AB16" s="29">
        <f t="shared" si="4"/>
        <v>1005104927</v>
      </c>
    </row>
    <row r="17" spans="1:28" ht="18" customHeight="1" x14ac:dyDescent="0.25">
      <c r="A17" s="9">
        <v>800085612</v>
      </c>
      <c r="B17" s="9">
        <v>218025580</v>
      </c>
      <c r="C17" s="10" t="s">
        <v>156</v>
      </c>
      <c r="D17" s="11" t="s">
        <v>391</v>
      </c>
      <c r="E17" s="29"/>
      <c r="F17" s="29">
        <f t="shared" si="5"/>
        <v>0</v>
      </c>
      <c r="G17" s="29"/>
      <c r="H17" s="29">
        <f t="shared" si="6"/>
        <v>0</v>
      </c>
      <c r="I17" s="29">
        <v>11527710</v>
      </c>
      <c r="J17" s="29">
        <f t="shared" si="7"/>
        <v>11527710</v>
      </c>
      <c r="K17" s="29">
        <f>VLOOKUP(A17,[3]REPNCT004ReporteAuxiliarContabl!A$21:D$258,4,0)</f>
        <v>0</v>
      </c>
      <c r="L17" s="29">
        <f t="shared" si="8"/>
        <v>11527710</v>
      </c>
      <c r="M17" s="29">
        <v>0</v>
      </c>
      <c r="N17" s="29">
        <f t="shared" si="9"/>
        <v>11527710</v>
      </c>
      <c r="O17" s="29">
        <v>0</v>
      </c>
      <c r="P17" s="29">
        <f t="shared" si="10"/>
        <v>11527710</v>
      </c>
      <c r="Q17" s="29">
        <v>0</v>
      </c>
      <c r="R17" s="29">
        <f t="shared" si="11"/>
        <v>11527710</v>
      </c>
      <c r="S17" s="29">
        <v>0</v>
      </c>
      <c r="T17" s="29">
        <f t="shared" si="0"/>
        <v>11527710</v>
      </c>
      <c r="U17" s="29">
        <v>0</v>
      </c>
      <c r="V17" s="29">
        <f t="shared" si="1"/>
        <v>11527710</v>
      </c>
      <c r="W17" s="29">
        <v>0</v>
      </c>
      <c r="X17" s="29">
        <f t="shared" si="2"/>
        <v>11527710</v>
      </c>
      <c r="Y17" s="29">
        <v>0</v>
      </c>
      <c r="Z17" s="29">
        <f t="shared" si="3"/>
        <v>11527710</v>
      </c>
      <c r="AA17" s="29">
        <v>0</v>
      </c>
      <c r="AB17" s="29">
        <f t="shared" si="4"/>
        <v>11527710</v>
      </c>
    </row>
    <row r="18" spans="1:28" ht="18" customHeight="1" x14ac:dyDescent="0.25">
      <c r="A18" s="9">
        <v>800091594</v>
      </c>
      <c r="B18" s="9">
        <v>111818000</v>
      </c>
      <c r="C18" s="10" t="s">
        <v>166</v>
      </c>
      <c r="D18" s="11" t="s">
        <v>401</v>
      </c>
      <c r="E18" s="29">
        <v>1943928752</v>
      </c>
      <c r="F18" s="29">
        <f t="shared" si="5"/>
        <v>1943928752</v>
      </c>
      <c r="G18" s="29">
        <v>1502740055</v>
      </c>
      <c r="H18" s="29">
        <f t="shared" si="6"/>
        <v>3446668807</v>
      </c>
      <c r="I18" s="29">
        <v>1299653961</v>
      </c>
      <c r="J18" s="29">
        <f t="shared" si="7"/>
        <v>4746322768</v>
      </c>
      <c r="K18" s="29">
        <f>VLOOKUP(A18,[3]REPNCT004ReporteAuxiliarContabl!A$21:D$258,4,0)</f>
        <v>1515232280</v>
      </c>
      <c r="L18" s="29">
        <f t="shared" si="8"/>
        <v>6261555048</v>
      </c>
      <c r="M18" s="29">
        <v>1047458196</v>
      </c>
      <c r="N18" s="29">
        <f t="shared" si="9"/>
        <v>7309013244</v>
      </c>
      <c r="O18" s="29">
        <v>1710156786</v>
      </c>
      <c r="P18" s="29">
        <f t="shared" si="10"/>
        <v>9019170030</v>
      </c>
      <c r="Q18" s="29">
        <v>1710859845</v>
      </c>
      <c r="R18" s="29">
        <f t="shared" si="11"/>
        <v>10730029875</v>
      </c>
      <c r="S18" s="29">
        <v>1703953782</v>
      </c>
      <c r="T18" s="29">
        <f t="shared" si="0"/>
        <v>12433983657</v>
      </c>
      <c r="U18" s="29">
        <v>1714312876</v>
      </c>
      <c r="V18" s="29">
        <f t="shared" si="1"/>
        <v>14148296533</v>
      </c>
      <c r="W18" s="29">
        <v>1714312875</v>
      </c>
      <c r="X18" s="29">
        <f t="shared" si="2"/>
        <v>15862609408</v>
      </c>
      <c r="Y18" s="29">
        <v>0</v>
      </c>
      <c r="Z18" s="29">
        <f t="shared" si="3"/>
        <v>15862609408</v>
      </c>
      <c r="AA18" s="29">
        <v>0</v>
      </c>
      <c r="AB18" s="29">
        <f t="shared" si="4"/>
        <v>15862609408</v>
      </c>
    </row>
    <row r="19" spans="1:28" ht="18" customHeight="1" x14ac:dyDescent="0.25">
      <c r="A19" s="9">
        <v>800094067</v>
      </c>
      <c r="B19" s="9">
        <v>119999000</v>
      </c>
      <c r="C19" s="10" t="s">
        <v>135</v>
      </c>
      <c r="D19" s="11" t="s">
        <v>371</v>
      </c>
      <c r="E19" s="29"/>
      <c r="F19" s="29">
        <f t="shared" si="5"/>
        <v>0</v>
      </c>
      <c r="G19" s="29">
        <v>506432498</v>
      </c>
      <c r="H19" s="29">
        <f t="shared" si="6"/>
        <v>506432498</v>
      </c>
      <c r="I19" s="29">
        <v>1844147479</v>
      </c>
      <c r="J19" s="29">
        <f t="shared" si="7"/>
        <v>2350579977</v>
      </c>
      <c r="K19" s="29">
        <f>VLOOKUP(A19,[3]REPNCT004ReporteAuxiliarContabl!A$21:D$258,4,0)</f>
        <v>318972935</v>
      </c>
      <c r="L19" s="29">
        <f t="shared" si="8"/>
        <v>2669552912</v>
      </c>
      <c r="M19" s="29">
        <v>220501384</v>
      </c>
      <c r="N19" s="29">
        <f t="shared" si="9"/>
        <v>2890054296</v>
      </c>
      <c r="O19" s="29">
        <v>360006672</v>
      </c>
      <c r="P19" s="29">
        <f t="shared" si="10"/>
        <v>3250060968</v>
      </c>
      <c r="Q19" s="29">
        <v>360154673</v>
      </c>
      <c r="R19" s="29">
        <f t="shared" si="11"/>
        <v>3610215641</v>
      </c>
      <c r="S19" s="29">
        <v>358700872</v>
      </c>
      <c r="T19" s="29">
        <f t="shared" si="0"/>
        <v>3968916513</v>
      </c>
      <c r="U19" s="29">
        <v>721763146</v>
      </c>
      <c r="V19" s="29">
        <f t="shared" si="1"/>
        <v>4690679659</v>
      </c>
      <c r="W19" s="29">
        <v>0</v>
      </c>
      <c r="X19" s="29">
        <f t="shared" si="2"/>
        <v>4690679659</v>
      </c>
      <c r="Y19" s="29">
        <v>0</v>
      </c>
      <c r="Z19" s="29">
        <f t="shared" si="3"/>
        <v>4690679659</v>
      </c>
      <c r="AA19" s="29">
        <v>0</v>
      </c>
      <c r="AB19" s="29">
        <f t="shared" si="4"/>
        <v>4690679659</v>
      </c>
    </row>
    <row r="20" spans="1:28" ht="18" customHeight="1" x14ac:dyDescent="0.25">
      <c r="A20" s="9">
        <v>800094164</v>
      </c>
      <c r="B20" s="9">
        <v>118686000</v>
      </c>
      <c r="C20" s="10" t="s">
        <v>155</v>
      </c>
      <c r="D20" s="11" t="s">
        <v>390</v>
      </c>
      <c r="E20" s="29">
        <v>2145177344</v>
      </c>
      <c r="F20" s="29">
        <f t="shared" si="5"/>
        <v>2145177344</v>
      </c>
      <c r="G20" s="29">
        <v>2231651164</v>
      </c>
      <c r="H20" s="29">
        <f t="shared" si="6"/>
        <v>4376828508</v>
      </c>
      <c r="I20" s="29">
        <v>1528858106</v>
      </c>
      <c r="J20" s="29">
        <f t="shared" si="7"/>
        <v>5905686614</v>
      </c>
      <c r="K20" s="29">
        <f>VLOOKUP(A20,[3]REPNCT004ReporteAuxiliarContabl!A$21:D$258,4,0)</f>
        <v>1756799672</v>
      </c>
      <c r="L20" s="29">
        <f t="shared" si="8"/>
        <v>7662486286</v>
      </c>
      <c r="M20" s="29">
        <v>3854670013</v>
      </c>
      <c r="N20" s="29">
        <f t="shared" si="9"/>
        <v>11517156299</v>
      </c>
      <c r="O20" s="29">
        <v>1444579234</v>
      </c>
      <c r="P20" s="29">
        <f t="shared" si="10"/>
        <v>12961735533</v>
      </c>
      <c r="Q20" s="29">
        <v>1290439514</v>
      </c>
      <c r="R20" s="29">
        <f t="shared" si="11"/>
        <v>14252175047</v>
      </c>
      <c r="S20" s="29">
        <v>1285230522</v>
      </c>
      <c r="T20" s="29">
        <f t="shared" si="0"/>
        <v>15537405569</v>
      </c>
      <c r="U20" s="29">
        <v>1293044010</v>
      </c>
      <c r="V20" s="29">
        <f t="shared" si="1"/>
        <v>16830449579</v>
      </c>
      <c r="W20" s="29">
        <v>1293044009</v>
      </c>
      <c r="X20" s="29">
        <f t="shared" si="2"/>
        <v>18123493588</v>
      </c>
      <c r="Y20" s="29">
        <v>0</v>
      </c>
      <c r="Z20" s="29">
        <f t="shared" si="3"/>
        <v>18123493588</v>
      </c>
      <c r="AA20" s="29">
        <v>0</v>
      </c>
      <c r="AB20" s="29">
        <f t="shared" si="4"/>
        <v>18123493588</v>
      </c>
    </row>
    <row r="21" spans="1:28" ht="18" customHeight="1" x14ac:dyDescent="0.25">
      <c r="A21" s="9">
        <v>800094755</v>
      </c>
      <c r="B21" s="9">
        <v>215425754</v>
      </c>
      <c r="C21" s="10" t="s">
        <v>167</v>
      </c>
      <c r="D21" s="11" t="s">
        <v>402</v>
      </c>
      <c r="E21" s="29">
        <v>957400439</v>
      </c>
      <c r="F21" s="29">
        <f t="shared" si="5"/>
        <v>957400439</v>
      </c>
      <c r="G21" s="29">
        <v>740111482</v>
      </c>
      <c r="H21" s="29">
        <f t="shared" si="6"/>
        <v>1697511921</v>
      </c>
      <c r="I21" s="29">
        <v>640089958</v>
      </c>
      <c r="J21" s="29">
        <f t="shared" si="7"/>
        <v>2337601879</v>
      </c>
      <c r="K21" s="29">
        <f>VLOOKUP(A21,[3]REPNCT004ReporteAuxiliarContabl!A$21:D$258,4,0)</f>
        <v>746264002</v>
      </c>
      <c r="L21" s="29">
        <f t="shared" si="8"/>
        <v>3083865881</v>
      </c>
      <c r="M21" s="29">
        <v>515881529</v>
      </c>
      <c r="N21" s="29">
        <f t="shared" si="9"/>
        <v>3599747410</v>
      </c>
      <c r="O21" s="29">
        <v>842265879</v>
      </c>
      <c r="P21" s="29">
        <f t="shared" si="10"/>
        <v>4442013289</v>
      </c>
      <c r="Q21" s="29">
        <v>842612141</v>
      </c>
      <c r="R21" s="29">
        <f t="shared" si="11"/>
        <v>5284625430</v>
      </c>
      <c r="S21" s="29">
        <v>839210850</v>
      </c>
      <c r="T21" s="29">
        <f t="shared" si="0"/>
        <v>6123836280</v>
      </c>
      <c r="U21" s="29">
        <v>844312787</v>
      </c>
      <c r="V21" s="29">
        <f t="shared" si="1"/>
        <v>6968149067</v>
      </c>
      <c r="W21" s="29">
        <v>844312785</v>
      </c>
      <c r="X21" s="29">
        <f t="shared" si="2"/>
        <v>7812461852</v>
      </c>
      <c r="Y21" s="29">
        <v>0</v>
      </c>
      <c r="Z21" s="29">
        <f t="shared" si="3"/>
        <v>7812461852</v>
      </c>
      <c r="AA21" s="29">
        <v>0</v>
      </c>
      <c r="AB21" s="29">
        <f t="shared" si="4"/>
        <v>7812461852</v>
      </c>
    </row>
    <row r="22" spans="1:28" ht="18" customHeight="1" x14ac:dyDescent="0.25">
      <c r="A22" s="9">
        <v>800095530</v>
      </c>
      <c r="B22" s="9">
        <v>218013780</v>
      </c>
      <c r="C22" s="10" t="s">
        <v>174</v>
      </c>
      <c r="D22" s="11" t="s">
        <v>409</v>
      </c>
      <c r="E22" s="29"/>
      <c r="F22" s="29">
        <f t="shared" si="5"/>
        <v>0</v>
      </c>
      <c r="G22" s="29"/>
      <c r="H22" s="29">
        <f t="shared" si="6"/>
        <v>0</v>
      </c>
      <c r="I22" s="29">
        <v>12124491</v>
      </c>
      <c r="J22" s="29">
        <f t="shared" si="7"/>
        <v>12124491</v>
      </c>
      <c r="K22" s="29">
        <f>VLOOKUP(A22,[3]REPNCT004ReporteAuxiliarContabl!A$21:D$258,4,0)</f>
        <v>0</v>
      </c>
      <c r="L22" s="29">
        <f t="shared" si="8"/>
        <v>12124491</v>
      </c>
      <c r="M22" s="29">
        <v>0</v>
      </c>
      <c r="N22" s="29">
        <f t="shared" si="9"/>
        <v>12124491</v>
      </c>
      <c r="O22" s="29">
        <v>0</v>
      </c>
      <c r="P22" s="29">
        <f t="shared" si="10"/>
        <v>12124491</v>
      </c>
      <c r="Q22" s="29">
        <v>0</v>
      </c>
      <c r="R22" s="29">
        <f t="shared" si="11"/>
        <v>12124491</v>
      </c>
      <c r="S22" s="29">
        <v>0</v>
      </c>
      <c r="T22" s="29">
        <f t="shared" si="0"/>
        <v>12124491</v>
      </c>
      <c r="U22" s="29">
        <v>0</v>
      </c>
      <c r="V22" s="29">
        <f t="shared" si="1"/>
        <v>12124491</v>
      </c>
      <c r="W22" s="29">
        <v>0</v>
      </c>
      <c r="X22" s="29">
        <f t="shared" si="2"/>
        <v>12124491</v>
      </c>
      <c r="Y22" s="29">
        <v>0</v>
      </c>
      <c r="Z22" s="29">
        <f t="shared" si="3"/>
        <v>12124491</v>
      </c>
      <c r="AA22" s="29">
        <v>0</v>
      </c>
      <c r="AB22" s="29">
        <f t="shared" si="4"/>
        <v>12124491</v>
      </c>
    </row>
    <row r="23" spans="1:28" ht="18" customHeight="1" x14ac:dyDescent="0.25">
      <c r="A23" s="9">
        <v>800095728</v>
      </c>
      <c r="B23" s="9">
        <v>210118001</v>
      </c>
      <c r="C23" s="10" t="s">
        <v>168</v>
      </c>
      <c r="D23" s="11" t="s">
        <v>403</v>
      </c>
      <c r="E23" s="29">
        <v>553304725</v>
      </c>
      <c r="F23" s="29">
        <f t="shared" si="5"/>
        <v>553304725</v>
      </c>
      <c r="G23" s="29">
        <v>427728214</v>
      </c>
      <c r="H23" s="29">
        <f t="shared" si="6"/>
        <v>981032939</v>
      </c>
      <c r="I23" s="29">
        <v>369923372</v>
      </c>
      <c r="J23" s="29">
        <f t="shared" si="7"/>
        <v>1350956311</v>
      </c>
      <c r="K23" s="29">
        <f>VLOOKUP(A23,[3]REPNCT004ReporteAuxiliarContabl!A$21:D$258,4,0)</f>
        <v>431283904</v>
      </c>
      <c r="L23" s="29">
        <f t="shared" si="8"/>
        <v>1782240215</v>
      </c>
      <c r="M23" s="29">
        <v>298140335</v>
      </c>
      <c r="N23" s="29">
        <f t="shared" si="9"/>
        <v>2080380550</v>
      </c>
      <c r="O23" s="29">
        <v>486765696</v>
      </c>
      <c r="P23" s="29">
        <f t="shared" si="10"/>
        <v>2567146246</v>
      </c>
      <c r="Q23" s="29">
        <v>486965810</v>
      </c>
      <c r="R23" s="29">
        <f t="shared" si="11"/>
        <v>3054112056</v>
      </c>
      <c r="S23" s="29">
        <v>485000121</v>
      </c>
      <c r="T23" s="29">
        <f t="shared" si="0"/>
        <v>3539112177</v>
      </c>
      <c r="U23" s="29">
        <v>487948653</v>
      </c>
      <c r="V23" s="29">
        <f t="shared" si="1"/>
        <v>4027060830</v>
      </c>
      <c r="W23" s="29">
        <v>487948652</v>
      </c>
      <c r="X23" s="29">
        <f t="shared" si="2"/>
        <v>4515009482</v>
      </c>
      <c r="Y23" s="29">
        <v>0</v>
      </c>
      <c r="Z23" s="29">
        <f t="shared" si="3"/>
        <v>4515009482</v>
      </c>
      <c r="AA23" s="29">
        <v>0</v>
      </c>
      <c r="AB23" s="29">
        <f t="shared" si="4"/>
        <v>4515009482</v>
      </c>
    </row>
    <row r="24" spans="1:28" ht="18" customHeight="1" x14ac:dyDescent="0.25">
      <c r="A24" s="9">
        <v>800096585</v>
      </c>
      <c r="B24" s="9">
        <v>217820178</v>
      </c>
      <c r="C24" s="10" t="s">
        <v>175</v>
      </c>
      <c r="D24" s="11" t="s">
        <v>410</v>
      </c>
      <c r="E24" s="29"/>
      <c r="F24" s="29">
        <f t="shared" si="5"/>
        <v>0</v>
      </c>
      <c r="G24" s="29"/>
      <c r="H24" s="29">
        <f t="shared" si="6"/>
        <v>0</v>
      </c>
      <c r="I24" s="29">
        <v>293561015</v>
      </c>
      <c r="J24" s="29">
        <f t="shared" si="7"/>
        <v>293561015</v>
      </c>
      <c r="K24" s="29">
        <f>VLOOKUP(A24,[3]REPNCT004ReporteAuxiliarContabl!A$21:D$258,4,0)</f>
        <v>293561015</v>
      </c>
      <c r="L24" s="29">
        <f t="shared" si="8"/>
        <v>587122030</v>
      </c>
      <c r="M24" s="29">
        <v>293561015</v>
      </c>
      <c r="N24" s="29">
        <f t="shared" si="9"/>
        <v>880683045</v>
      </c>
      <c r="O24" s="29">
        <v>293561015</v>
      </c>
      <c r="P24" s="29">
        <f t="shared" si="10"/>
        <v>1174244060</v>
      </c>
      <c r="Q24" s="29">
        <v>0</v>
      </c>
      <c r="R24" s="29">
        <f t="shared" si="11"/>
        <v>1174244060</v>
      </c>
      <c r="S24" s="29">
        <v>0</v>
      </c>
      <c r="T24" s="29">
        <f t="shared" si="0"/>
        <v>1174244060</v>
      </c>
      <c r="U24" s="29">
        <v>0</v>
      </c>
      <c r="V24" s="29">
        <f t="shared" si="1"/>
        <v>1174244060</v>
      </c>
      <c r="W24" s="29">
        <v>0</v>
      </c>
      <c r="X24" s="29">
        <f t="shared" si="2"/>
        <v>1174244060</v>
      </c>
      <c r="Y24" s="29">
        <v>0</v>
      </c>
      <c r="Z24" s="29">
        <f t="shared" si="3"/>
        <v>1174244060</v>
      </c>
      <c r="AA24" s="29">
        <v>0</v>
      </c>
      <c r="AB24" s="29">
        <f t="shared" si="4"/>
        <v>1174244060</v>
      </c>
    </row>
    <row r="25" spans="1:28" ht="18" customHeight="1" x14ac:dyDescent="0.25">
      <c r="A25" s="9">
        <v>800096592</v>
      </c>
      <c r="B25" s="9">
        <v>215020250</v>
      </c>
      <c r="C25" s="10" t="s">
        <v>176</v>
      </c>
      <c r="D25" s="11" t="s">
        <v>411</v>
      </c>
      <c r="E25" s="29"/>
      <c r="F25" s="29">
        <f t="shared" si="5"/>
        <v>0</v>
      </c>
      <c r="G25" s="29"/>
      <c r="H25" s="29">
        <f t="shared" si="6"/>
        <v>0</v>
      </c>
      <c r="I25" s="29">
        <v>129535152</v>
      </c>
      <c r="J25" s="29">
        <f t="shared" si="7"/>
        <v>129535152</v>
      </c>
      <c r="K25" s="29">
        <f>VLOOKUP(A25,[3]REPNCT004ReporteAuxiliarContabl!A$21:D$258,4,0)</f>
        <v>129535152</v>
      </c>
      <c r="L25" s="29">
        <f t="shared" si="8"/>
        <v>259070304</v>
      </c>
      <c r="M25" s="29">
        <v>129535152</v>
      </c>
      <c r="N25" s="29">
        <f t="shared" si="9"/>
        <v>388605456</v>
      </c>
      <c r="O25" s="29">
        <v>129535153</v>
      </c>
      <c r="P25" s="29">
        <f t="shared" si="10"/>
        <v>518140609</v>
      </c>
      <c r="Q25" s="29">
        <v>0</v>
      </c>
      <c r="R25" s="29">
        <f t="shared" si="11"/>
        <v>518140609</v>
      </c>
      <c r="S25" s="29">
        <v>0</v>
      </c>
      <c r="T25" s="29">
        <f t="shared" si="0"/>
        <v>518140609</v>
      </c>
      <c r="U25" s="29">
        <v>0</v>
      </c>
      <c r="V25" s="29">
        <f t="shared" si="1"/>
        <v>518140609</v>
      </c>
      <c r="W25" s="29">
        <v>0</v>
      </c>
      <c r="X25" s="29">
        <f t="shared" si="2"/>
        <v>518140609</v>
      </c>
      <c r="Y25" s="29">
        <v>0</v>
      </c>
      <c r="Z25" s="29">
        <f t="shared" si="3"/>
        <v>518140609</v>
      </c>
      <c r="AA25" s="29">
        <v>0</v>
      </c>
      <c r="AB25" s="29">
        <f t="shared" si="4"/>
        <v>518140609</v>
      </c>
    </row>
    <row r="26" spans="1:28" ht="18" customHeight="1" x14ac:dyDescent="0.25">
      <c r="A26" s="9">
        <v>800096734</v>
      </c>
      <c r="B26" s="9">
        <v>210123001</v>
      </c>
      <c r="C26" s="23" t="s">
        <v>575</v>
      </c>
      <c r="D26" s="11" t="s">
        <v>576</v>
      </c>
      <c r="E26" s="29"/>
      <c r="F26" s="29">
        <f t="shared" si="5"/>
        <v>0</v>
      </c>
      <c r="G26" s="29"/>
      <c r="H26" s="29">
        <f t="shared" si="6"/>
        <v>0</v>
      </c>
      <c r="I26" s="29">
        <v>1227153939</v>
      </c>
      <c r="J26" s="29">
        <f t="shared" si="7"/>
        <v>1227153939</v>
      </c>
      <c r="K26" s="29">
        <f>VLOOKUP(A26,[3]REPNCT004ReporteAuxiliarContabl!A$21:D$258,4,0)</f>
        <v>1430706415</v>
      </c>
      <c r="L26" s="29">
        <f t="shared" si="8"/>
        <v>2657860354</v>
      </c>
      <c r="M26" s="29">
        <v>989026686</v>
      </c>
      <c r="N26" s="29">
        <f t="shared" si="9"/>
        <v>3646887040</v>
      </c>
      <c r="O26" s="29">
        <v>1614757234</v>
      </c>
      <c r="P26" s="29">
        <f t="shared" si="10"/>
        <v>5261644274</v>
      </c>
      <c r="Q26" s="29">
        <v>1615421073</v>
      </c>
      <c r="R26" s="29">
        <f t="shared" si="11"/>
        <v>6877065347</v>
      </c>
      <c r="S26" s="29">
        <v>1608900259</v>
      </c>
      <c r="T26" s="29">
        <f t="shared" si="0"/>
        <v>8485965606</v>
      </c>
      <c r="U26" s="29">
        <v>1618681480</v>
      </c>
      <c r="V26" s="29">
        <f t="shared" si="1"/>
        <v>10104647086</v>
      </c>
      <c r="W26" s="29">
        <v>1618681479</v>
      </c>
      <c r="X26" s="29">
        <f t="shared" si="2"/>
        <v>11723328565</v>
      </c>
      <c r="Y26" s="29">
        <v>0</v>
      </c>
      <c r="Z26" s="29">
        <f t="shared" si="3"/>
        <v>11723328565</v>
      </c>
      <c r="AA26" s="29">
        <v>0</v>
      </c>
      <c r="AB26" s="29">
        <f t="shared" si="4"/>
        <v>11723328565</v>
      </c>
    </row>
    <row r="27" spans="1:28" ht="18" customHeight="1" x14ac:dyDescent="0.25">
      <c r="A27" s="9">
        <v>800096737</v>
      </c>
      <c r="B27" s="9">
        <v>216823068</v>
      </c>
      <c r="C27" s="10" t="s">
        <v>182</v>
      </c>
      <c r="D27" s="11" t="s">
        <v>416</v>
      </c>
      <c r="E27" s="29"/>
      <c r="F27" s="29">
        <f t="shared" si="5"/>
        <v>0</v>
      </c>
      <c r="G27" s="29"/>
      <c r="H27" s="29">
        <f t="shared" si="6"/>
        <v>0</v>
      </c>
      <c r="I27" s="29">
        <v>77459430</v>
      </c>
      <c r="J27" s="29">
        <f t="shared" si="7"/>
        <v>77459430</v>
      </c>
      <c r="K27" s="29">
        <f>VLOOKUP(A27,[3]REPNCT004ReporteAuxiliarContabl!A$21:D$258,4,0)</f>
        <v>0</v>
      </c>
      <c r="L27" s="29">
        <f t="shared" si="8"/>
        <v>77459430</v>
      </c>
      <c r="M27" s="29">
        <v>0</v>
      </c>
      <c r="N27" s="29">
        <f t="shared" si="9"/>
        <v>77459430</v>
      </c>
      <c r="O27" s="29">
        <v>0</v>
      </c>
      <c r="P27" s="29">
        <f t="shared" si="10"/>
        <v>77459430</v>
      </c>
      <c r="Q27" s="29">
        <v>0</v>
      </c>
      <c r="R27" s="29">
        <f t="shared" si="11"/>
        <v>77459430</v>
      </c>
      <c r="S27" s="29">
        <v>0</v>
      </c>
      <c r="T27" s="29">
        <f t="shared" si="0"/>
        <v>77459430</v>
      </c>
      <c r="U27" s="29">
        <v>0</v>
      </c>
      <c r="V27" s="29">
        <f t="shared" si="1"/>
        <v>77459430</v>
      </c>
      <c r="W27" s="29">
        <v>0</v>
      </c>
      <c r="X27" s="29">
        <f t="shared" si="2"/>
        <v>77459430</v>
      </c>
      <c r="Y27" s="29">
        <v>0</v>
      </c>
      <c r="Z27" s="29">
        <f t="shared" si="3"/>
        <v>77459430</v>
      </c>
      <c r="AA27" s="29">
        <v>0</v>
      </c>
      <c r="AB27" s="29">
        <f t="shared" si="4"/>
        <v>77459430</v>
      </c>
    </row>
    <row r="28" spans="1:28" ht="18" customHeight="1" x14ac:dyDescent="0.25">
      <c r="A28" s="9">
        <v>800096739</v>
      </c>
      <c r="B28" s="9">
        <v>217923079</v>
      </c>
      <c r="C28" s="10" t="s">
        <v>169</v>
      </c>
      <c r="D28" s="11" t="s">
        <v>404</v>
      </c>
      <c r="E28" s="29"/>
      <c r="F28" s="29">
        <f t="shared" si="5"/>
        <v>0</v>
      </c>
      <c r="G28" s="29"/>
      <c r="H28" s="29">
        <f t="shared" si="6"/>
        <v>0</v>
      </c>
      <c r="I28" s="29">
        <v>128831777</v>
      </c>
      <c r="J28" s="29">
        <f t="shared" si="7"/>
        <v>128831777</v>
      </c>
      <c r="K28" s="29">
        <f>VLOOKUP(A28,[3]REPNCT004ReporteAuxiliarContabl!A$21:D$258,4,0)</f>
        <v>0</v>
      </c>
      <c r="L28" s="29">
        <f t="shared" si="8"/>
        <v>128831777</v>
      </c>
      <c r="M28" s="29">
        <v>0</v>
      </c>
      <c r="N28" s="29">
        <f t="shared" si="9"/>
        <v>128831777</v>
      </c>
      <c r="O28" s="29">
        <v>0</v>
      </c>
      <c r="P28" s="29">
        <f t="shared" si="10"/>
        <v>128831777</v>
      </c>
      <c r="Q28" s="29">
        <v>0</v>
      </c>
      <c r="R28" s="29">
        <f t="shared" si="11"/>
        <v>128831777</v>
      </c>
      <c r="S28" s="29">
        <v>0</v>
      </c>
      <c r="T28" s="29">
        <f t="shared" si="0"/>
        <v>128831777</v>
      </c>
      <c r="U28" s="29">
        <v>0</v>
      </c>
      <c r="V28" s="29">
        <f t="shared" si="1"/>
        <v>128831777</v>
      </c>
      <c r="W28" s="29">
        <v>0</v>
      </c>
      <c r="X28" s="29">
        <f t="shared" si="2"/>
        <v>128831777</v>
      </c>
      <c r="Y28" s="29">
        <v>0</v>
      </c>
      <c r="Z28" s="29">
        <f t="shared" si="3"/>
        <v>128831777</v>
      </c>
      <c r="AA28" s="29">
        <v>0</v>
      </c>
      <c r="AB28" s="29">
        <f t="shared" si="4"/>
        <v>128831777</v>
      </c>
    </row>
    <row r="29" spans="1:28" ht="18" customHeight="1" x14ac:dyDescent="0.25">
      <c r="A29" s="9">
        <v>800096753</v>
      </c>
      <c r="B29" s="9">
        <v>218223182</v>
      </c>
      <c r="C29" s="10" t="s">
        <v>138</v>
      </c>
      <c r="D29" s="11" t="s">
        <v>374</v>
      </c>
      <c r="E29" s="29"/>
      <c r="F29" s="29">
        <f t="shared" si="5"/>
        <v>0</v>
      </c>
      <c r="G29" s="29"/>
      <c r="H29" s="29">
        <f t="shared" si="6"/>
        <v>0</v>
      </c>
      <c r="I29" s="29">
        <v>160351565</v>
      </c>
      <c r="J29" s="29">
        <f t="shared" si="7"/>
        <v>160351565</v>
      </c>
      <c r="K29" s="29">
        <f>VLOOKUP(A29,[3]REPNCT004ReporteAuxiliarContabl!A$21:D$258,4,0)</f>
        <v>0</v>
      </c>
      <c r="L29" s="29">
        <f t="shared" si="8"/>
        <v>160351565</v>
      </c>
      <c r="M29" s="29">
        <v>0</v>
      </c>
      <c r="N29" s="29">
        <f t="shared" si="9"/>
        <v>160351565</v>
      </c>
      <c r="O29" s="29">
        <v>0</v>
      </c>
      <c r="P29" s="29">
        <f t="shared" si="10"/>
        <v>160351565</v>
      </c>
      <c r="Q29" s="29">
        <v>0</v>
      </c>
      <c r="R29" s="29">
        <f t="shared" si="11"/>
        <v>160351565</v>
      </c>
      <c r="S29" s="29">
        <v>0</v>
      </c>
      <c r="T29" s="29">
        <f t="shared" si="0"/>
        <v>160351565</v>
      </c>
      <c r="U29" s="29">
        <v>0</v>
      </c>
      <c r="V29" s="29">
        <f t="shared" si="1"/>
        <v>160351565</v>
      </c>
      <c r="W29" s="29">
        <v>0</v>
      </c>
      <c r="X29" s="29">
        <f t="shared" si="2"/>
        <v>160351565</v>
      </c>
      <c r="Y29" s="29">
        <v>0</v>
      </c>
      <c r="Z29" s="29">
        <f t="shared" si="3"/>
        <v>160351565</v>
      </c>
      <c r="AA29" s="29">
        <v>0</v>
      </c>
      <c r="AB29" s="29">
        <f t="shared" si="4"/>
        <v>160351565</v>
      </c>
    </row>
    <row r="30" spans="1:28" ht="18" customHeight="1" x14ac:dyDescent="0.25">
      <c r="A30" s="9">
        <v>800096758</v>
      </c>
      <c r="B30" s="9">
        <v>211723417</v>
      </c>
      <c r="C30" s="10" t="s">
        <v>157</v>
      </c>
      <c r="D30" s="11" t="s">
        <v>392</v>
      </c>
      <c r="E30" s="29"/>
      <c r="F30" s="29">
        <f t="shared" si="5"/>
        <v>0</v>
      </c>
      <c r="G30" s="29"/>
      <c r="H30" s="29">
        <f t="shared" si="6"/>
        <v>0</v>
      </c>
      <c r="I30" s="29">
        <v>668338924</v>
      </c>
      <c r="J30" s="29">
        <f t="shared" si="7"/>
        <v>668338924</v>
      </c>
      <c r="K30" s="29">
        <f>VLOOKUP(A30,[3]REPNCT004ReporteAuxiliarContabl!A$21:D$258,4,0)</f>
        <v>738619218</v>
      </c>
      <c r="L30" s="29">
        <f t="shared" si="8"/>
        <v>1406958142</v>
      </c>
      <c r="M30" s="29">
        <v>510596800</v>
      </c>
      <c r="N30" s="29">
        <f t="shared" si="9"/>
        <v>1917554942</v>
      </c>
      <c r="O30" s="29">
        <v>833637644</v>
      </c>
      <c r="P30" s="29">
        <f t="shared" si="10"/>
        <v>2751192586</v>
      </c>
      <c r="Q30" s="29">
        <v>833980359</v>
      </c>
      <c r="R30" s="29">
        <f t="shared" si="11"/>
        <v>3585172945</v>
      </c>
      <c r="S30" s="29">
        <v>830613911</v>
      </c>
      <c r="T30" s="29">
        <f t="shared" si="0"/>
        <v>4415786856</v>
      </c>
      <c r="U30" s="29">
        <v>835663582</v>
      </c>
      <c r="V30" s="29">
        <f t="shared" si="1"/>
        <v>5251450438</v>
      </c>
      <c r="W30" s="29">
        <v>835663582</v>
      </c>
      <c r="X30" s="29">
        <f t="shared" si="2"/>
        <v>6087114020</v>
      </c>
      <c r="Y30" s="29">
        <v>0</v>
      </c>
      <c r="Z30" s="29">
        <f t="shared" si="3"/>
        <v>6087114020</v>
      </c>
      <c r="AA30" s="29">
        <v>0</v>
      </c>
      <c r="AB30" s="29">
        <f t="shared" si="4"/>
        <v>6087114020</v>
      </c>
    </row>
    <row r="31" spans="1:28" ht="18" customHeight="1" x14ac:dyDescent="0.25">
      <c r="A31" s="9">
        <v>800096761</v>
      </c>
      <c r="B31" s="9">
        <v>211923419</v>
      </c>
      <c r="C31" s="10" t="s">
        <v>158</v>
      </c>
      <c r="D31" s="11" t="s">
        <v>393</v>
      </c>
      <c r="E31" s="29"/>
      <c r="F31" s="29">
        <f t="shared" si="5"/>
        <v>0</v>
      </c>
      <c r="G31" s="29"/>
      <c r="H31" s="29">
        <f t="shared" si="6"/>
        <v>0</v>
      </c>
      <c r="I31" s="29">
        <v>137185045</v>
      </c>
      <c r="J31" s="29">
        <f t="shared" si="7"/>
        <v>137185045</v>
      </c>
      <c r="K31" s="29">
        <f>VLOOKUP(A31,[3]REPNCT004ReporteAuxiliarContabl!A$21:D$258,4,0)</f>
        <v>0</v>
      </c>
      <c r="L31" s="29">
        <f t="shared" si="8"/>
        <v>137185045</v>
      </c>
      <c r="M31" s="29">
        <v>0</v>
      </c>
      <c r="N31" s="29">
        <f t="shared" si="9"/>
        <v>137185045</v>
      </c>
      <c r="O31" s="29">
        <v>0</v>
      </c>
      <c r="P31" s="29">
        <f t="shared" si="10"/>
        <v>137185045</v>
      </c>
      <c r="Q31" s="29">
        <v>0</v>
      </c>
      <c r="R31" s="29">
        <f t="shared" si="11"/>
        <v>137185045</v>
      </c>
      <c r="S31" s="29">
        <v>0</v>
      </c>
      <c r="T31" s="29">
        <f t="shared" si="0"/>
        <v>137185045</v>
      </c>
      <c r="U31" s="29">
        <v>0</v>
      </c>
      <c r="V31" s="29">
        <f t="shared" si="1"/>
        <v>137185045</v>
      </c>
      <c r="W31" s="29">
        <v>0</v>
      </c>
      <c r="X31" s="29">
        <f t="shared" si="2"/>
        <v>137185045</v>
      </c>
      <c r="Y31" s="29">
        <v>0</v>
      </c>
      <c r="Z31" s="29">
        <f t="shared" si="3"/>
        <v>137185045</v>
      </c>
      <c r="AA31" s="29">
        <v>0</v>
      </c>
      <c r="AB31" s="29">
        <f t="shared" si="4"/>
        <v>137185045</v>
      </c>
    </row>
    <row r="32" spans="1:28" ht="18" customHeight="1" x14ac:dyDescent="0.25">
      <c r="A32" s="9">
        <v>800096765</v>
      </c>
      <c r="B32" s="9">
        <v>215523555</v>
      </c>
      <c r="C32" s="10" t="s">
        <v>159</v>
      </c>
      <c r="D32" s="11" t="s">
        <v>394</v>
      </c>
      <c r="E32" s="29"/>
      <c r="F32" s="29">
        <f t="shared" si="5"/>
        <v>0</v>
      </c>
      <c r="G32" s="29"/>
      <c r="H32" s="29">
        <f t="shared" si="6"/>
        <v>0</v>
      </c>
      <c r="I32" s="29">
        <v>135016611</v>
      </c>
      <c r="J32" s="29">
        <f t="shared" si="7"/>
        <v>135016611</v>
      </c>
      <c r="K32" s="29">
        <f>VLOOKUP(A32,[3]REPNCT004ReporteAuxiliarContabl!A$21:D$258,4,0)</f>
        <v>0</v>
      </c>
      <c r="L32" s="29">
        <f t="shared" si="8"/>
        <v>135016611</v>
      </c>
      <c r="M32" s="29">
        <v>0</v>
      </c>
      <c r="N32" s="29">
        <f t="shared" si="9"/>
        <v>135016611</v>
      </c>
      <c r="O32" s="29">
        <v>0</v>
      </c>
      <c r="P32" s="29">
        <f t="shared" si="10"/>
        <v>135016611</v>
      </c>
      <c r="Q32" s="29">
        <v>0</v>
      </c>
      <c r="R32" s="29">
        <f t="shared" si="11"/>
        <v>135016611</v>
      </c>
      <c r="S32" s="29">
        <v>0</v>
      </c>
      <c r="T32" s="29">
        <f t="shared" si="0"/>
        <v>135016611</v>
      </c>
      <c r="U32" s="29">
        <v>0</v>
      </c>
      <c r="V32" s="29">
        <f t="shared" si="1"/>
        <v>135016611</v>
      </c>
      <c r="W32" s="29">
        <v>0</v>
      </c>
      <c r="X32" s="29">
        <f t="shared" si="2"/>
        <v>135016611</v>
      </c>
      <c r="Y32" s="29">
        <v>0</v>
      </c>
      <c r="Z32" s="29">
        <f t="shared" si="3"/>
        <v>135016611</v>
      </c>
      <c r="AA32" s="29">
        <v>0</v>
      </c>
      <c r="AB32" s="29">
        <f t="shared" si="4"/>
        <v>135016611</v>
      </c>
    </row>
    <row r="33" spans="1:28" ht="18" customHeight="1" x14ac:dyDescent="0.25">
      <c r="A33" s="9">
        <v>800096766</v>
      </c>
      <c r="B33" s="9">
        <v>217023570</v>
      </c>
      <c r="C33" s="10" t="s">
        <v>160</v>
      </c>
      <c r="D33" s="11" t="s">
        <v>395</v>
      </c>
      <c r="E33" s="29"/>
      <c r="F33" s="29">
        <f t="shared" si="5"/>
        <v>0</v>
      </c>
      <c r="G33" s="29"/>
      <c r="H33" s="29">
        <f t="shared" si="6"/>
        <v>0</v>
      </c>
      <c r="I33" s="29">
        <v>187618610</v>
      </c>
      <c r="J33" s="29">
        <f t="shared" si="7"/>
        <v>187618610</v>
      </c>
      <c r="K33" s="29">
        <f>VLOOKUP(A33,[3]REPNCT004ReporteAuxiliarContabl!A$21:D$258,4,0)</f>
        <v>0</v>
      </c>
      <c r="L33" s="29">
        <f t="shared" si="8"/>
        <v>187618610</v>
      </c>
      <c r="M33" s="29">
        <v>0</v>
      </c>
      <c r="N33" s="29">
        <f t="shared" si="9"/>
        <v>187618610</v>
      </c>
      <c r="O33" s="29">
        <v>0</v>
      </c>
      <c r="P33" s="29">
        <f t="shared" si="10"/>
        <v>187618610</v>
      </c>
      <c r="Q33" s="29">
        <v>0</v>
      </c>
      <c r="R33" s="29">
        <f t="shared" si="11"/>
        <v>187618610</v>
      </c>
      <c r="S33" s="29">
        <v>0</v>
      </c>
      <c r="T33" s="29">
        <f t="shared" si="0"/>
        <v>187618610</v>
      </c>
      <c r="U33" s="29">
        <v>0</v>
      </c>
      <c r="V33" s="29">
        <f t="shared" si="1"/>
        <v>187618610</v>
      </c>
      <c r="W33" s="29">
        <v>0</v>
      </c>
      <c r="X33" s="29">
        <f t="shared" si="2"/>
        <v>187618610</v>
      </c>
      <c r="Y33" s="29">
        <v>0</v>
      </c>
      <c r="Z33" s="29">
        <f t="shared" si="3"/>
        <v>187618610</v>
      </c>
      <c r="AA33" s="29">
        <v>0</v>
      </c>
      <c r="AB33" s="29">
        <f t="shared" si="4"/>
        <v>187618610</v>
      </c>
    </row>
    <row r="34" spans="1:28" ht="18" customHeight="1" x14ac:dyDescent="0.25">
      <c r="A34" s="9">
        <v>800096770</v>
      </c>
      <c r="B34" s="9">
        <v>217423574</v>
      </c>
      <c r="C34" s="10" t="s">
        <v>183</v>
      </c>
      <c r="D34" s="11" t="s">
        <v>417</v>
      </c>
      <c r="E34" s="29"/>
      <c r="F34" s="29">
        <f t="shared" si="5"/>
        <v>0</v>
      </c>
      <c r="G34" s="29"/>
      <c r="H34" s="29">
        <f t="shared" si="6"/>
        <v>0</v>
      </c>
      <c r="I34" s="29">
        <v>122979378</v>
      </c>
      <c r="J34" s="29">
        <f t="shared" si="7"/>
        <v>122979378</v>
      </c>
      <c r="K34" s="29">
        <f>VLOOKUP(A34,[3]REPNCT004ReporteAuxiliarContabl!A$21:D$258,4,0)</f>
        <v>0</v>
      </c>
      <c r="L34" s="29">
        <f t="shared" si="8"/>
        <v>122979378</v>
      </c>
      <c r="M34" s="29">
        <v>0</v>
      </c>
      <c r="N34" s="29">
        <f t="shared" si="9"/>
        <v>122979378</v>
      </c>
      <c r="O34" s="29">
        <v>0</v>
      </c>
      <c r="P34" s="29">
        <f t="shared" si="10"/>
        <v>122979378</v>
      </c>
      <c r="Q34" s="29">
        <v>0</v>
      </c>
      <c r="R34" s="29">
        <f t="shared" si="11"/>
        <v>122979378</v>
      </c>
      <c r="S34" s="29">
        <v>0</v>
      </c>
      <c r="T34" s="29">
        <f t="shared" si="0"/>
        <v>122979378</v>
      </c>
      <c r="U34" s="29">
        <v>0</v>
      </c>
      <c r="V34" s="29">
        <f t="shared" si="1"/>
        <v>122979378</v>
      </c>
      <c r="W34" s="29">
        <v>0</v>
      </c>
      <c r="X34" s="29">
        <f t="shared" si="2"/>
        <v>122979378</v>
      </c>
      <c r="Y34" s="29">
        <v>0</v>
      </c>
      <c r="Z34" s="29">
        <f t="shared" si="3"/>
        <v>122979378</v>
      </c>
      <c r="AA34" s="29">
        <v>0</v>
      </c>
      <c r="AB34" s="29">
        <f t="shared" si="4"/>
        <v>122979378</v>
      </c>
    </row>
    <row r="35" spans="1:28" ht="18" customHeight="1" x14ac:dyDescent="0.25">
      <c r="A35" s="9">
        <v>800096772</v>
      </c>
      <c r="B35" s="9">
        <v>218023580</v>
      </c>
      <c r="C35" s="10" t="s">
        <v>139</v>
      </c>
      <c r="D35" s="11" t="s">
        <v>375</v>
      </c>
      <c r="E35" s="29"/>
      <c r="F35" s="29">
        <f t="shared" si="5"/>
        <v>0</v>
      </c>
      <c r="G35" s="29"/>
      <c r="H35" s="29">
        <f t="shared" si="6"/>
        <v>0</v>
      </c>
      <c r="I35" s="29">
        <v>216090555</v>
      </c>
      <c r="J35" s="29">
        <f t="shared" si="7"/>
        <v>216090555</v>
      </c>
      <c r="K35" s="29">
        <f>VLOOKUP(A35,[3]REPNCT004ReporteAuxiliarContabl!A$21:D$258,4,0)</f>
        <v>0</v>
      </c>
      <c r="L35" s="29">
        <f t="shared" si="8"/>
        <v>216090555</v>
      </c>
      <c r="M35" s="29">
        <v>0</v>
      </c>
      <c r="N35" s="29">
        <f t="shared" si="9"/>
        <v>216090555</v>
      </c>
      <c r="O35" s="29">
        <v>0</v>
      </c>
      <c r="P35" s="29">
        <f t="shared" si="10"/>
        <v>216090555</v>
      </c>
      <c r="Q35" s="29">
        <v>0</v>
      </c>
      <c r="R35" s="29">
        <f t="shared" si="11"/>
        <v>216090555</v>
      </c>
      <c r="S35" s="29">
        <v>0</v>
      </c>
      <c r="T35" s="29">
        <f t="shared" si="0"/>
        <v>216090555</v>
      </c>
      <c r="U35" s="29">
        <v>0</v>
      </c>
      <c r="V35" s="29">
        <f t="shared" si="1"/>
        <v>216090555</v>
      </c>
      <c r="W35" s="29">
        <v>0</v>
      </c>
      <c r="X35" s="29">
        <f t="shared" si="2"/>
        <v>216090555</v>
      </c>
      <c r="Y35" s="29">
        <v>0</v>
      </c>
      <c r="Z35" s="29">
        <f t="shared" si="3"/>
        <v>216090555</v>
      </c>
      <c r="AA35" s="29">
        <v>0</v>
      </c>
      <c r="AB35" s="29">
        <f t="shared" si="4"/>
        <v>216090555</v>
      </c>
    </row>
    <row r="36" spans="1:28" ht="18" customHeight="1" x14ac:dyDescent="0.25">
      <c r="A36" s="9">
        <v>800096777</v>
      </c>
      <c r="B36" s="9">
        <v>216023660</v>
      </c>
      <c r="C36" s="10" t="s">
        <v>161</v>
      </c>
      <c r="D36" s="11" t="s">
        <v>396</v>
      </c>
      <c r="E36" s="29">
        <v>415844658</v>
      </c>
      <c r="F36" s="29">
        <f t="shared" si="5"/>
        <v>415844658</v>
      </c>
      <c r="G36" s="29">
        <v>321465704</v>
      </c>
      <c r="H36" s="29">
        <f t="shared" si="6"/>
        <v>737310362</v>
      </c>
      <c r="I36" s="29">
        <v>331284873</v>
      </c>
      <c r="J36" s="29">
        <f t="shared" si="7"/>
        <v>1068595235</v>
      </c>
      <c r="K36" s="29">
        <f>VLOOKUP(A36,[3]REPNCT004ReporteAuxiliarContabl!A$21:D$258,4,0)</f>
        <v>324138037</v>
      </c>
      <c r="L36" s="29">
        <f t="shared" si="8"/>
        <v>1392733272</v>
      </c>
      <c r="M36" s="29">
        <v>224071945</v>
      </c>
      <c r="N36" s="29">
        <f t="shared" si="9"/>
        <v>1616805217</v>
      </c>
      <c r="O36" s="29">
        <v>365836229</v>
      </c>
      <c r="P36" s="29">
        <f t="shared" si="10"/>
        <v>1982641446</v>
      </c>
      <c r="Q36" s="29">
        <v>365986627</v>
      </c>
      <c r="R36" s="29">
        <f t="shared" si="11"/>
        <v>2348628073</v>
      </c>
      <c r="S36" s="29">
        <v>364509285</v>
      </c>
      <c r="T36" s="29">
        <f t="shared" si="0"/>
        <v>2713137358</v>
      </c>
      <c r="U36" s="29">
        <v>366725299</v>
      </c>
      <c r="V36" s="29">
        <f t="shared" si="1"/>
        <v>3079862657</v>
      </c>
      <c r="W36" s="29">
        <v>366725298</v>
      </c>
      <c r="X36" s="29">
        <f t="shared" si="2"/>
        <v>3446587955</v>
      </c>
      <c r="Y36" s="29">
        <v>0</v>
      </c>
      <c r="Z36" s="29">
        <f t="shared" si="3"/>
        <v>3446587955</v>
      </c>
      <c r="AA36" s="29">
        <v>0</v>
      </c>
      <c r="AB36" s="29">
        <f t="shared" si="4"/>
        <v>3446587955</v>
      </c>
    </row>
    <row r="37" spans="1:28" ht="18" customHeight="1" x14ac:dyDescent="0.25">
      <c r="A37" s="9">
        <v>800096781</v>
      </c>
      <c r="B37" s="9">
        <v>217223672</v>
      </c>
      <c r="C37" s="10" t="s">
        <v>140</v>
      </c>
      <c r="D37" s="11" t="s">
        <v>376</v>
      </c>
      <c r="E37" s="29"/>
      <c r="F37" s="29">
        <f t="shared" si="5"/>
        <v>0</v>
      </c>
      <c r="G37" s="29"/>
      <c r="H37" s="29">
        <f t="shared" si="6"/>
        <v>0</v>
      </c>
      <c r="I37" s="29">
        <v>302326293</v>
      </c>
      <c r="J37" s="29">
        <f t="shared" si="7"/>
        <v>302326293</v>
      </c>
      <c r="K37" s="29">
        <f>VLOOKUP(A37,[3]REPNCT004ReporteAuxiliarContabl!A$21:D$258,4,0)</f>
        <v>302326293</v>
      </c>
      <c r="L37" s="29">
        <f t="shared" si="8"/>
        <v>604652586</v>
      </c>
      <c r="M37" s="29">
        <v>302326293</v>
      </c>
      <c r="N37" s="29">
        <f t="shared" si="9"/>
        <v>906978879</v>
      </c>
      <c r="O37" s="29">
        <v>302326291</v>
      </c>
      <c r="P37" s="29">
        <f t="shared" si="10"/>
        <v>1209305170</v>
      </c>
      <c r="Q37" s="29">
        <v>0</v>
      </c>
      <c r="R37" s="29">
        <f t="shared" si="11"/>
        <v>1209305170</v>
      </c>
      <c r="S37" s="29">
        <v>0</v>
      </c>
      <c r="T37" s="29">
        <f t="shared" si="0"/>
        <v>1209305170</v>
      </c>
      <c r="U37" s="29">
        <v>0</v>
      </c>
      <c r="V37" s="29">
        <f t="shared" si="1"/>
        <v>1209305170</v>
      </c>
      <c r="W37" s="29">
        <v>0</v>
      </c>
      <c r="X37" s="29">
        <f t="shared" si="2"/>
        <v>1209305170</v>
      </c>
      <c r="Y37" s="29">
        <v>0</v>
      </c>
      <c r="Z37" s="29">
        <f t="shared" si="3"/>
        <v>1209305170</v>
      </c>
      <c r="AA37" s="29">
        <v>0</v>
      </c>
      <c r="AB37" s="29">
        <f t="shared" si="4"/>
        <v>1209305170</v>
      </c>
    </row>
    <row r="38" spans="1:28" ht="18" customHeight="1" x14ac:dyDescent="0.25">
      <c r="A38" s="9">
        <v>800096804</v>
      </c>
      <c r="B38" s="9">
        <v>217523675</v>
      </c>
      <c r="C38" s="10" t="s">
        <v>170</v>
      </c>
      <c r="D38" s="11" t="s">
        <v>405</v>
      </c>
      <c r="E38" s="29"/>
      <c r="F38" s="29">
        <f t="shared" si="5"/>
        <v>0</v>
      </c>
      <c r="G38" s="29"/>
      <c r="H38" s="29">
        <f t="shared" si="6"/>
        <v>0</v>
      </c>
      <c r="I38" s="29">
        <v>153202522</v>
      </c>
      <c r="J38" s="29">
        <f t="shared" si="7"/>
        <v>153202522</v>
      </c>
      <c r="K38" s="29">
        <f>VLOOKUP(A38,[3]REPNCT004ReporteAuxiliarContabl!A$21:D$258,4,0)</f>
        <v>0</v>
      </c>
      <c r="L38" s="29">
        <f t="shared" si="8"/>
        <v>153202522</v>
      </c>
      <c r="M38" s="29">
        <v>0</v>
      </c>
      <c r="N38" s="29">
        <f t="shared" si="9"/>
        <v>153202522</v>
      </c>
      <c r="O38" s="29">
        <v>0</v>
      </c>
      <c r="P38" s="29">
        <f t="shared" si="10"/>
        <v>153202522</v>
      </c>
      <c r="Q38" s="29">
        <v>0</v>
      </c>
      <c r="R38" s="29">
        <f t="shared" si="11"/>
        <v>153202522</v>
      </c>
      <c r="S38" s="29">
        <v>0</v>
      </c>
      <c r="T38" s="29">
        <f t="shared" si="0"/>
        <v>153202522</v>
      </c>
      <c r="U38" s="29">
        <v>0</v>
      </c>
      <c r="V38" s="29">
        <f t="shared" si="1"/>
        <v>153202522</v>
      </c>
      <c r="W38" s="29">
        <v>0</v>
      </c>
      <c r="X38" s="29">
        <f t="shared" si="2"/>
        <v>153202522</v>
      </c>
      <c r="Y38" s="29">
        <v>0</v>
      </c>
      <c r="Z38" s="29">
        <f t="shared" si="3"/>
        <v>153202522</v>
      </c>
      <c r="AA38" s="29">
        <v>0</v>
      </c>
      <c r="AB38" s="29">
        <f t="shared" si="4"/>
        <v>153202522</v>
      </c>
    </row>
    <row r="39" spans="1:28" ht="18" customHeight="1" x14ac:dyDescent="0.25">
      <c r="A39" s="9">
        <v>800096807</v>
      </c>
      <c r="B39" s="9">
        <v>210723807</v>
      </c>
      <c r="C39" s="10" t="s">
        <v>313</v>
      </c>
      <c r="D39" s="11" t="s">
        <v>540</v>
      </c>
      <c r="E39" s="29"/>
      <c r="F39" s="29">
        <f t="shared" si="5"/>
        <v>0</v>
      </c>
      <c r="G39" s="29"/>
      <c r="H39" s="29">
        <f t="shared" si="6"/>
        <v>0</v>
      </c>
      <c r="I39" s="29">
        <v>134936047</v>
      </c>
      <c r="J39" s="29">
        <f t="shared" si="7"/>
        <v>134936047</v>
      </c>
      <c r="K39" s="29">
        <f>VLOOKUP(A39,[3]REPNCT004ReporteAuxiliarContabl!A$21:D$258,4,0)</f>
        <v>0</v>
      </c>
      <c r="L39" s="29">
        <f t="shared" si="8"/>
        <v>134936047</v>
      </c>
      <c r="M39" s="29">
        <v>0</v>
      </c>
      <c r="N39" s="29">
        <f t="shared" si="9"/>
        <v>134936047</v>
      </c>
      <c r="O39" s="29">
        <v>0</v>
      </c>
      <c r="P39" s="29">
        <f t="shared" si="10"/>
        <v>134936047</v>
      </c>
      <c r="Q39" s="29">
        <v>0</v>
      </c>
      <c r="R39" s="29">
        <f t="shared" si="11"/>
        <v>134936047</v>
      </c>
      <c r="S39" s="29">
        <v>0</v>
      </c>
      <c r="T39" s="29">
        <f t="shared" si="0"/>
        <v>134936047</v>
      </c>
      <c r="U39" s="29">
        <v>0</v>
      </c>
      <c r="V39" s="29">
        <f t="shared" si="1"/>
        <v>134936047</v>
      </c>
      <c r="W39" s="29">
        <v>0</v>
      </c>
      <c r="X39" s="29">
        <f t="shared" si="2"/>
        <v>134936047</v>
      </c>
      <c r="Y39" s="29">
        <v>0</v>
      </c>
      <c r="Z39" s="29">
        <f t="shared" si="3"/>
        <v>134936047</v>
      </c>
      <c r="AA39" s="29">
        <v>0</v>
      </c>
      <c r="AB39" s="29">
        <f t="shared" si="4"/>
        <v>134936047</v>
      </c>
    </row>
    <row r="40" spans="1:28" ht="18" customHeight="1" x14ac:dyDescent="0.25">
      <c r="A40" s="9">
        <v>800097176</v>
      </c>
      <c r="B40" s="9">
        <v>219741797</v>
      </c>
      <c r="C40" s="10" t="s">
        <v>193</v>
      </c>
      <c r="D40" s="11" t="s">
        <v>427</v>
      </c>
      <c r="E40" s="29"/>
      <c r="F40" s="29">
        <f t="shared" si="5"/>
        <v>0</v>
      </c>
      <c r="G40" s="29"/>
      <c r="H40" s="29">
        <f t="shared" si="6"/>
        <v>0</v>
      </c>
      <c r="I40" s="29">
        <v>766569</v>
      </c>
      <c r="J40" s="29">
        <f t="shared" si="7"/>
        <v>766569</v>
      </c>
      <c r="K40" s="29">
        <f>VLOOKUP(A40,[3]REPNCT004ReporteAuxiliarContabl!A$21:D$258,4,0)</f>
        <v>0</v>
      </c>
      <c r="L40" s="29">
        <f t="shared" si="8"/>
        <v>766569</v>
      </c>
      <c r="M40" s="29">
        <v>0</v>
      </c>
      <c r="N40" s="29">
        <f t="shared" si="9"/>
        <v>766569</v>
      </c>
      <c r="O40" s="29">
        <v>0</v>
      </c>
      <c r="P40" s="29">
        <f t="shared" si="10"/>
        <v>766569</v>
      </c>
      <c r="Q40" s="29">
        <v>0</v>
      </c>
      <c r="R40" s="29">
        <f t="shared" si="11"/>
        <v>766569</v>
      </c>
      <c r="S40" s="29">
        <v>0</v>
      </c>
      <c r="T40" s="29">
        <f t="shared" si="0"/>
        <v>766569</v>
      </c>
      <c r="U40" s="29">
        <v>0</v>
      </c>
      <c r="V40" s="29">
        <f t="shared" si="1"/>
        <v>766569</v>
      </c>
      <c r="W40" s="29">
        <v>0</v>
      </c>
      <c r="X40" s="29">
        <f t="shared" si="2"/>
        <v>766569</v>
      </c>
      <c r="Y40" s="29">
        <v>0</v>
      </c>
      <c r="Z40" s="29">
        <f t="shared" si="3"/>
        <v>766569</v>
      </c>
      <c r="AA40" s="29">
        <v>0</v>
      </c>
      <c r="AB40" s="29">
        <f t="shared" si="4"/>
        <v>766569</v>
      </c>
    </row>
    <row r="41" spans="1:28" ht="18" customHeight="1" x14ac:dyDescent="0.25">
      <c r="A41" s="9">
        <v>800097180</v>
      </c>
      <c r="B41" s="9">
        <v>218541885</v>
      </c>
      <c r="C41" s="10" t="s">
        <v>162</v>
      </c>
      <c r="D41" s="11" t="s">
        <v>397</v>
      </c>
      <c r="E41" s="29"/>
      <c r="F41" s="29">
        <f t="shared" si="5"/>
        <v>0</v>
      </c>
      <c r="G41" s="29"/>
      <c r="H41" s="29">
        <f t="shared" si="6"/>
        <v>0</v>
      </c>
      <c r="I41" s="29">
        <v>179618397</v>
      </c>
      <c r="J41" s="29">
        <f t="shared" si="7"/>
        <v>179618397</v>
      </c>
      <c r="K41" s="29">
        <f>VLOOKUP(A41,[3]REPNCT004ReporteAuxiliarContabl!A$21:D$258,4,0)</f>
        <v>0</v>
      </c>
      <c r="L41" s="29">
        <f t="shared" si="8"/>
        <v>179618397</v>
      </c>
      <c r="M41" s="29">
        <v>0</v>
      </c>
      <c r="N41" s="29">
        <f t="shared" si="9"/>
        <v>179618397</v>
      </c>
      <c r="O41" s="29">
        <v>0</v>
      </c>
      <c r="P41" s="29">
        <f t="shared" si="10"/>
        <v>179618397</v>
      </c>
      <c r="Q41" s="29">
        <v>0</v>
      </c>
      <c r="R41" s="29">
        <f t="shared" si="11"/>
        <v>179618397</v>
      </c>
      <c r="S41" s="29">
        <v>0</v>
      </c>
      <c r="T41" s="29">
        <f t="shared" si="0"/>
        <v>179618397</v>
      </c>
      <c r="U41" s="29">
        <v>0</v>
      </c>
      <c r="V41" s="29">
        <f t="shared" si="1"/>
        <v>179618397</v>
      </c>
      <c r="W41" s="29">
        <v>0</v>
      </c>
      <c r="X41" s="29">
        <f t="shared" si="2"/>
        <v>179618397</v>
      </c>
      <c r="Y41" s="29">
        <v>0</v>
      </c>
      <c r="Z41" s="29">
        <f t="shared" si="3"/>
        <v>179618397</v>
      </c>
      <c r="AA41" s="29">
        <v>0</v>
      </c>
      <c r="AB41" s="29">
        <f t="shared" si="4"/>
        <v>179618397</v>
      </c>
    </row>
    <row r="42" spans="1:28" ht="18" customHeight="1" x14ac:dyDescent="0.25">
      <c r="A42" s="9">
        <v>800098190</v>
      </c>
      <c r="B42" s="9">
        <v>215050150</v>
      </c>
      <c r="C42" s="10" t="s">
        <v>141</v>
      </c>
      <c r="D42" s="11" t="s">
        <v>377</v>
      </c>
      <c r="E42" s="29"/>
      <c r="F42" s="29">
        <f t="shared" si="5"/>
        <v>0</v>
      </c>
      <c r="G42" s="29"/>
      <c r="H42" s="29">
        <f t="shared" si="6"/>
        <v>0</v>
      </c>
      <c r="I42" s="29">
        <v>95213132</v>
      </c>
      <c r="J42" s="29">
        <f t="shared" si="7"/>
        <v>95213132</v>
      </c>
      <c r="K42" s="29">
        <f>VLOOKUP(A42,[3]REPNCT004ReporteAuxiliarContabl!A$21:D$258,4,0)</f>
        <v>95213132</v>
      </c>
      <c r="L42" s="29">
        <f t="shared" si="8"/>
        <v>190426264</v>
      </c>
      <c r="M42" s="29">
        <v>95213132</v>
      </c>
      <c r="N42" s="29">
        <f t="shared" si="9"/>
        <v>285639396</v>
      </c>
      <c r="O42" s="29">
        <v>95213133</v>
      </c>
      <c r="P42" s="29">
        <f t="shared" si="10"/>
        <v>380852529</v>
      </c>
      <c r="Q42" s="29">
        <v>0</v>
      </c>
      <c r="R42" s="29">
        <f t="shared" si="11"/>
        <v>380852529</v>
      </c>
      <c r="S42" s="29">
        <v>0</v>
      </c>
      <c r="T42" s="29">
        <f t="shared" si="0"/>
        <v>380852529</v>
      </c>
      <c r="U42" s="29">
        <v>0</v>
      </c>
      <c r="V42" s="29">
        <f t="shared" si="1"/>
        <v>380852529</v>
      </c>
      <c r="W42" s="29">
        <v>0</v>
      </c>
      <c r="X42" s="29">
        <f t="shared" si="2"/>
        <v>380852529</v>
      </c>
      <c r="Y42" s="29">
        <v>0</v>
      </c>
      <c r="Z42" s="29">
        <f t="shared" si="3"/>
        <v>380852529</v>
      </c>
      <c r="AA42" s="29">
        <v>0</v>
      </c>
      <c r="AB42" s="29">
        <f t="shared" si="4"/>
        <v>380852529</v>
      </c>
    </row>
    <row r="43" spans="1:28" ht="18" customHeight="1" x14ac:dyDescent="0.25">
      <c r="A43" s="9">
        <v>800098193</v>
      </c>
      <c r="B43" s="9">
        <v>211850318</v>
      </c>
      <c r="C43" s="10" t="s">
        <v>314</v>
      </c>
      <c r="D43" s="11" t="s">
        <v>541</v>
      </c>
      <c r="E43" s="29"/>
      <c r="F43" s="29">
        <f t="shared" si="5"/>
        <v>0</v>
      </c>
      <c r="G43" s="29"/>
      <c r="H43" s="29">
        <f t="shared" si="6"/>
        <v>0</v>
      </c>
      <c r="I43" s="29">
        <v>194302729</v>
      </c>
      <c r="J43" s="29">
        <f t="shared" si="7"/>
        <v>194302729</v>
      </c>
      <c r="K43" s="29">
        <f>VLOOKUP(A43,[3]REPNCT004ReporteAuxiliarContabl!A$21:D$258,4,0)</f>
        <v>0</v>
      </c>
      <c r="L43" s="29">
        <f t="shared" si="8"/>
        <v>194302729</v>
      </c>
      <c r="M43" s="29">
        <v>0</v>
      </c>
      <c r="N43" s="29">
        <f t="shared" si="9"/>
        <v>194302729</v>
      </c>
      <c r="O43" s="29">
        <v>0</v>
      </c>
      <c r="P43" s="29">
        <f t="shared" si="10"/>
        <v>194302729</v>
      </c>
      <c r="Q43" s="29">
        <v>0</v>
      </c>
      <c r="R43" s="29">
        <f t="shared" si="11"/>
        <v>194302729</v>
      </c>
      <c r="S43" s="29">
        <v>0</v>
      </c>
      <c r="T43" s="29">
        <f t="shared" si="0"/>
        <v>194302729</v>
      </c>
      <c r="U43" s="29">
        <v>0</v>
      </c>
      <c r="V43" s="29">
        <f t="shared" si="1"/>
        <v>194302729</v>
      </c>
      <c r="W43" s="29">
        <v>0</v>
      </c>
      <c r="X43" s="29">
        <f t="shared" si="2"/>
        <v>194302729</v>
      </c>
      <c r="Y43" s="29">
        <v>0</v>
      </c>
      <c r="Z43" s="29">
        <f t="shared" si="3"/>
        <v>194302729</v>
      </c>
      <c r="AA43" s="29">
        <v>0</v>
      </c>
      <c r="AB43" s="29">
        <f t="shared" si="4"/>
        <v>194302729</v>
      </c>
    </row>
    <row r="44" spans="1:28" ht="18" customHeight="1" x14ac:dyDescent="0.25">
      <c r="A44" s="9">
        <v>800098911</v>
      </c>
      <c r="B44" s="9">
        <v>210120001</v>
      </c>
      <c r="C44" s="10" t="s">
        <v>142</v>
      </c>
      <c r="D44" s="11" t="s">
        <v>378</v>
      </c>
      <c r="E44" s="29">
        <v>1778148153</v>
      </c>
      <c r="F44" s="29">
        <f t="shared" si="5"/>
        <v>1778148153</v>
      </c>
      <c r="G44" s="29">
        <v>1374584563</v>
      </c>
      <c r="H44" s="29">
        <f t="shared" si="6"/>
        <v>3152732716</v>
      </c>
      <c r="I44" s="29">
        <v>1188817897</v>
      </c>
      <c r="J44" s="29">
        <f t="shared" si="7"/>
        <v>4341550613</v>
      </c>
      <c r="K44" s="29">
        <f>VLOOKUP(A44,[3]REPNCT004ReporteAuxiliarContabl!A$21:D$258,4,0)</f>
        <v>1386011435</v>
      </c>
      <c r="L44" s="29">
        <f t="shared" si="8"/>
        <v>5727562048</v>
      </c>
      <c r="M44" s="29">
        <v>958129693</v>
      </c>
      <c r="N44" s="29">
        <f t="shared" si="9"/>
        <v>6685691741</v>
      </c>
      <c r="O44" s="29">
        <v>1564312544</v>
      </c>
      <c r="P44" s="29">
        <f t="shared" si="10"/>
        <v>8250004285</v>
      </c>
      <c r="Q44" s="29">
        <v>1564955645</v>
      </c>
      <c r="R44" s="29">
        <f t="shared" si="11"/>
        <v>9814959930</v>
      </c>
      <c r="S44" s="29">
        <v>1558638539</v>
      </c>
      <c r="T44" s="29">
        <f t="shared" si="0"/>
        <v>11373598469</v>
      </c>
      <c r="U44" s="29">
        <v>1568114198</v>
      </c>
      <c r="V44" s="29">
        <f t="shared" si="1"/>
        <v>12941712667</v>
      </c>
      <c r="W44" s="29">
        <v>1568114196</v>
      </c>
      <c r="X44" s="29">
        <f t="shared" si="2"/>
        <v>14509826863</v>
      </c>
      <c r="Y44" s="29">
        <v>0</v>
      </c>
      <c r="Z44" s="29">
        <f t="shared" si="3"/>
        <v>14509826863</v>
      </c>
      <c r="AA44" s="29">
        <v>0</v>
      </c>
      <c r="AB44" s="29">
        <f t="shared" si="4"/>
        <v>14509826863</v>
      </c>
    </row>
    <row r="45" spans="1:28" ht="18" customHeight="1" x14ac:dyDescent="0.25">
      <c r="A45" s="9">
        <v>800099095</v>
      </c>
      <c r="B45" s="9">
        <v>215652356</v>
      </c>
      <c r="C45" s="10" t="s">
        <v>171</v>
      </c>
      <c r="D45" s="11" t="s">
        <v>406</v>
      </c>
      <c r="E45" s="29">
        <v>470510379</v>
      </c>
      <c r="F45" s="29">
        <f t="shared" si="5"/>
        <v>470510379</v>
      </c>
      <c r="G45" s="29">
        <v>363724644</v>
      </c>
      <c r="H45" s="29">
        <f t="shared" si="6"/>
        <v>834235023</v>
      </c>
      <c r="I45" s="29">
        <v>314569490</v>
      </c>
      <c r="J45" s="29">
        <f t="shared" si="7"/>
        <v>1148804513</v>
      </c>
      <c r="K45" s="29">
        <f>VLOOKUP(A45,[3]REPNCT004ReporteAuxiliarContabl!A$21:D$258,4,0)</f>
        <v>366748274</v>
      </c>
      <c r="L45" s="29">
        <f t="shared" si="8"/>
        <v>1515552787</v>
      </c>
      <c r="M45" s="29">
        <v>253527786</v>
      </c>
      <c r="N45" s="29">
        <f t="shared" si="9"/>
        <v>1769080573</v>
      </c>
      <c r="O45" s="29">
        <v>413927987</v>
      </c>
      <c r="P45" s="29">
        <f t="shared" si="10"/>
        <v>2183008560</v>
      </c>
      <c r="Q45" s="29">
        <v>414098157</v>
      </c>
      <c r="R45" s="29">
        <f t="shared" si="11"/>
        <v>2597106717</v>
      </c>
      <c r="S45" s="29">
        <v>412426607</v>
      </c>
      <c r="T45" s="29">
        <f t="shared" si="0"/>
        <v>3009533324</v>
      </c>
      <c r="U45" s="29">
        <v>414933932</v>
      </c>
      <c r="V45" s="29">
        <f t="shared" si="1"/>
        <v>3424467256</v>
      </c>
      <c r="W45" s="29">
        <v>414933930</v>
      </c>
      <c r="X45" s="29">
        <f t="shared" si="2"/>
        <v>3839401186</v>
      </c>
      <c r="Y45" s="29">
        <v>0</v>
      </c>
      <c r="Z45" s="29">
        <f t="shared" si="3"/>
        <v>3839401186</v>
      </c>
      <c r="AA45" s="29">
        <v>0</v>
      </c>
      <c r="AB45" s="29">
        <f t="shared" si="4"/>
        <v>3839401186</v>
      </c>
    </row>
    <row r="46" spans="1:28" ht="18" customHeight="1" x14ac:dyDescent="0.25">
      <c r="A46" s="9">
        <v>800099210</v>
      </c>
      <c r="B46" s="9">
        <v>215715757</v>
      </c>
      <c r="C46" s="10" t="s">
        <v>143</v>
      </c>
      <c r="D46" s="11" t="s">
        <v>379</v>
      </c>
      <c r="E46" s="29"/>
      <c r="F46" s="29">
        <f t="shared" si="5"/>
        <v>0</v>
      </c>
      <c r="G46" s="29"/>
      <c r="H46" s="29">
        <f t="shared" si="6"/>
        <v>0</v>
      </c>
      <c r="I46" s="29">
        <v>1295352</v>
      </c>
      <c r="J46" s="29">
        <f t="shared" si="7"/>
        <v>1295352</v>
      </c>
      <c r="K46" s="29">
        <f>VLOOKUP(A46,[3]REPNCT004ReporteAuxiliarContabl!A$21:D$258,4,0)</f>
        <v>0</v>
      </c>
      <c r="L46" s="29">
        <f t="shared" si="8"/>
        <v>1295352</v>
      </c>
      <c r="M46" s="29">
        <v>0</v>
      </c>
      <c r="N46" s="29">
        <f t="shared" si="9"/>
        <v>1295352</v>
      </c>
      <c r="O46" s="29">
        <v>0</v>
      </c>
      <c r="P46" s="29">
        <f t="shared" si="10"/>
        <v>1295352</v>
      </c>
      <c r="Q46" s="29">
        <v>0</v>
      </c>
      <c r="R46" s="29">
        <f t="shared" si="11"/>
        <v>1295352</v>
      </c>
      <c r="S46" s="29">
        <v>0</v>
      </c>
      <c r="T46" s="29">
        <f t="shared" si="0"/>
        <v>1295352</v>
      </c>
      <c r="U46" s="29">
        <v>0</v>
      </c>
      <c r="V46" s="29">
        <f t="shared" si="1"/>
        <v>1295352</v>
      </c>
      <c r="W46" s="29">
        <v>0</v>
      </c>
      <c r="X46" s="29">
        <f t="shared" si="2"/>
        <v>1295352</v>
      </c>
      <c r="Y46" s="29">
        <v>0</v>
      </c>
      <c r="Z46" s="29">
        <f t="shared" si="3"/>
        <v>1295352</v>
      </c>
      <c r="AA46" s="29">
        <v>0</v>
      </c>
      <c r="AB46" s="29">
        <f t="shared" si="4"/>
        <v>1295352</v>
      </c>
    </row>
    <row r="47" spans="1:28" ht="18" customHeight="1" x14ac:dyDescent="0.25">
      <c r="A47" s="9">
        <v>800099223</v>
      </c>
      <c r="B47" s="9">
        <v>217844078</v>
      </c>
      <c r="C47" s="10" t="s">
        <v>144</v>
      </c>
      <c r="D47" s="11" t="s">
        <v>380</v>
      </c>
      <c r="E47" s="29"/>
      <c r="F47" s="29">
        <f t="shared" si="5"/>
        <v>0</v>
      </c>
      <c r="G47" s="29"/>
      <c r="H47" s="29">
        <f t="shared" si="6"/>
        <v>0</v>
      </c>
      <c r="I47" s="29">
        <v>227610414</v>
      </c>
      <c r="J47" s="29">
        <f t="shared" si="7"/>
        <v>227610414</v>
      </c>
      <c r="K47" s="29">
        <f>VLOOKUP(A47,[3]REPNCT004ReporteAuxiliarContabl!A$21:D$258,4,0)</f>
        <v>227610414</v>
      </c>
      <c r="L47" s="29">
        <f t="shared" si="8"/>
        <v>455220828</v>
      </c>
      <c r="M47" s="29">
        <v>227610414</v>
      </c>
      <c r="N47" s="29">
        <f t="shared" si="9"/>
        <v>682831242</v>
      </c>
      <c r="O47" s="29">
        <v>227610414</v>
      </c>
      <c r="P47" s="29">
        <f t="shared" si="10"/>
        <v>910441656</v>
      </c>
      <c r="Q47" s="29">
        <v>0</v>
      </c>
      <c r="R47" s="29">
        <f t="shared" si="11"/>
        <v>910441656</v>
      </c>
      <c r="S47" s="29">
        <v>0</v>
      </c>
      <c r="T47" s="29">
        <f t="shared" si="0"/>
        <v>910441656</v>
      </c>
      <c r="U47" s="29">
        <v>0</v>
      </c>
      <c r="V47" s="29">
        <f t="shared" si="1"/>
        <v>910441656</v>
      </c>
      <c r="W47" s="29">
        <v>0</v>
      </c>
      <c r="X47" s="29">
        <f t="shared" si="2"/>
        <v>910441656</v>
      </c>
      <c r="Y47" s="29">
        <v>0</v>
      </c>
      <c r="Z47" s="29">
        <f t="shared" si="3"/>
        <v>910441656</v>
      </c>
      <c r="AA47" s="29">
        <v>0</v>
      </c>
      <c r="AB47" s="29">
        <f t="shared" si="4"/>
        <v>910441656</v>
      </c>
    </row>
    <row r="48" spans="1:28" ht="18" customHeight="1" x14ac:dyDescent="0.25">
      <c r="A48" s="9">
        <v>800099262</v>
      </c>
      <c r="B48" s="9">
        <v>218054680</v>
      </c>
      <c r="C48" s="10" t="s">
        <v>191</v>
      </c>
      <c r="D48" s="11" t="s">
        <v>425</v>
      </c>
      <c r="E48" s="29"/>
      <c r="F48" s="29">
        <f t="shared" si="5"/>
        <v>0</v>
      </c>
      <c r="G48" s="29"/>
      <c r="H48" s="29">
        <f t="shared" si="6"/>
        <v>0</v>
      </c>
      <c r="I48" s="29">
        <v>19054093</v>
      </c>
      <c r="J48" s="29">
        <f t="shared" si="7"/>
        <v>19054093</v>
      </c>
      <c r="K48" s="29">
        <f>VLOOKUP(A48,[3]REPNCT004ReporteAuxiliarContabl!A$21:D$258,4,0)</f>
        <v>0</v>
      </c>
      <c r="L48" s="29">
        <f t="shared" si="8"/>
        <v>19054093</v>
      </c>
      <c r="M48" s="29">
        <v>0</v>
      </c>
      <c r="N48" s="29">
        <f t="shared" si="9"/>
        <v>19054093</v>
      </c>
      <c r="O48" s="29">
        <v>0</v>
      </c>
      <c r="P48" s="29">
        <f t="shared" si="10"/>
        <v>19054093</v>
      </c>
      <c r="Q48" s="29">
        <v>0</v>
      </c>
      <c r="R48" s="29">
        <f t="shared" si="11"/>
        <v>19054093</v>
      </c>
      <c r="S48" s="29">
        <v>0</v>
      </c>
      <c r="T48" s="29">
        <f t="shared" si="0"/>
        <v>19054093</v>
      </c>
      <c r="U48" s="29">
        <v>0</v>
      </c>
      <c r="V48" s="29">
        <f t="shared" si="1"/>
        <v>19054093</v>
      </c>
      <c r="W48" s="29">
        <v>0</v>
      </c>
      <c r="X48" s="29">
        <f t="shared" si="2"/>
        <v>19054093</v>
      </c>
      <c r="Y48" s="29">
        <v>0</v>
      </c>
      <c r="Z48" s="29">
        <f t="shared" si="3"/>
        <v>19054093</v>
      </c>
      <c r="AA48" s="29">
        <v>0</v>
      </c>
      <c r="AB48" s="29">
        <f t="shared" si="4"/>
        <v>19054093</v>
      </c>
    </row>
    <row r="49" spans="1:28" ht="18" customHeight="1" x14ac:dyDescent="0.25">
      <c r="A49" s="9">
        <v>800099263</v>
      </c>
      <c r="B49" s="9">
        <v>212054720</v>
      </c>
      <c r="C49" s="10" t="s">
        <v>163</v>
      </c>
      <c r="D49" s="11" t="s">
        <v>398</v>
      </c>
      <c r="E49" s="29"/>
      <c r="F49" s="29">
        <f t="shared" si="5"/>
        <v>0</v>
      </c>
      <c r="G49" s="29"/>
      <c r="H49" s="29">
        <f t="shared" si="6"/>
        <v>0</v>
      </c>
      <c r="I49" s="29">
        <v>72793574</v>
      </c>
      <c r="J49" s="29">
        <f t="shared" si="7"/>
        <v>72793574</v>
      </c>
      <c r="K49" s="29">
        <f>VLOOKUP(A49,[3]REPNCT004ReporteAuxiliarContabl!A$21:D$258,4,0)</f>
        <v>0</v>
      </c>
      <c r="L49" s="29">
        <f t="shared" si="8"/>
        <v>72793574</v>
      </c>
      <c r="M49" s="29">
        <v>0</v>
      </c>
      <c r="N49" s="29">
        <f t="shared" si="9"/>
        <v>72793574</v>
      </c>
      <c r="O49" s="29">
        <v>0</v>
      </c>
      <c r="P49" s="29">
        <f t="shared" si="10"/>
        <v>72793574</v>
      </c>
      <c r="Q49" s="29">
        <v>0</v>
      </c>
      <c r="R49" s="29">
        <f t="shared" si="11"/>
        <v>72793574</v>
      </c>
      <c r="S49" s="29">
        <v>0</v>
      </c>
      <c r="T49" s="29">
        <f t="shared" si="0"/>
        <v>72793574</v>
      </c>
      <c r="U49" s="29">
        <v>0</v>
      </c>
      <c r="V49" s="29">
        <f t="shared" si="1"/>
        <v>72793574</v>
      </c>
      <c r="W49" s="29">
        <v>0</v>
      </c>
      <c r="X49" s="29">
        <f t="shared" si="2"/>
        <v>72793574</v>
      </c>
      <c r="Y49" s="29">
        <v>0</v>
      </c>
      <c r="Z49" s="29">
        <f t="shared" si="3"/>
        <v>72793574</v>
      </c>
      <c r="AA49" s="29">
        <v>0</v>
      </c>
      <c r="AB49" s="29">
        <f t="shared" si="4"/>
        <v>72793574</v>
      </c>
    </row>
    <row r="50" spans="1:28" ht="18" customHeight="1" x14ac:dyDescent="0.25">
      <c r="A50" s="9">
        <v>800099310</v>
      </c>
      <c r="B50" s="9">
        <v>217066170</v>
      </c>
      <c r="C50" s="10" t="s">
        <v>164</v>
      </c>
      <c r="D50" s="11" t="s">
        <v>399</v>
      </c>
      <c r="E50" s="29"/>
      <c r="F50" s="29">
        <f t="shared" si="5"/>
        <v>0</v>
      </c>
      <c r="G50" s="29">
        <v>201437996</v>
      </c>
      <c r="H50" s="29">
        <f t="shared" si="6"/>
        <v>201437996</v>
      </c>
      <c r="I50" s="29">
        <v>174214887</v>
      </c>
      <c r="J50" s="29">
        <f t="shared" si="7"/>
        <v>375652883</v>
      </c>
      <c r="K50" s="29">
        <f>VLOOKUP(A50,[3]REPNCT004ReporteAuxiliarContabl!A$21:D$258,4,0)</f>
        <v>203112542</v>
      </c>
      <c r="L50" s="29">
        <f t="shared" si="8"/>
        <v>578765425</v>
      </c>
      <c r="M50" s="29">
        <v>140408767</v>
      </c>
      <c r="N50" s="29">
        <f t="shared" si="9"/>
        <v>719174192</v>
      </c>
      <c r="O50" s="29">
        <v>229241614</v>
      </c>
      <c r="P50" s="29">
        <f t="shared" si="10"/>
        <v>948415806</v>
      </c>
      <c r="Q50" s="29">
        <v>229335858</v>
      </c>
      <c r="R50" s="29">
        <f t="shared" si="11"/>
        <v>1177751664</v>
      </c>
      <c r="S50" s="29">
        <v>228410119</v>
      </c>
      <c r="T50" s="29">
        <f t="shared" si="0"/>
        <v>1406161783</v>
      </c>
      <c r="U50" s="29">
        <v>229798726</v>
      </c>
      <c r="V50" s="29">
        <f t="shared" si="1"/>
        <v>1635960509</v>
      </c>
      <c r="W50" s="29">
        <v>229798725</v>
      </c>
      <c r="X50" s="29">
        <f t="shared" si="2"/>
        <v>1865759234</v>
      </c>
      <c r="Y50" s="29">
        <v>0</v>
      </c>
      <c r="Z50" s="29">
        <f t="shared" si="3"/>
        <v>1865759234</v>
      </c>
      <c r="AA50" s="29">
        <v>0</v>
      </c>
      <c r="AB50" s="29">
        <f t="shared" si="4"/>
        <v>1865759234</v>
      </c>
    </row>
    <row r="51" spans="1:28" ht="18" customHeight="1" x14ac:dyDescent="0.25">
      <c r="A51" s="9">
        <v>800099425</v>
      </c>
      <c r="B51" s="9">
        <v>212585225</v>
      </c>
      <c r="C51" s="10" t="s">
        <v>192</v>
      </c>
      <c r="D51" s="11" t="s">
        <v>426</v>
      </c>
      <c r="E51" s="29"/>
      <c r="F51" s="29">
        <f t="shared" si="5"/>
        <v>0</v>
      </c>
      <c r="G51" s="29"/>
      <c r="H51" s="29">
        <f t="shared" si="6"/>
        <v>0</v>
      </c>
      <c r="I51" s="29">
        <v>7772109</v>
      </c>
      <c r="J51" s="29">
        <f t="shared" si="7"/>
        <v>7772109</v>
      </c>
      <c r="K51" s="29">
        <f>VLOOKUP(A51,[3]REPNCT004ReporteAuxiliarContabl!A$21:D$258,4,0)</f>
        <v>0</v>
      </c>
      <c r="L51" s="29">
        <f t="shared" si="8"/>
        <v>7772109</v>
      </c>
      <c r="M51" s="29">
        <v>0</v>
      </c>
      <c r="N51" s="29">
        <f t="shared" si="9"/>
        <v>7772109</v>
      </c>
      <c r="O51" s="29">
        <v>0</v>
      </c>
      <c r="P51" s="29">
        <f t="shared" si="10"/>
        <v>7772109</v>
      </c>
      <c r="Q51" s="29">
        <v>0</v>
      </c>
      <c r="R51" s="29">
        <f t="shared" si="11"/>
        <v>7772109</v>
      </c>
      <c r="S51" s="29">
        <v>0</v>
      </c>
      <c r="T51" s="29">
        <f t="shared" si="0"/>
        <v>7772109</v>
      </c>
      <c r="U51" s="29">
        <v>0</v>
      </c>
      <c r="V51" s="29">
        <f t="shared" si="1"/>
        <v>7772109</v>
      </c>
      <c r="W51" s="29">
        <v>0</v>
      </c>
      <c r="X51" s="29">
        <f t="shared" si="2"/>
        <v>7772109</v>
      </c>
      <c r="Y51" s="29">
        <v>0</v>
      </c>
      <c r="Z51" s="29">
        <f t="shared" si="3"/>
        <v>7772109</v>
      </c>
      <c r="AA51" s="29">
        <v>0</v>
      </c>
      <c r="AB51" s="29">
        <f t="shared" si="4"/>
        <v>7772109</v>
      </c>
    </row>
    <row r="52" spans="1:28" ht="18" customHeight="1" x14ac:dyDescent="0.25">
      <c r="A52" s="9">
        <v>800099721</v>
      </c>
      <c r="B52" s="9">
        <v>210615106</v>
      </c>
      <c r="C52" s="10" t="s">
        <v>145</v>
      </c>
      <c r="D52" s="11" t="s">
        <v>381</v>
      </c>
      <c r="E52" s="29"/>
      <c r="F52" s="29">
        <f t="shared" si="5"/>
        <v>0</v>
      </c>
      <c r="G52" s="29"/>
      <c r="H52" s="29">
        <f t="shared" si="6"/>
        <v>0</v>
      </c>
      <c r="I52" s="29">
        <v>2373334</v>
      </c>
      <c r="J52" s="29">
        <f t="shared" si="7"/>
        <v>2373334</v>
      </c>
      <c r="K52" s="29">
        <f>VLOOKUP(A52,[3]REPNCT004ReporteAuxiliarContabl!A$21:D$258,4,0)</f>
        <v>0</v>
      </c>
      <c r="L52" s="29">
        <f t="shared" si="8"/>
        <v>2373334</v>
      </c>
      <c r="M52" s="29">
        <v>0</v>
      </c>
      <c r="N52" s="29">
        <f t="shared" si="9"/>
        <v>2373334</v>
      </c>
      <c r="O52" s="29">
        <v>0</v>
      </c>
      <c r="P52" s="29">
        <f t="shared" si="10"/>
        <v>2373334</v>
      </c>
      <c r="Q52" s="29">
        <v>0</v>
      </c>
      <c r="R52" s="29">
        <f t="shared" si="11"/>
        <v>2373334</v>
      </c>
      <c r="S52" s="29">
        <v>0</v>
      </c>
      <c r="T52" s="29">
        <f t="shared" si="0"/>
        <v>2373334</v>
      </c>
      <c r="U52" s="29">
        <v>0</v>
      </c>
      <c r="V52" s="29">
        <f t="shared" si="1"/>
        <v>2373334</v>
      </c>
      <c r="W52" s="29">
        <v>0</v>
      </c>
      <c r="X52" s="29">
        <f t="shared" si="2"/>
        <v>2373334</v>
      </c>
      <c r="Y52" s="29">
        <v>0</v>
      </c>
      <c r="Z52" s="29">
        <f t="shared" si="3"/>
        <v>2373334</v>
      </c>
      <c r="AA52" s="29">
        <v>0</v>
      </c>
      <c r="AB52" s="29">
        <f t="shared" si="4"/>
        <v>2373334</v>
      </c>
    </row>
    <row r="53" spans="1:28" ht="18" customHeight="1" x14ac:dyDescent="0.25">
      <c r="A53" s="9">
        <v>800099829</v>
      </c>
      <c r="B53" s="9">
        <v>218968689</v>
      </c>
      <c r="C53" s="10" t="s">
        <v>165</v>
      </c>
      <c r="D53" s="11" t="s">
        <v>400</v>
      </c>
      <c r="E53" s="29"/>
      <c r="F53" s="29">
        <f t="shared" si="5"/>
        <v>0</v>
      </c>
      <c r="G53" s="29"/>
      <c r="H53" s="29">
        <f t="shared" si="6"/>
        <v>0</v>
      </c>
      <c r="I53" s="29">
        <v>181454137</v>
      </c>
      <c r="J53" s="29">
        <f t="shared" si="7"/>
        <v>181454137</v>
      </c>
      <c r="K53" s="29">
        <f>VLOOKUP(A53,[3]REPNCT004ReporteAuxiliarContabl!A$21:D$258,4,0)</f>
        <v>181454137</v>
      </c>
      <c r="L53" s="29">
        <f t="shared" si="8"/>
        <v>362908274</v>
      </c>
      <c r="M53" s="29">
        <v>181454137</v>
      </c>
      <c r="N53" s="29">
        <f t="shared" si="9"/>
        <v>544362411</v>
      </c>
      <c r="O53" s="29">
        <v>181454136</v>
      </c>
      <c r="P53" s="29">
        <f t="shared" si="10"/>
        <v>725816547</v>
      </c>
      <c r="Q53" s="29">
        <v>0</v>
      </c>
      <c r="R53" s="29">
        <f t="shared" si="11"/>
        <v>725816547</v>
      </c>
      <c r="S53" s="29">
        <v>0</v>
      </c>
      <c r="T53" s="29">
        <f t="shared" si="0"/>
        <v>725816547</v>
      </c>
      <c r="U53" s="29">
        <v>0</v>
      </c>
      <c r="V53" s="29">
        <f t="shared" si="1"/>
        <v>725816547</v>
      </c>
      <c r="W53" s="29">
        <v>0</v>
      </c>
      <c r="X53" s="29">
        <f t="shared" si="2"/>
        <v>725816547</v>
      </c>
      <c r="Y53" s="29">
        <v>0</v>
      </c>
      <c r="Z53" s="29">
        <f t="shared" si="3"/>
        <v>725816547</v>
      </c>
      <c r="AA53" s="29">
        <v>0</v>
      </c>
      <c r="AB53" s="29">
        <f t="shared" si="4"/>
        <v>725816547</v>
      </c>
    </row>
    <row r="54" spans="1:28" ht="18" customHeight="1" x14ac:dyDescent="0.25">
      <c r="A54" s="9">
        <v>800100059</v>
      </c>
      <c r="B54" s="9">
        <v>215273352</v>
      </c>
      <c r="C54" s="10" t="s">
        <v>172</v>
      </c>
      <c r="D54" s="11" t="s">
        <v>407</v>
      </c>
      <c r="E54" s="29"/>
      <c r="F54" s="29">
        <f t="shared" si="5"/>
        <v>0</v>
      </c>
      <c r="G54" s="29"/>
      <c r="H54" s="29">
        <f t="shared" si="6"/>
        <v>0</v>
      </c>
      <c r="I54" s="29">
        <v>11629277</v>
      </c>
      <c r="J54" s="29">
        <f t="shared" si="7"/>
        <v>11629277</v>
      </c>
      <c r="K54" s="29">
        <f>VLOOKUP(A54,[3]REPNCT004ReporteAuxiliarContabl!A$21:D$258,4,0)</f>
        <v>0</v>
      </c>
      <c r="L54" s="29">
        <f t="shared" si="8"/>
        <v>11629277</v>
      </c>
      <c r="M54" s="29">
        <v>0</v>
      </c>
      <c r="N54" s="29">
        <f t="shared" si="9"/>
        <v>11629277</v>
      </c>
      <c r="O54" s="29">
        <v>0</v>
      </c>
      <c r="P54" s="29">
        <f t="shared" si="10"/>
        <v>11629277</v>
      </c>
      <c r="Q54" s="29">
        <v>0</v>
      </c>
      <c r="R54" s="29">
        <f t="shared" si="11"/>
        <v>11629277</v>
      </c>
      <c r="S54" s="29">
        <v>0</v>
      </c>
      <c r="T54" s="29">
        <f t="shared" si="0"/>
        <v>11629277</v>
      </c>
      <c r="U54" s="29">
        <v>0</v>
      </c>
      <c r="V54" s="29">
        <f t="shared" si="1"/>
        <v>11629277</v>
      </c>
      <c r="W54" s="29">
        <v>0</v>
      </c>
      <c r="X54" s="29">
        <f t="shared" si="2"/>
        <v>11629277</v>
      </c>
      <c r="Y54" s="29">
        <v>0</v>
      </c>
      <c r="Z54" s="29">
        <f t="shared" si="3"/>
        <v>11629277</v>
      </c>
      <c r="AA54" s="29">
        <v>0</v>
      </c>
      <c r="AB54" s="29">
        <f t="shared" si="4"/>
        <v>11629277</v>
      </c>
    </row>
    <row r="55" spans="1:28" ht="18" customHeight="1" x14ac:dyDescent="0.25">
      <c r="A55" s="9">
        <v>800100136</v>
      </c>
      <c r="B55" s="9">
        <v>214773547</v>
      </c>
      <c r="C55" s="10" t="s">
        <v>173</v>
      </c>
      <c r="D55" s="11" t="s">
        <v>408</v>
      </c>
      <c r="E55" s="29"/>
      <c r="F55" s="29">
        <f t="shared" si="5"/>
        <v>0</v>
      </c>
      <c r="G55" s="29"/>
      <c r="H55" s="29">
        <f t="shared" si="6"/>
        <v>0</v>
      </c>
      <c r="I55" s="29">
        <v>162698769</v>
      </c>
      <c r="J55" s="29">
        <f t="shared" si="7"/>
        <v>162698769</v>
      </c>
      <c r="K55" s="29">
        <f>VLOOKUP(A55,[3]REPNCT004ReporteAuxiliarContabl!A$21:D$258,4,0)</f>
        <v>0</v>
      </c>
      <c r="L55" s="29">
        <f t="shared" si="8"/>
        <v>162698769</v>
      </c>
      <c r="M55" s="29">
        <v>0</v>
      </c>
      <c r="N55" s="29">
        <f t="shared" si="9"/>
        <v>162698769</v>
      </c>
      <c r="O55" s="29">
        <v>0</v>
      </c>
      <c r="P55" s="29">
        <f t="shared" si="10"/>
        <v>162698769</v>
      </c>
      <c r="Q55" s="29">
        <v>0</v>
      </c>
      <c r="R55" s="29">
        <f t="shared" si="11"/>
        <v>162698769</v>
      </c>
      <c r="S55" s="29">
        <v>0</v>
      </c>
      <c r="T55" s="29">
        <f t="shared" si="0"/>
        <v>162698769</v>
      </c>
      <c r="U55" s="29">
        <v>0</v>
      </c>
      <c r="V55" s="29">
        <f t="shared" si="1"/>
        <v>162698769</v>
      </c>
      <c r="W55" s="29">
        <v>0</v>
      </c>
      <c r="X55" s="29">
        <f t="shared" si="2"/>
        <v>162698769</v>
      </c>
      <c r="Y55" s="29">
        <v>0</v>
      </c>
      <c r="Z55" s="29">
        <f t="shared" si="3"/>
        <v>162698769</v>
      </c>
      <c r="AA55" s="29">
        <v>0</v>
      </c>
      <c r="AB55" s="29">
        <f t="shared" si="4"/>
        <v>162698769</v>
      </c>
    </row>
    <row r="56" spans="1:28" ht="18" customHeight="1" x14ac:dyDescent="0.25">
      <c r="A56" s="9">
        <v>800100729</v>
      </c>
      <c r="B56" s="9">
        <v>210870508</v>
      </c>
      <c r="C56" s="10" t="s">
        <v>316</v>
      </c>
      <c r="D56" s="11" t="s">
        <v>542</v>
      </c>
      <c r="E56" s="29"/>
      <c r="F56" s="29">
        <f t="shared" si="5"/>
        <v>0</v>
      </c>
      <c r="G56" s="29"/>
      <c r="H56" s="29">
        <f t="shared" si="6"/>
        <v>0</v>
      </c>
      <c r="I56" s="29">
        <v>89379255</v>
      </c>
      <c r="J56" s="29">
        <f t="shared" si="7"/>
        <v>89379255</v>
      </c>
      <c r="K56" s="29">
        <f>VLOOKUP(A56,[3]REPNCT004ReporteAuxiliarContabl!A$21:D$258,4,0)</f>
        <v>0</v>
      </c>
      <c r="L56" s="29">
        <f t="shared" si="8"/>
        <v>89379255</v>
      </c>
      <c r="M56" s="29">
        <v>0</v>
      </c>
      <c r="N56" s="29">
        <f t="shared" si="9"/>
        <v>89379255</v>
      </c>
      <c r="O56" s="29">
        <v>0</v>
      </c>
      <c r="P56" s="29">
        <f t="shared" si="10"/>
        <v>89379255</v>
      </c>
      <c r="Q56" s="29">
        <v>0</v>
      </c>
      <c r="R56" s="29">
        <f t="shared" si="11"/>
        <v>89379255</v>
      </c>
      <c r="S56" s="29">
        <v>0</v>
      </c>
      <c r="T56" s="29">
        <f t="shared" si="0"/>
        <v>89379255</v>
      </c>
      <c r="U56" s="29">
        <v>0</v>
      </c>
      <c r="V56" s="29">
        <f t="shared" si="1"/>
        <v>89379255</v>
      </c>
      <c r="W56" s="29">
        <v>0</v>
      </c>
      <c r="X56" s="29">
        <f t="shared" si="2"/>
        <v>89379255</v>
      </c>
      <c r="Y56" s="29">
        <v>0</v>
      </c>
      <c r="Z56" s="29">
        <f t="shared" si="3"/>
        <v>89379255</v>
      </c>
      <c r="AA56" s="29">
        <v>0</v>
      </c>
      <c r="AB56" s="29">
        <f t="shared" si="4"/>
        <v>89379255</v>
      </c>
    </row>
    <row r="57" spans="1:28" ht="18" customHeight="1" x14ac:dyDescent="0.25">
      <c r="A57" s="9">
        <v>800100747</v>
      </c>
      <c r="B57" s="9">
        <v>214270742</v>
      </c>
      <c r="C57" s="10" t="s">
        <v>146</v>
      </c>
      <c r="D57" s="11" t="s">
        <v>382</v>
      </c>
      <c r="E57" s="29"/>
      <c r="F57" s="29">
        <f t="shared" si="5"/>
        <v>0</v>
      </c>
      <c r="G57" s="29"/>
      <c r="H57" s="29">
        <f t="shared" si="6"/>
        <v>0</v>
      </c>
      <c r="I57" s="29">
        <v>32014613</v>
      </c>
      <c r="J57" s="29">
        <f t="shared" si="7"/>
        <v>32014613</v>
      </c>
      <c r="K57" s="29">
        <f>VLOOKUP(A57,[3]REPNCT004ReporteAuxiliarContabl!A$21:D$258,4,0)</f>
        <v>0</v>
      </c>
      <c r="L57" s="29">
        <f t="shared" si="8"/>
        <v>32014613</v>
      </c>
      <c r="M57" s="29">
        <v>0</v>
      </c>
      <c r="N57" s="29">
        <f t="shared" si="9"/>
        <v>32014613</v>
      </c>
      <c r="O57" s="29">
        <v>0</v>
      </c>
      <c r="P57" s="29">
        <f t="shared" si="10"/>
        <v>32014613</v>
      </c>
      <c r="Q57" s="29">
        <v>0</v>
      </c>
      <c r="R57" s="29">
        <f t="shared" si="11"/>
        <v>32014613</v>
      </c>
      <c r="S57" s="29">
        <v>0</v>
      </c>
      <c r="T57" s="29">
        <f t="shared" si="0"/>
        <v>32014613</v>
      </c>
      <c r="U57" s="29">
        <v>0</v>
      </c>
      <c r="V57" s="29">
        <f t="shared" si="1"/>
        <v>32014613</v>
      </c>
      <c r="W57" s="29">
        <v>0</v>
      </c>
      <c r="X57" s="29">
        <f t="shared" si="2"/>
        <v>32014613</v>
      </c>
      <c r="Y57" s="29">
        <v>0</v>
      </c>
      <c r="Z57" s="29">
        <f t="shared" si="3"/>
        <v>32014613</v>
      </c>
      <c r="AA57" s="29">
        <v>0</v>
      </c>
      <c r="AB57" s="29">
        <f t="shared" si="4"/>
        <v>32014613</v>
      </c>
    </row>
    <row r="58" spans="1:28" ht="18" customHeight="1" x14ac:dyDescent="0.25">
      <c r="A58" s="9">
        <v>800100751</v>
      </c>
      <c r="B58" s="9">
        <v>212370823</v>
      </c>
      <c r="C58" s="10" t="s">
        <v>147</v>
      </c>
      <c r="D58" s="11" t="s">
        <v>383</v>
      </c>
      <c r="E58" s="29"/>
      <c r="F58" s="29">
        <f t="shared" si="5"/>
        <v>0</v>
      </c>
      <c r="G58" s="29"/>
      <c r="H58" s="29">
        <f t="shared" si="6"/>
        <v>0</v>
      </c>
      <c r="I58" s="29">
        <v>93493292</v>
      </c>
      <c r="J58" s="29">
        <f t="shared" si="7"/>
        <v>93493292</v>
      </c>
      <c r="K58" s="29">
        <f>VLOOKUP(A58,[3]REPNCT004ReporteAuxiliarContabl!A$21:D$258,4,0)</f>
        <v>93493292</v>
      </c>
      <c r="L58" s="29">
        <f t="shared" si="8"/>
        <v>186986584</v>
      </c>
      <c r="M58" s="29">
        <v>93493292</v>
      </c>
      <c r="N58" s="29">
        <f t="shared" si="9"/>
        <v>280479876</v>
      </c>
      <c r="O58" s="29">
        <v>93493291</v>
      </c>
      <c r="P58" s="29">
        <f t="shared" si="10"/>
        <v>373973167</v>
      </c>
      <c r="Q58" s="29">
        <v>0</v>
      </c>
      <c r="R58" s="29">
        <f t="shared" si="11"/>
        <v>373973167</v>
      </c>
      <c r="S58" s="29">
        <v>0</v>
      </c>
      <c r="T58" s="29">
        <f t="shared" si="0"/>
        <v>373973167</v>
      </c>
      <c r="U58" s="29">
        <v>0</v>
      </c>
      <c r="V58" s="29">
        <f t="shared" si="1"/>
        <v>373973167</v>
      </c>
      <c r="W58" s="29">
        <v>0</v>
      </c>
      <c r="X58" s="29">
        <f t="shared" si="2"/>
        <v>373973167</v>
      </c>
      <c r="Y58" s="29">
        <v>0</v>
      </c>
      <c r="Z58" s="29">
        <f t="shared" si="3"/>
        <v>373973167</v>
      </c>
      <c r="AA58" s="29">
        <v>0</v>
      </c>
      <c r="AB58" s="29">
        <f t="shared" si="4"/>
        <v>373973167</v>
      </c>
    </row>
    <row r="59" spans="1:28" ht="18" customHeight="1" x14ac:dyDescent="0.25">
      <c r="A59" s="9">
        <v>800102504</v>
      </c>
      <c r="B59" s="9">
        <v>210181001</v>
      </c>
      <c r="C59" s="10" t="s">
        <v>185</v>
      </c>
      <c r="D59" s="11" t="s">
        <v>419</v>
      </c>
      <c r="E59" s="29"/>
      <c r="F59" s="29">
        <f t="shared" si="5"/>
        <v>0</v>
      </c>
      <c r="G59" s="29"/>
      <c r="H59" s="29">
        <f t="shared" si="6"/>
        <v>0</v>
      </c>
      <c r="I59" s="29">
        <v>86056750</v>
      </c>
      <c r="J59" s="29">
        <f t="shared" si="7"/>
        <v>86056750</v>
      </c>
      <c r="K59" s="29">
        <f>VLOOKUP(A59,[3]REPNCT004ReporteAuxiliarContabl!A$21:D$258,4,0)</f>
        <v>86056750</v>
      </c>
      <c r="L59" s="29">
        <f t="shared" si="8"/>
        <v>172113500</v>
      </c>
      <c r="M59" s="29">
        <v>86056750</v>
      </c>
      <c r="N59" s="29">
        <f t="shared" si="9"/>
        <v>258170250</v>
      </c>
      <c r="O59" s="29">
        <v>86056749</v>
      </c>
      <c r="P59" s="29">
        <f t="shared" si="10"/>
        <v>344226999</v>
      </c>
      <c r="Q59" s="29">
        <v>0</v>
      </c>
      <c r="R59" s="29">
        <f t="shared" si="11"/>
        <v>344226999</v>
      </c>
      <c r="S59" s="29">
        <v>0</v>
      </c>
      <c r="T59" s="29">
        <f t="shared" si="0"/>
        <v>344226999</v>
      </c>
      <c r="U59" s="29">
        <v>0</v>
      </c>
      <c r="V59" s="29">
        <f t="shared" si="1"/>
        <v>344226999</v>
      </c>
      <c r="W59" s="29">
        <v>0</v>
      </c>
      <c r="X59" s="29">
        <f t="shared" si="2"/>
        <v>344226999</v>
      </c>
      <c r="Y59" s="29">
        <v>0</v>
      </c>
      <c r="Z59" s="29">
        <f t="shared" si="3"/>
        <v>344226999</v>
      </c>
      <c r="AA59" s="29">
        <v>0</v>
      </c>
      <c r="AB59" s="29">
        <f t="shared" si="4"/>
        <v>344226999</v>
      </c>
    </row>
    <row r="60" spans="1:28" ht="18" customHeight="1" x14ac:dyDescent="0.25">
      <c r="A60" s="9">
        <v>800102838</v>
      </c>
      <c r="B60" s="9">
        <v>118181000</v>
      </c>
      <c r="C60" s="10" t="s">
        <v>148</v>
      </c>
      <c r="D60" s="11" t="s">
        <v>384</v>
      </c>
      <c r="E60" s="29">
        <v>1394788565</v>
      </c>
      <c r="F60" s="29">
        <f t="shared" si="5"/>
        <v>1394788565</v>
      </c>
      <c r="G60" s="29">
        <v>4593092266</v>
      </c>
      <c r="H60" s="29">
        <f t="shared" si="6"/>
        <v>5987880831</v>
      </c>
      <c r="I60" s="29">
        <v>2432333722</v>
      </c>
      <c r="J60" s="29">
        <f t="shared" si="7"/>
        <v>8420214553</v>
      </c>
      <c r="K60" s="29">
        <f>VLOOKUP(A60,[3]REPNCT004ReporteAuxiliarContabl!A$21:D$258,4,0)</f>
        <v>2525984720</v>
      </c>
      <c r="L60" s="29">
        <f t="shared" si="8"/>
        <v>10946199273</v>
      </c>
      <c r="M60" s="29">
        <v>2322775465</v>
      </c>
      <c r="N60" s="29">
        <f t="shared" si="9"/>
        <v>13268974738</v>
      </c>
      <c r="O60" s="29">
        <v>2610663339</v>
      </c>
      <c r="P60" s="29">
        <f t="shared" si="10"/>
        <v>15879638077</v>
      </c>
      <c r="Q60" s="29">
        <v>743227482</v>
      </c>
      <c r="R60" s="29">
        <f t="shared" si="11"/>
        <v>16622865559</v>
      </c>
      <c r="S60" s="29">
        <v>740227368</v>
      </c>
      <c r="T60" s="29">
        <f t="shared" si="0"/>
        <v>17363092927</v>
      </c>
      <c r="U60" s="29">
        <v>744727539</v>
      </c>
      <c r="V60" s="29">
        <f t="shared" si="1"/>
        <v>18107820466</v>
      </c>
      <c r="W60" s="29">
        <v>744727538</v>
      </c>
      <c r="X60" s="29">
        <f t="shared" si="2"/>
        <v>18852548004</v>
      </c>
      <c r="Y60" s="29">
        <v>0</v>
      </c>
      <c r="Z60" s="29">
        <f t="shared" si="3"/>
        <v>18852548004</v>
      </c>
      <c r="AA60" s="29">
        <v>0</v>
      </c>
      <c r="AB60" s="29">
        <f t="shared" si="4"/>
        <v>18852548004</v>
      </c>
    </row>
    <row r="61" spans="1:28" ht="18" customHeight="1" x14ac:dyDescent="0.25">
      <c r="A61" s="9">
        <v>800102891</v>
      </c>
      <c r="B61" s="9">
        <v>210186001</v>
      </c>
      <c r="C61" s="10" t="s">
        <v>178</v>
      </c>
      <c r="D61" s="11" t="s">
        <v>413</v>
      </c>
      <c r="E61" s="29"/>
      <c r="F61" s="29">
        <f t="shared" si="5"/>
        <v>0</v>
      </c>
      <c r="G61" s="29"/>
      <c r="H61" s="29">
        <f t="shared" si="6"/>
        <v>0</v>
      </c>
      <c r="I61" s="29">
        <v>12953516</v>
      </c>
      <c r="J61" s="29">
        <f t="shared" si="7"/>
        <v>12953516</v>
      </c>
      <c r="K61" s="29">
        <f>VLOOKUP(A61,[3]REPNCT004ReporteAuxiliarContabl!A$21:D$258,4,0)</f>
        <v>0</v>
      </c>
      <c r="L61" s="29">
        <f t="shared" si="8"/>
        <v>12953516</v>
      </c>
      <c r="M61" s="29">
        <v>0</v>
      </c>
      <c r="N61" s="29">
        <f t="shared" si="9"/>
        <v>12953516</v>
      </c>
      <c r="O61" s="29">
        <v>0</v>
      </c>
      <c r="P61" s="29">
        <f t="shared" si="10"/>
        <v>12953516</v>
      </c>
      <c r="Q61" s="29">
        <v>0</v>
      </c>
      <c r="R61" s="29">
        <f t="shared" si="11"/>
        <v>12953516</v>
      </c>
      <c r="S61" s="29">
        <v>0</v>
      </c>
      <c r="T61" s="29">
        <f t="shared" si="0"/>
        <v>12953516</v>
      </c>
      <c r="U61" s="29">
        <v>0</v>
      </c>
      <c r="V61" s="29">
        <f t="shared" si="1"/>
        <v>12953516</v>
      </c>
      <c r="W61" s="29">
        <v>0</v>
      </c>
      <c r="X61" s="29">
        <f t="shared" si="2"/>
        <v>12953516</v>
      </c>
      <c r="Y61" s="29">
        <v>0</v>
      </c>
      <c r="Z61" s="29">
        <f t="shared" si="3"/>
        <v>12953516</v>
      </c>
      <c r="AA61" s="29">
        <v>0</v>
      </c>
      <c r="AB61" s="29">
        <f t="shared" si="4"/>
        <v>12953516</v>
      </c>
    </row>
    <row r="62" spans="1:28" ht="18" customHeight="1" x14ac:dyDescent="0.25">
      <c r="A62" s="9">
        <v>800102896</v>
      </c>
      <c r="B62" s="9">
        <v>212086320</v>
      </c>
      <c r="C62" s="10" t="s">
        <v>179</v>
      </c>
      <c r="D62" s="11" t="s">
        <v>414</v>
      </c>
      <c r="E62" s="29"/>
      <c r="F62" s="29">
        <f t="shared" si="5"/>
        <v>0</v>
      </c>
      <c r="G62" s="29"/>
      <c r="H62" s="29">
        <f t="shared" si="6"/>
        <v>0</v>
      </c>
      <c r="I62" s="29">
        <v>175241211</v>
      </c>
      <c r="J62" s="29">
        <f t="shared" si="7"/>
        <v>175241211</v>
      </c>
      <c r="K62" s="29">
        <f>VLOOKUP(A62,[3]REPNCT004ReporteAuxiliarContabl!A$21:D$258,4,0)</f>
        <v>0</v>
      </c>
      <c r="L62" s="29">
        <f t="shared" si="8"/>
        <v>175241211</v>
      </c>
      <c r="M62" s="29">
        <v>0</v>
      </c>
      <c r="N62" s="29">
        <f t="shared" si="9"/>
        <v>175241211</v>
      </c>
      <c r="O62" s="29">
        <v>0</v>
      </c>
      <c r="P62" s="29">
        <f t="shared" si="10"/>
        <v>175241211</v>
      </c>
      <c r="Q62" s="29">
        <v>0</v>
      </c>
      <c r="R62" s="29">
        <f t="shared" si="11"/>
        <v>175241211</v>
      </c>
      <c r="S62" s="29">
        <v>0</v>
      </c>
      <c r="T62" s="29">
        <f t="shared" si="0"/>
        <v>175241211</v>
      </c>
      <c r="U62" s="29">
        <v>0</v>
      </c>
      <c r="V62" s="29">
        <f t="shared" si="1"/>
        <v>175241211</v>
      </c>
      <c r="W62" s="29">
        <v>0</v>
      </c>
      <c r="X62" s="29">
        <f t="shared" si="2"/>
        <v>175241211</v>
      </c>
      <c r="Y62" s="29">
        <v>0</v>
      </c>
      <c r="Z62" s="29">
        <f t="shared" si="3"/>
        <v>175241211</v>
      </c>
      <c r="AA62" s="29">
        <v>0</v>
      </c>
      <c r="AB62" s="29">
        <f t="shared" si="4"/>
        <v>175241211</v>
      </c>
    </row>
    <row r="63" spans="1:28" ht="18" customHeight="1" x14ac:dyDescent="0.25">
      <c r="A63" s="9">
        <v>800102912</v>
      </c>
      <c r="B63" s="9">
        <v>216586865</v>
      </c>
      <c r="C63" s="10" t="s">
        <v>184</v>
      </c>
      <c r="D63" s="11" t="s">
        <v>418</v>
      </c>
      <c r="E63" s="29"/>
      <c r="F63" s="29">
        <f t="shared" si="5"/>
        <v>0</v>
      </c>
      <c r="G63" s="29"/>
      <c r="H63" s="29">
        <f t="shared" si="6"/>
        <v>0</v>
      </c>
      <c r="I63" s="29">
        <v>32383788</v>
      </c>
      <c r="J63" s="29">
        <f t="shared" si="7"/>
        <v>32383788</v>
      </c>
      <c r="K63" s="29">
        <f>VLOOKUP(A63,[3]REPNCT004ReporteAuxiliarContabl!A$21:D$258,4,0)</f>
        <v>0</v>
      </c>
      <c r="L63" s="29">
        <f t="shared" si="8"/>
        <v>32383788</v>
      </c>
      <c r="M63" s="29">
        <v>0</v>
      </c>
      <c r="N63" s="29">
        <f t="shared" si="9"/>
        <v>32383788</v>
      </c>
      <c r="O63" s="29">
        <v>0</v>
      </c>
      <c r="P63" s="29">
        <f t="shared" si="10"/>
        <v>32383788</v>
      </c>
      <c r="Q63" s="29">
        <v>0</v>
      </c>
      <c r="R63" s="29">
        <f t="shared" si="11"/>
        <v>32383788</v>
      </c>
      <c r="S63" s="29">
        <v>0</v>
      </c>
      <c r="T63" s="29">
        <f t="shared" si="0"/>
        <v>32383788</v>
      </c>
      <c r="U63" s="29">
        <v>0</v>
      </c>
      <c r="V63" s="29">
        <f t="shared" si="1"/>
        <v>32383788</v>
      </c>
      <c r="W63" s="29">
        <v>0</v>
      </c>
      <c r="X63" s="29">
        <f t="shared" si="2"/>
        <v>32383788</v>
      </c>
      <c r="Y63" s="29">
        <v>0</v>
      </c>
      <c r="Z63" s="29">
        <f t="shared" si="3"/>
        <v>32383788</v>
      </c>
      <c r="AA63" s="29">
        <v>0</v>
      </c>
      <c r="AB63" s="29">
        <f t="shared" si="4"/>
        <v>32383788</v>
      </c>
    </row>
    <row r="64" spans="1:28" ht="18" customHeight="1" x14ac:dyDescent="0.25">
      <c r="A64" s="9">
        <v>800103196</v>
      </c>
      <c r="B64" s="9">
        <v>119595000</v>
      </c>
      <c r="C64" s="10" t="s">
        <v>149</v>
      </c>
      <c r="D64" s="11" t="s">
        <v>385</v>
      </c>
      <c r="E64" s="29">
        <v>871346265</v>
      </c>
      <c r="F64" s="29">
        <f t="shared" si="5"/>
        <v>871346265</v>
      </c>
      <c r="G64" s="29">
        <v>673587925</v>
      </c>
      <c r="H64" s="29">
        <f t="shared" si="6"/>
        <v>1544934190</v>
      </c>
      <c r="I64" s="29">
        <v>582556651</v>
      </c>
      <c r="J64" s="29">
        <f t="shared" si="7"/>
        <v>2127490841</v>
      </c>
      <c r="K64" s="29">
        <f>VLOOKUP(A64,[3]REPNCT004ReporteAuxiliarContabl!A$21:D$258,4,0)</f>
        <v>679187438</v>
      </c>
      <c r="L64" s="29">
        <f t="shared" si="8"/>
        <v>2806678279</v>
      </c>
      <c r="M64" s="29">
        <v>469512469</v>
      </c>
      <c r="N64" s="29">
        <f t="shared" si="9"/>
        <v>3276190748</v>
      </c>
      <c r="O64" s="29">
        <v>766560362</v>
      </c>
      <c r="P64" s="29">
        <f t="shared" si="10"/>
        <v>4042751110</v>
      </c>
      <c r="Q64" s="29">
        <v>766875501</v>
      </c>
      <c r="R64" s="29">
        <f t="shared" si="11"/>
        <v>4809626611</v>
      </c>
      <c r="S64" s="29">
        <v>763779929</v>
      </c>
      <c r="T64" s="29">
        <f t="shared" si="0"/>
        <v>5573406540</v>
      </c>
      <c r="U64" s="29">
        <v>768423287</v>
      </c>
      <c r="V64" s="29">
        <f t="shared" si="1"/>
        <v>6341829827</v>
      </c>
      <c r="W64" s="29">
        <v>768423287</v>
      </c>
      <c r="X64" s="29">
        <f t="shared" si="2"/>
        <v>7110253114</v>
      </c>
      <c r="Y64" s="29">
        <v>0</v>
      </c>
      <c r="Z64" s="29">
        <f t="shared" si="3"/>
        <v>7110253114</v>
      </c>
      <c r="AA64" s="29">
        <v>0</v>
      </c>
      <c r="AB64" s="29">
        <f t="shared" si="4"/>
        <v>7110253114</v>
      </c>
    </row>
    <row r="65" spans="1:28" ht="18" customHeight="1" x14ac:dyDescent="0.25">
      <c r="A65" s="9">
        <v>800103318</v>
      </c>
      <c r="B65" s="9">
        <v>212499624</v>
      </c>
      <c r="C65" s="10" t="s">
        <v>150</v>
      </c>
      <c r="D65" s="11" t="s">
        <v>386</v>
      </c>
      <c r="E65" s="29"/>
      <c r="F65" s="29">
        <f t="shared" si="5"/>
        <v>0</v>
      </c>
      <c r="G65" s="29"/>
      <c r="H65" s="29">
        <f t="shared" si="6"/>
        <v>0</v>
      </c>
      <c r="I65" s="29">
        <v>19326645</v>
      </c>
      <c r="J65" s="29">
        <f t="shared" si="7"/>
        <v>19326645</v>
      </c>
      <c r="K65" s="29">
        <f>VLOOKUP(A65,[3]REPNCT004ReporteAuxiliarContabl!A$21:D$258,4,0)</f>
        <v>0</v>
      </c>
      <c r="L65" s="29">
        <f t="shared" si="8"/>
        <v>19326645</v>
      </c>
      <c r="M65" s="29">
        <v>0</v>
      </c>
      <c r="N65" s="29">
        <f t="shared" si="9"/>
        <v>19326645</v>
      </c>
      <c r="O65" s="29">
        <v>0</v>
      </c>
      <c r="P65" s="29">
        <f t="shared" si="10"/>
        <v>19326645</v>
      </c>
      <c r="Q65" s="29">
        <v>0</v>
      </c>
      <c r="R65" s="29">
        <f t="shared" si="11"/>
        <v>19326645</v>
      </c>
      <c r="S65" s="29">
        <v>0</v>
      </c>
      <c r="T65" s="29">
        <f t="shared" si="0"/>
        <v>19326645</v>
      </c>
      <c r="U65" s="29">
        <v>0</v>
      </c>
      <c r="V65" s="29">
        <f t="shared" si="1"/>
        <v>19326645</v>
      </c>
      <c r="W65" s="29">
        <v>0</v>
      </c>
      <c r="X65" s="29">
        <f t="shared" si="2"/>
        <v>19326645</v>
      </c>
      <c r="Y65" s="29">
        <v>0</v>
      </c>
      <c r="Z65" s="29">
        <f t="shared" si="3"/>
        <v>19326645</v>
      </c>
      <c r="AA65" s="29">
        <v>0</v>
      </c>
      <c r="AB65" s="29">
        <f t="shared" si="4"/>
        <v>19326645</v>
      </c>
    </row>
    <row r="66" spans="1:28" ht="18" customHeight="1" x14ac:dyDescent="0.25">
      <c r="A66" s="9">
        <v>800103659</v>
      </c>
      <c r="B66" s="9">
        <v>215085250</v>
      </c>
      <c r="C66" s="10" t="s">
        <v>177</v>
      </c>
      <c r="D66" s="11" t="s">
        <v>412</v>
      </c>
      <c r="E66" s="29"/>
      <c r="F66" s="29">
        <f t="shared" si="5"/>
        <v>0</v>
      </c>
      <c r="G66" s="29"/>
      <c r="H66" s="29">
        <f t="shared" si="6"/>
        <v>0</v>
      </c>
      <c r="I66" s="29">
        <v>63372482</v>
      </c>
      <c r="J66" s="29">
        <f t="shared" si="7"/>
        <v>63372482</v>
      </c>
      <c r="K66" s="29">
        <f>VLOOKUP(A66,[3]REPNCT004ReporteAuxiliarContabl!A$21:D$258,4,0)</f>
        <v>0</v>
      </c>
      <c r="L66" s="29">
        <f t="shared" si="8"/>
        <v>63372482</v>
      </c>
      <c r="M66" s="29">
        <v>0</v>
      </c>
      <c r="N66" s="29">
        <f t="shared" si="9"/>
        <v>63372482</v>
      </c>
      <c r="O66" s="29">
        <v>0</v>
      </c>
      <c r="P66" s="29">
        <f t="shared" si="10"/>
        <v>63372482</v>
      </c>
      <c r="Q66" s="29">
        <v>0</v>
      </c>
      <c r="R66" s="29">
        <f t="shared" si="11"/>
        <v>63372482</v>
      </c>
      <c r="S66" s="29">
        <v>0</v>
      </c>
      <c r="T66" s="29">
        <f t="shared" si="0"/>
        <v>63372482</v>
      </c>
      <c r="U66" s="29">
        <v>0</v>
      </c>
      <c r="V66" s="29">
        <f t="shared" si="1"/>
        <v>63372482</v>
      </c>
      <c r="W66" s="29">
        <v>0</v>
      </c>
      <c r="X66" s="29">
        <f t="shared" si="2"/>
        <v>63372482</v>
      </c>
      <c r="Y66" s="29">
        <v>0</v>
      </c>
      <c r="Z66" s="29">
        <f t="shared" si="3"/>
        <v>63372482</v>
      </c>
      <c r="AA66" s="29">
        <v>0</v>
      </c>
      <c r="AB66" s="29">
        <f t="shared" si="4"/>
        <v>63372482</v>
      </c>
    </row>
    <row r="67" spans="1:28" ht="18" customHeight="1" x14ac:dyDescent="0.25">
      <c r="A67" s="9">
        <v>800103720</v>
      </c>
      <c r="B67" s="9">
        <v>212585325</v>
      </c>
      <c r="C67" s="10" t="s">
        <v>344</v>
      </c>
      <c r="D67" s="11" t="s">
        <v>567</v>
      </c>
      <c r="E67" s="29"/>
      <c r="F67" s="29">
        <f t="shared" si="5"/>
        <v>0</v>
      </c>
      <c r="G67" s="29"/>
      <c r="H67" s="29">
        <f t="shared" si="6"/>
        <v>0</v>
      </c>
      <c r="I67" s="29">
        <v>235637493</v>
      </c>
      <c r="J67" s="29">
        <f t="shared" si="7"/>
        <v>235637493</v>
      </c>
      <c r="K67" s="29">
        <f>VLOOKUP(A67,[3]REPNCT004ReporteAuxiliarContabl!A$21:D$258,4,0)</f>
        <v>0</v>
      </c>
      <c r="L67" s="29">
        <f t="shared" si="8"/>
        <v>235637493</v>
      </c>
      <c r="M67" s="29">
        <v>0</v>
      </c>
      <c r="N67" s="29">
        <f t="shared" si="9"/>
        <v>235637493</v>
      </c>
      <c r="O67" s="29">
        <v>0</v>
      </c>
      <c r="P67" s="29">
        <f t="shared" si="10"/>
        <v>235637493</v>
      </c>
      <c r="Q67" s="29">
        <v>0</v>
      </c>
      <c r="R67" s="29">
        <f t="shared" si="11"/>
        <v>235637493</v>
      </c>
      <c r="S67" s="29">
        <v>0</v>
      </c>
      <c r="T67" s="29">
        <f t="shared" si="0"/>
        <v>235637493</v>
      </c>
      <c r="U67" s="29">
        <v>0</v>
      </c>
      <c r="V67" s="29">
        <f t="shared" si="1"/>
        <v>235637493</v>
      </c>
      <c r="W67" s="29">
        <v>0</v>
      </c>
      <c r="X67" s="29">
        <f t="shared" si="2"/>
        <v>235637493</v>
      </c>
      <c r="Y67" s="29">
        <v>0</v>
      </c>
      <c r="Z67" s="29">
        <f t="shared" si="3"/>
        <v>235637493</v>
      </c>
      <c r="AA67" s="29">
        <v>0</v>
      </c>
      <c r="AB67" s="29">
        <f t="shared" si="4"/>
        <v>235637493</v>
      </c>
    </row>
    <row r="68" spans="1:28" ht="18" customHeight="1" x14ac:dyDescent="0.25">
      <c r="A68" s="9">
        <v>800103913</v>
      </c>
      <c r="B68" s="9">
        <v>114141000</v>
      </c>
      <c r="C68" s="45" t="s">
        <v>151</v>
      </c>
      <c r="D68" s="11" t="s">
        <v>387</v>
      </c>
      <c r="E68" s="29">
        <v>2284171729</v>
      </c>
      <c r="F68" s="29">
        <f t="shared" si="5"/>
        <v>2284171729</v>
      </c>
      <c r="G68" s="29">
        <v>1765762427</v>
      </c>
      <c r="H68" s="29">
        <f t="shared" si="6"/>
        <v>4049934156</v>
      </c>
      <c r="I68" s="29">
        <v>9598790064</v>
      </c>
      <c r="J68" s="29">
        <f t="shared" si="7"/>
        <v>13648724220</v>
      </c>
      <c r="K68" s="29">
        <f>VLOOKUP(A68,[3]REPNCT004ReporteAuxiliarContabl!A$21:D$258,4,0)</f>
        <v>9852100738</v>
      </c>
      <c r="L68" s="29">
        <f t="shared" si="8"/>
        <v>23500824958</v>
      </c>
      <c r="M68" s="29">
        <v>9302452846</v>
      </c>
      <c r="N68" s="29">
        <f t="shared" si="9"/>
        <v>32803277804</v>
      </c>
      <c r="O68" s="29">
        <v>10081142593</v>
      </c>
      <c r="P68" s="29">
        <f t="shared" si="10"/>
        <v>42884420397</v>
      </c>
      <c r="Q68" s="29">
        <v>2010309116</v>
      </c>
      <c r="R68" s="29">
        <f t="shared" si="11"/>
        <v>44894729513</v>
      </c>
      <c r="S68" s="29">
        <v>2002194296</v>
      </c>
      <c r="T68" s="29">
        <f t="shared" ref="T68:T131" si="12">+R68+S68</f>
        <v>46896923809</v>
      </c>
      <c r="U68" s="29">
        <v>2014366527</v>
      </c>
      <c r="V68" s="29">
        <f t="shared" ref="V68:V131" si="13">+T68+U68</f>
        <v>48911290336</v>
      </c>
      <c r="W68" s="29">
        <v>2014366526</v>
      </c>
      <c r="X68" s="29">
        <f t="shared" ref="X68:X131" si="14">+V68+W68</f>
        <v>50925656862</v>
      </c>
      <c r="Y68" s="29">
        <v>0</v>
      </c>
      <c r="Z68" s="29">
        <f t="shared" ref="Z68:Z131" si="15">+X68+Y68</f>
        <v>50925656862</v>
      </c>
      <c r="AA68" s="29">
        <v>0</v>
      </c>
      <c r="AB68" s="29">
        <f t="shared" ref="AB68:AB131" si="16">+Z68+AA68</f>
        <v>50925656862</v>
      </c>
    </row>
    <row r="69" spans="1:28" ht="18" customHeight="1" x14ac:dyDescent="0.25">
      <c r="A69" s="9">
        <v>800103920</v>
      </c>
      <c r="B69" s="9">
        <v>114747000</v>
      </c>
      <c r="C69" s="10" t="s">
        <v>342</v>
      </c>
      <c r="D69" s="11" t="s">
        <v>566</v>
      </c>
      <c r="E69" s="29">
        <v>3792209372</v>
      </c>
      <c r="F69" s="29">
        <f t="shared" ref="F69:F132" si="17">+E69</f>
        <v>3792209372</v>
      </c>
      <c r="G69" s="29">
        <v>2931540014</v>
      </c>
      <c r="H69" s="29">
        <f t="shared" ref="H69:H132" si="18">+F69+G69</f>
        <v>6723749386</v>
      </c>
      <c r="I69" s="29">
        <v>2535360376</v>
      </c>
      <c r="J69" s="29">
        <f t="shared" ref="J69:J132" si="19">+H69+I69</f>
        <v>9259109762</v>
      </c>
      <c r="K69" s="29">
        <f>VLOOKUP(A69,[3]REPNCT004ReporteAuxiliarContabl!A$21:D$258,4,0)</f>
        <v>2955909803</v>
      </c>
      <c r="L69" s="29">
        <f t="shared" ref="L69:L132" si="20">+J69+K69</f>
        <v>12215019565</v>
      </c>
      <c r="M69" s="29">
        <v>2043377765</v>
      </c>
      <c r="N69" s="29">
        <f t="shared" ref="N69:N132" si="21">+L69+M69</f>
        <v>14258397330</v>
      </c>
      <c r="O69" s="29">
        <v>3336167845</v>
      </c>
      <c r="P69" s="29">
        <f t="shared" ref="P69:P132" si="22">+N69+O69</f>
        <v>17594565175</v>
      </c>
      <c r="Q69" s="29">
        <v>3337539369</v>
      </c>
      <c r="R69" s="29">
        <f t="shared" ref="R69:R132" si="23">+P69+Q69</f>
        <v>20932104544</v>
      </c>
      <c r="S69" s="29">
        <v>3324067047</v>
      </c>
      <c r="T69" s="29">
        <f t="shared" si="12"/>
        <v>24256171591</v>
      </c>
      <c r="U69" s="29">
        <v>2956263670</v>
      </c>
      <c r="V69" s="29">
        <f t="shared" si="13"/>
        <v>27212435261</v>
      </c>
      <c r="W69" s="29">
        <v>3732287389</v>
      </c>
      <c r="X69" s="29">
        <f t="shared" si="14"/>
        <v>30944722650</v>
      </c>
      <c r="Y69" s="29">
        <v>0</v>
      </c>
      <c r="Z69" s="29">
        <f t="shared" si="15"/>
        <v>30944722650</v>
      </c>
      <c r="AA69" s="29">
        <v>0</v>
      </c>
      <c r="AB69" s="29">
        <f t="shared" si="16"/>
        <v>30944722650</v>
      </c>
    </row>
    <row r="70" spans="1:28" ht="18" customHeight="1" x14ac:dyDescent="0.25">
      <c r="A70" s="9">
        <v>800103923</v>
      </c>
      <c r="B70" s="9">
        <v>115252000</v>
      </c>
      <c r="C70" s="45" t="s">
        <v>152</v>
      </c>
      <c r="D70" s="11" t="s">
        <v>388</v>
      </c>
      <c r="E70" s="29">
        <v>2877512227</v>
      </c>
      <c r="F70" s="29">
        <f t="shared" si="17"/>
        <v>2877512227</v>
      </c>
      <c r="G70" s="29">
        <v>2224440005</v>
      </c>
      <c r="H70" s="29">
        <f t="shared" si="18"/>
        <v>5101952232</v>
      </c>
      <c r="I70" s="29">
        <v>1923820593</v>
      </c>
      <c r="J70" s="29">
        <f t="shared" si="19"/>
        <v>7025772825</v>
      </c>
      <c r="K70" s="29">
        <f>VLOOKUP(A70,[3]REPNCT004ReporteAuxiliarContabl!A$21:D$258,4,0)</f>
        <v>2242931696</v>
      </c>
      <c r="L70" s="29">
        <f t="shared" si="20"/>
        <v>9268704521</v>
      </c>
      <c r="M70" s="29">
        <v>1550506295</v>
      </c>
      <c r="N70" s="29">
        <f t="shared" si="21"/>
        <v>10819210816</v>
      </c>
      <c r="O70" s="29">
        <v>2531469868</v>
      </c>
      <c r="P70" s="29">
        <f t="shared" si="22"/>
        <v>13350680684</v>
      </c>
      <c r="Q70" s="29">
        <v>2532510576</v>
      </c>
      <c r="R70" s="29">
        <f t="shared" si="23"/>
        <v>15883191260</v>
      </c>
      <c r="S70" s="29">
        <v>2522287836</v>
      </c>
      <c r="T70" s="29">
        <f t="shared" si="12"/>
        <v>18405479096</v>
      </c>
      <c r="U70" s="29">
        <v>2537621946</v>
      </c>
      <c r="V70" s="29">
        <f t="shared" si="13"/>
        <v>20943101042</v>
      </c>
      <c r="W70" s="29">
        <v>2537621944</v>
      </c>
      <c r="X70" s="29">
        <f t="shared" si="14"/>
        <v>23480722986</v>
      </c>
      <c r="Y70" s="29">
        <v>0</v>
      </c>
      <c r="Z70" s="29">
        <f t="shared" si="15"/>
        <v>23480722986</v>
      </c>
      <c r="AA70" s="29">
        <v>0</v>
      </c>
      <c r="AB70" s="29">
        <f t="shared" si="16"/>
        <v>23480722986</v>
      </c>
    </row>
    <row r="71" spans="1:28" ht="18" customHeight="1" x14ac:dyDescent="0.25">
      <c r="A71" s="9">
        <v>800103927</v>
      </c>
      <c r="B71" s="9">
        <v>115454000</v>
      </c>
      <c r="C71" s="10" t="s">
        <v>153</v>
      </c>
      <c r="D71" s="25" t="s">
        <v>635</v>
      </c>
      <c r="E71" s="29"/>
      <c r="F71" s="29">
        <f t="shared" si="17"/>
        <v>0</v>
      </c>
      <c r="G71" s="29">
        <v>2246890210</v>
      </c>
      <c r="H71" s="29">
        <f t="shared" si="18"/>
        <v>2246890210</v>
      </c>
      <c r="I71" s="29">
        <v>2428984286</v>
      </c>
      <c r="J71" s="29">
        <f t="shared" si="19"/>
        <v>4675874496</v>
      </c>
      <c r="K71" s="29">
        <f>VLOOKUP(A71,[3]REPNCT004ReporteAuxiliarContabl!A$21:D$258,4,0)</f>
        <v>2751316024</v>
      </c>
      <c r="L71" s="29">
        <f t="shared" si="20"/>
        <v>7427190520</v>
      </c>
      <c r="M71" s="29">
        <v>2051902306</v>
      </c>
      <c r="N71" s="29">
        <f t="shared" si="21"/>
        <v>9479092826</v>
      </c>
      <c r="O71" s="29">
        <v>3042766275</v>
      </c>
      <c r="P71" s="29">
        <f t="shared" si="22"/>
        <v>12521859101</v>
      </c>
      <c r="Q71" s="29">
        <v>2558069990</v>
      </c>
      <c r="R71" s="29">
        <f t="shared" si="23"/>
        <v>15079929091</v>
      </c>
      <c r="S71" s="29">
        <v>2547744076</v>
      </c>
      <c r="T71" s="29">
        <f t="shared" si="12"/>
        <v>17627673167</v>
      </c>
      <c r="U71" s="29">
        <v>2563232947</v>
      </c>
      <c r="V71" s="29">
        <f t="shared" si="13"/>
        <v>20190906114</v>
      </c>
      <c r="W71" s="29">
        <v>2563232946</v>
      </c>
      <c r="X71" s="29">
        <f t="shared" si="14"/>
        <v>22754139060</v>
      </c>
      <c r="Y71" s="29">
        <v>0</v>
      </c>
      <c r="Z71" s="29">
        <f t="shared" si="15"/>
        <v>22754139060</v>
      </c>
      <c r="AA71" s="29">
        <v>0</v>
      </c>
      <c r="AB71" s="29">
        <f t="shared" si="16"/>
        <v>22754139060</v>
      </c>
    </row>
    <row r="72" spans="1:28" ht="18" customHeight="1" thickBot="1" x14ac:dyDescent="0.3">
      <c r="A72" s="9">
        <v>800103935</v>
      </c>
      <c r="B72" s="9">
        <v>112323000</v>
      </c>
      <c r="C72" s="10" t="s">
        <v>154</v>
      </c>
      <c r="D72" s="11" t="s">
        <v>389</v>
      </c>
      <c r="E72" s="29">
        <v>4930000423</v>
      </c>
      <c r="F72" s="29">
        <f t="shared" si="17"/>
        <v>4930000423</v>
      </c>
      <c r="G72" s="29">
        <v>7000000000</v>
      </c>
      <c r="H72" s="29">
        <f t="shared" si="18"/>
        <v>11930000423</v>
      </c>
      <c r="I72" s="29">
        <v>2962252289</v>
      </c>
      <c r="J72" s="29">
        <f t="shared" si="19"/>
        <v>14892252712</v>
      </c>
      <c r="K72" s="29">
        <f>VLOOKUP(A72,[3]REPNCT004ReporteAuxiliarContabl!A$21:D$258,4,0)</f>
        <v>3453611827</v>
      </c>
      <c r="L72" s="29">
        <f t="shared" si="20"/>
        <v>18345864539</v>
      </c>
      <c r="M72" s="29">
        <v>2387431988</v>
      </c>
      <c r="N72" s="29">
        <f t="shared" si="21"/>
        <v>20733296527</v>
      </c>
      <c r="O72" s="29">
        <v>3897895907</v>
      </c>
      <c r="P72" s="29">
        <f t="shared" si="22"/>
        <v>24631192434</v>
      </c>
      <c r="Q72" s="29">
        <v>3899498363</v>
      </c>
      <c r="R72" s="29">
        <f t="shared" si="23"/>
        <v>28530690797</v>
      </c>
      <c r="S72" s="29">
        <v>3883757634</v>
      </c>
      <c r="T72" s="29">
        <f t="shared" si="12"/>
        <v>32414448431</v>
      </c>
      <c r="U72" s="29">
        <v>3907368726</v>
      </c>
      <c r="V72" s="29">
        <f t="shared" si="13"/>
        <v>36321817157</v>
      </c>
      <c r="W72" s="29">
        <v>3907368725</v>
      </c>
      <c r="X72" s="29">
        <f t="shared" si="14"/>
        <v>40229185882</v>
      </c>
      <c r="Y72" s="29">
        <v>0</v>
      </c>
      <c r="Z72" s="29">
        <f t="shared" si="15"/>
        <v>40229185882</v>
      </c>
      <c r="AA72" s="29">
        <v>0</v>
      </c>
      <c r="AB72" s="29">
        <f t="shared" si="16"/>
        <v>40229185882</v>
      </c>
    </row>
    <row r="73" spans="1:28" ht="16.95" customHeight="1" thickBot="1" x14ac:dyDescent="0.3">
      <c r="A73" s="38">
        <v>800104062</v>
      </c>
      <c r="B73" s="9">
        <v>210170001</v>
      </c>
      <c r="C73" s="10" t="s">
        <v>315</v>
      </c>
      <c r="D73" s="39" t="s">
        <v>583</v>
      </c>
      <c r="E73" s="29"/>
      <c r="F73" s="29">
        <f t="shared" si="17"/>
        <v>0</v>
      </c>
      <c r="G73" s="29"/>
      <c r="H73" s="29">
        <f t="shared" si="18"/>
        <v>0</v>
      </c>
      <c r="I73" s="29">
        <v>810261741</v>
      </c>
      <c r="J73" s="29">
        <f t="shared" si="19"/>
        <v>810261741</v>
      </c>
      <c r="K73" s="29">
        <f>VLOOKUP(A73,[3]REPNCT004ReporteAuxiliarContabl!A$21:D$258,4,0)</f>
        <v>944662797</v>
      </c>
      <c r="L73" s="29">
        <f t="shared" si="20"/>
        <v>1754924538</v>
      </c>
      <c r="M73" s="29">
        <v>653031751</v>
      </c>
      <c r="N73" s="29">
        <f t="shared" si="21"/>
        <v>2407956289</v>
      </c>
      <c r="O73" s="29">
        <v>1066187352</v>
      </c>
      <c r="P73" s="29">
        <f t="shared" si="22"/>
        <v>3474143641</v>
      </c>
      <c r="Q73" s="29">
        <v>1066625670</v>
      </c>
      <c r="R73" s="29">
        <f t="shared" si="23"/>
        <v>4540769311</v>
      </c>
      <c r="S73" s="29">
        <v>1062320125</v>
      </c>
      <c r="T73" s="29">
        <f t="shared" si="12"/>
        <v>5603089436</v>
      </c>
      <c r="U73" s="29">
        <v>1068778442</v>
      </c>
      <c r="V73" s="29">
        <f t="shared" si="13"/>
        <v>6671867878</v>
      </c>
      <c r="W73" s="29">
        <v>1068778441</v>
      </c>
      <c r="X73" s="29">
        <f t="shared" si="14"/>
        <v>7740646319</v>
      </c>
      <c r="Y73" s="29">
        <v>0</v>
      </c>
      <c r="Z73" s="29">
        <f t="shared" si="15"/>
        <v>7740646319</v>
      </c>
      <c r="AA73" s="29">
        <v>0</v>
      </c>
      <c r="AB73" s="29">
        <f t="shared" si="16"/>
        <v>7740646319</v>
      </c>
    </row>
    <row r="74" spans="1:28" ht="18" customHeight="1" x14ac:dyDescent="0.25">
      <c r="A74" s="9">
        <v>800108683</v>
      </c>
      <c r="B74" s="9">
        <v>210020400</v>
      </c>
      <c r="C74" s="10" t="s">
        <v>181</v>
      </c>
      <c r="D74" s="11" t="s">
        <v>415</v>
      </c>
      <c r="E74" s="29"/>
      <c r="F74" s="29">
        <f t="shared" si="17"/>
        <v>0</v>
      </c>
      <c r="G74" s="29"/>
      <c r="H74" s="29">
        <f t="shared" si="18"/>
        <v>0</v>
      </c>
      <c r="I74" s="29">
        <v>329873925</v>
      </c>
      <c r="J74" s="29">
        <f t="shared" si="19"/>
        <v>329873925</v>
      </c>
      <c r="K74" s="29">
        <f>VLOOKUP(A74,[3]REPNCT004ReporteAuxiliarContabl!A$21:D$258,4,0)</f>
        <v>329873925</v>
      </c>
      <c r="L74" s="29">
        <f t="shared" si="20"/>
        <v>659747850</v>
      </c>
      <c r="M74" s="29">
        <v>329873925</v>
      </c>
      <c r="N74" s="29">
        <f t="shared" si="21"/>
        <v>989621775</v>
      </c>
      <c r="O74" s="29">
        <v>329873924</v>
      </c>
      <c r="P74" s="29">
        <f t="shared" si="22"/>
        <v>1319495699</v>
      </c>
      <c r="Q74" s="29">
        <v>0</v>
      </c>
      <c r="R74" s="29">
        <f t="shared" si="23"/>
        <v>1319495699</v>
      </c>
      <c r="S74" s="29">
        <v>0</v>
      </c>
      <c r="T74" s="29">
        <f t="shared" si="12"/>
        <v>1319495699</v>
      </c>
      <c r="U74" s="29">
        <v>0</v>
      </c>
      <c r="V74" s="29">
        <f t="shared" si="13"/>
        <v>1319495699</v>
      </c>
      <c r="W74" s="29">
        <v>0</v>
      </c>
      <c r="X74" s="29">
        <f t="shared" si="14"/>
        <v>1319495699</v>
      </c>
      <c r="Y74" s="29">
        <v>0</v>
      </c>
      <c r="Z74" s="29">
        <f t="shared" si="15"/>
        <v>1319495699</v>
      </c>
      <c r="AA74" s="29">
        <v>0</v>
      </c>
      <c r="AB74" s="29">
        <f t="shared" si="16"/>
        <v>1319495699</v>
      </c>
    </row>
    <row r="75" spans="1:28" ht="18" customHeight="1" x14ac:dyDescent="0.25">
      <c r="A75" s="9">
        <v>800113389</v>
      </c>
      <c r="B75" s="9">
        <v>210173001</v>
      </c>
      <c r="C75" s="10" t="s">
        <v>345</v>
      </c>
      <c r="D75" s="11" t="s">
        <v>568</v>
      </c>
      <c r="E75" s="29">
        <v>995081387</v>
      </c>
      <c r="F75" s="29">
        <f t="shared" si="17"/>
        <v>995081387</v>
      </c>
      <c r="G75" s="29">
        <v>769240466</v>
      </c>
      <c r="H75" s="29">
        <f t="shared" si="18"/>
        <v>1764321853</v>
      </c>
      <c r="I75" s="29">
        <v>665282338</v>
      </c>
      <c r="J75" s="29">
        <f t="shared" si="19"/>
        <v>2429604191</v>
      </c>
      <c r="K75" s="29">
        <f>VLOOKUP(A75,[3]REPNCT004ReporteAuxiliarContabl!A$21:D$258,4,0)</f>
        <v>775635134</v>
      </c>
      <c r="L75" s="29">
        <f t="shared" si="20"/>
        <v>3205239325</v>
      </c>
      <c r="M75" s="29">
        <v>536185368</v>
      </c>
      <c r="N75" s="29">
        <f t="shared" si="21"/>
        <v>3741424693</v>
      </c>
      <c r="O75" s="29">
        <v>875415410</v>
      </c>
      <c r="P75" s="29">
        <f t="shared" si="22"/>
        <v>4616840103</v>
      </c>
      <c r="Q75" s="29">
        <v>875775301</v>
      </c>
      <c r="R75" s="29">
        <f t="shared" si="23"/>
        <v>5492615404</v>
      </c>
      <c r="S75" s="29">
        <v>872240143</v>
      </c>
      <c r="T75" s="29">
        <f t="shared" si="12"/>
        <v>6364855547</v>
      </c>
      <c r="U75" s="29">
        <v>877542880</v>
      </c>
      <c r="V75" s="29">
        <f t="shared" si="13"/>
        <v>7242398427</v>
      </c>
      <c r="W75" s="29">
        <v>877542879</v>
      </c>
      <c r="X75" s="29">
        <f t="shared" si="14"/>
        <v>8119941306</v>
      </c>
      <c r="Y75" s="29">
        <v>0</v>
      </c>
      <c r="Z75" s="29">
        <f t="shared" si="15"/>
        <v>8119941306</v>
      </c>
      <c r="AA75" s="29">
        <v>0</v>
      </c>
      <c r="AB75" s="29">
        <f t="shared" si="16"/>
        <v>8119941306</v>
      </c>
    </row>
    <row r="76" spans="1:28" ht="18" customHeight="1" x14ac:dyDescent="0.25">
      <c r="A76" s="9">
        <v>800113672</v>
      </c>
      <c r="B76" s="9">
        <v>117373000</v>
      </c>
      <c r="C76" s="10" t="s">
        <v>180</v>
      </c>
      <c r="D76" s="25" t="s">
        <v>577</v>
      </c>
      <c r="E76" s="29">
        <v>4370972357</v>
      </c>
      <c r="F76" s="29">
        <f t="shared" si="17"/>
        <v>4370972357</v>
      </c>
      <c r="G76" s="29">
        <v>3378948551</v>
      </c>
      <c r="H76" s="29">
        <f t="shared" si="18"/>
        <v>7749920908</v>
      </c>
      <c r="I76" s="29">
        <v>2922304397</v>
      </c>
      <c r="J76" s="29">
        <f t="shared" si="19"/>
        <v>10672225305</v>
      </c>
      <c r="K76" s="29">
        <f>VLOOKUP(A76,[3]REPNCT004ReporteAuxiliarContabl!A$21:D$258,4,0)</f>
        <v>3407037632</v>
      </c>
      <c r="L76" s="29">
        <f t="shared" si="20"/>
        <v>14079262937</v>
      </c>
      <c r="M76" s="29">
        <v>2355235920</v>
      </c>
      <c r="N76" s="29">
        <f t="shared" si="21"/>
        <v>16434498857</v>
      </c>
      <c r="O76" s="29">
        <v>3845330253</v>
      </c>
      <c r="P76" s="29">
        <f t="shared" si="22"/>
        <v>20279829110</v>
      </c>
      <c r="Q76" s="29">
        <v>3846911098</v>
      </c>
      <c r="R76" s="29">
        <f t="shared" si="23"/>
        <v>24126740208</v>
      </c>
      <c r="S76" s="29">
        <v>3831382645</v>
      </c>
      <c r="T76" s="29">
        <f t="shared" si="12"/>
        <v>27958122853</v>
      </c>
      <c r="U76" s="29">
        <v>3407445505</v>
      </c>
      <c r="V76" s="29">
        <f t="shared" si="13"/>
        <v>31365568358</v>
      </c>
      <c r="W76" s="29">
        <v>4301905145</v>
      </c>
      <c r="X76" s="29">
        <f t="shared" si="14"/>
        <v>35667473503</v>
      </c>
      <c r="Y76" s="29">
        <v>0</v>
      </c>
      <c r="Z76" s="29">
        <f t="shared" si="15"/>
        <v>35667473503</v>
      </c>
      <c r="AA76" s="29">
        <v>0</v>
      </c>
      <c r="AB76" s="29">
        <f t="shared" si="16"/>
        <v>35667473503</v>
      </c>
    </row>
    <row r="77" spans="1:28" ht="18" customHeight="1" x14ac:dyDescent="0.25">
      <c r="A77" s="9">
        <v>800118954</v>
      </c>
      <c r="B77" s="9">
        <v>124552000</v>
      </c>
      <c r="C77" s="10" t="s">
        <v>4</v>
      </c>
      <c r="D77" s="11" t="s">
        <v>5</v>
      </c>
      <c r="E77" s="29"/>
      <c r="F77" s="29">
        <f t="shared" si="17"/>
        <v>0</v>
      </c>
      <c r="G77" s="29"/>
      <c r="H77" s="29">
        <f t="shared" si="18"/>
        <v>0</v>
      </c>
      <c r="I77" s="29"/>
      <c r="J77" s="29">
        <f t="shared" si="19"/>
        <v>0</v>
      </c>
      <c r="K77" s="29"/>
      <c r="L77" s="29">
        <f t="shared" si="20"/>
        <v>0</v>
      </c>
      <c r="M77" s="29">
        <v>1198572449</v>
      </c>
      <c r="N77" s="29">
        <f t="shared" si="21"/>
        <v>1198572449</v>
      </c>
      <c r="O77" s="29">
        <v>1198794892</v>
      </c>
      <c r="P77" s="29">
        <f t="shared" si="22"/>
        <v>2397367341</v>
      </c>
      <c r="Q77" s="29">
        <v>0</v>
      </c>
      <c r="R77" s="29">
        <f t="shared" si="23"/>
        <v>2397367341</v>
      </c>
      <c r="S77" s="29">
        <v>0</v>
      </c>
      <c r="T77" s="29">
        <f t="shared" si="12"/>
        <v>2397367341</v>
      </c>
      <c r="U77" s="29">
        <v>8302508976</v>
      </c>
      <c r="V77" s="29">
        <f t="shared" si="13"/>
        <v>10699876317</v>
      </c>
      <c r="W77" s="29">
        <v>0</v>
      </c>
      <c r="X77" s="29">
        <f t="shared" si="14"/>
        <v>10699876317</v>
      </c>
      <c r="Y77" s="29">
        <v>0</v>
      </c>
      <c r="Z77" s="29">
        <f t="shared" si="15"/>
        <v>10699876317</v>
      </c>
      <c r="AA77" s="29">
        <v>0</v>
      </c>
      <c r="AB77" s="29">
        <f t="shared" si="16"/>
        <v>10699876317</v>
      </c>
    </row>
    <row r="78" spans="1:28" ht="18" customHeight="1" x14ac:dyDescent="0.25">
      <c r="A78" s="9">
        <v>800144829</v>
      </c>
      <c r="B78" s="9">
        <v>821400000</v>
      </c>
      <c r="C78" s="10" t="s">
        <v>58</v>
      </c>
      <c r="D78" s="11" t="s">
        <v>54</v>
      </c>
      <c r="E78" s="29"/>
      <c r="F78" s="29">
        <f t="shared" si="17"/>
        <v>0</v>
      </c>
      <c r="G78" s="29">
        <v>0</v>
      </c>
      <c r="H78" s="29">
        <f t="shared" si="18"/>
        <v>0</v>
      </c>
      <c r="I78" s="29"/>
      <c r="J78" s="29">
        <f t="shared" si="19"/>
        <v>0</v>
      </c>
      <c r="K78" s="29"/>
      <c r="L78" s="29">
        <f t="shared" si="20"/>
        <v>0</v>
      </c>
      <c r="M78" s="29">
        <v>1101718571</v>
      </c>
      <c r="N78" s="29">
        <f t="shared" si="21"/>
        <v>1101718571</v>
      </c>
      <c r="O78" s="29">
        <v>1013988716</v>
      </c>
      <c r="P78" s="29">
        <f t="shared" si="22"/>
        <v>2115707287</v>
      </c>
      <c r="Q78" s="29">
        <v>0</v>
      </c>
      <c r="R78" s="29">
        <f t="shared" si="23"/>
        <v>2115707287</v>
      </c>
      <c r="S78" s="29">
        <v>0</v>
      </c>
      <c r="T78" s="29">
        <f t="shared" si="12"/>
        <v>2115707287</v>
      </c>
      <c r="U78" s="29">
        <v>6189811493</v>
      </c>
      <c r="V78" s="29">
        <f t="shared" si="13"/>
        <v>8305518780</v>
      </c>
      <c r="W78" s="29">
        <v>0</v>
      </c>
      <c r="X78" s="29">
        <f t="shared" si="14"/>
        <v>8305518780</v>
      </c>
      <c r="Y78" s="29">
        <v>0</v>
      </c>
      <c r="Z78" s="29">
        <f t="shared" si="15"/>
        <v>8305518780</v>
      </c>
      <c r="AA78" s="29">
        <v>0</v>
      </c>
      <c r="AB78" s="29">
        <f t="shared" si="16"/>
        <v>8305518780</v>
      </c>
    </row>
    <row r="79" spans="1:28" ht="18" customHeight="1" x14ac:dyDescent="0.25">
      <c r="A79" s="9">
        <v>800163130</v>
      </c>
      <c r="B79" s="9">
        <v>129254000</v>
      </c>
      <c r="C79" s="10" t="s">
        <v>360</v>
      </c>
      <c r="D79" s="11" t="s">
        <v>74</v>
      </c>
      <c r="E79" s="29"/>
      <c r="F79" s="29">
        <f t="shared" si="17"/>
        <v>0</v>
      </c>
      <c r="G79" s="29"/>
      <c r="H79" s="29">
        <f t="shared" si="18"/>
        <v>0</v>
      </c>
      <c r="I79" s="29"/>
      <c r="J79" s="29">
        <f t="shared" si="19"/>
        <v>0</v>
      </c>
      <c r="K79" s="29"/>
      <c r="L79" s="29">
        <f t="shared" si="20"/>
        <v>0</v>
      </c>
      <c r="M79" s="29">
        <v>1090677796</v>
      </c>
      <c r="N79" s="29">
        <f t="shared" si="21"/>
        <v>1090677796</v>
      </c>
      <c r="O79" s="29">
        <v>1075165138</v>
      </c>
      <c r="P79" s="29">
        <f t="shared" si="22"/>
        <v>2165842934</v>
      </c>
      <c r="Q79" s="29">
        <v>0</v>
      </c>
      <c r="R79" s="29">
        <f t="shared" si="23"/>
        <v>2165842934</v>
      </c>
      <c r="S79" s="29">
        <v>0</v>
      </c>
      <c r="T79" s="29">
        <f t="shared" si="12"/>
        <v>2165842934</v>
      </c>
      <c r="U79" s="29">
        <v>5422570426</v>
      </c>
      <c r="V79" s="29">
        <f t="shared" si="13"/>
        <v>7588413360</v>
      </c>
      <c r="W79" s="29">
        <v>0</v>
      </c>
      <c r="X79" s="29">
        <f t="shared" si="14"/>
        <v>7588413360</v>
      </c>
      <c r="Y79" s="29">
        <v>0</v>
      </c>
      <c r="Z79" s="29">
        <f t="shared" si="15"/>
        <v>7588413360</v>
      </c>
      <c r="AA79" s="29">
        <v>0</v>
      </c>
      <c r="AB79" s="29">
        <f t="shared" si="16"/>
        <v>7588413360</v>
      </c>
    </row>
    <row r="80" spans="1:28" ht="18" customHeight="1" x14ac:dyDescent="0.25">
      <c r="A80" s="9">
        <v>800225340</v>
      </c>
      <c r="B80" s="9">
        <v>821700000</v>
      </c>
      <c r="C80" s="10" t="s">
        <v>346</v>
      </c>
      <c r="D80" s="11" t="s">
        <v>76</v>
      </c>
      <c r="E80" s="29"/>
      <c r="F80" s="29">
        <f t="shared" si="17"/>
        <v>0</v>
      </c>
      <c r="G80" s="29"/>
      <c r="H80" s="29">
        <f t="shared" si="18"/>
        <v>0</v>
      </c>
      <c r="I80" s="29"/>
      <c r="J80" s="29">
        <f t="shared" si="19"/>
        <v>0</v>
      </c>
      <c r="K80" s="29"/>
      <c r="L80" s="29">
        <f t="shared" si="20"/>
        <v>0</v>
      </c>
      <c r="M80" s="29">
        <v>1174473386</v>
      </c>
      <c r="N80" s="29">
        <f t="shared" si="21"/>
        <v>1174473386</v>
      </c>
      <c r="O80" s="29">
        <v>1068961171</v>
      </c>
      <c r="P80" s="29">
        <f t="shared" si="22"/>
        <v>2243434557</v>
      </c>
      <c r="Q80" s="29">
        <v>0</v>
      </c>
      <c r="R80" s="29">
        <f t="shared" si="23"/>
        <v>2243434557</v>
      </c>
      <c r="S80" s="29">
        <v>0</v>
      </c>
      <c r="T80" s="29">
        <f t="shared" si="12"/>
        <v>2243434557</v>
      </c>
      <c r="U80" s="29">
        <v>8200262600</v>
      </c>
      <c r="V80" s="29">
        <f t="shared" si="13"/>
        <v>10443697157</v>
      </c>
      <c r="W80" s="29">
        <v>0</v>
      </c>
      <c r="X80" s="29">
        <f t="shared" si="14"/>
        <v>10443697157</v>
      </c>
      <c r="Y80" s="29">
        <v>0</v>
      </c>
      <c r="Z80" s="29">
        <f t="shared" si="15"/>
        <v>10443697157</v>
      </c>
      <c r="AA80" s="29">
        <v>0</v>
      </c>
      <c r="AB80" s="29">
        <f t="shared" si="16"/>
        <v>10443697157</v>
      </c>
    </row>
    <row r="81" spans="1:28" ht="18" customHeight="1" x14ac:dyDescent="0.25">
      <c r="A81" s="9">
        <v>800229887</v>
      </c>
      <c r="B81" s="9">
        <v>216986569</v>
      </c>
      <c r="C81" s="10" t="s">
        <v>186</v>
      </c>
      <c r="D81" s="11" t="s">
        <v>420</v>
      </c>
      <c r="E81" s="29"/>
      <c r="F81" s="29">
        <f t="shared" si="17"/>
        <v>0</v>
      </c>
      <c r="G81" s="29"/>
      <c r="H81" s="29">
        <f t="shared" si="18"/>
        <v>0</v>
      </c>
      <c r="I81" s="29">
        <v>21602659</v>
      </c>
      <c r="J81" s="29">
        <f t="shared" si="19"/>
        <v>21602659</v>
      </c>
      <c r="K81" s="29">
        <f>VLOOKUP(A81,[3]REPNCT004ReporteAuxiliarContabl!A$21:D$258,4,0)</f>
        <v>0</v>
      </c>
      <c r="L81" s="29">
        <f t="shared" si="20"/>
        <v>21602659</v>
      </c>
      <c r="M81" s="29">
        <v>0</v>
      </c>
      <c r="N81" s="29">
        <f t="shared" si="21"/>
        <v>21602659</v>
      </c>
      <c r="O81" s="29">
        <v>0</v>
      </c>
      <c r="P81" s="29">
        <f t="shared" si="22"/>
        <v>21602659</v>
      </c>
      <c r="Q81" s="29">
        <v>0</v>
      </c>
      <c r="R81" s="29">
        <f t="shared" si="23"/>
        <v>21602659</v>
      </c>
      <c r="S81" s="29">
        <v>0</v>
      </c>
      <c r="T81" s="29">
        <f t="shared" si="12"/>
        <v>21602659</v>
      </c>
      <c r="U81" s="29">
        <v>0</v>
      </c>
      <c r="V81" s="29">
        <f t="shared" si="13"/>
        <v>21602659</v>
      </c>
      <c r="W81" s="29">
        <v>0</v>
      </c>
      <c r="X81" s="29">
        <f t="shared" si="14"/>
        <v>21602659</v>
      </c>
      <c r="Y81" s="29">
        <v>0</v>
      </c>
      <c r="Z81" s="29">
        <f t="shared" si="15"/>
        <v>21602659</v>
      </c>
      <c r="AA81" s="29">
        <v>0</v>
      </c>
      <c r="AB81" s="29">
        <f t="shared" si="16"/>
        <v>21602659</v>
      </c>
    </row>
    <row r="82" spans="1:28" ht="18" customHeight="1" x14ac:dyDescent="0.25">
      <c r="A82" s="9">
        <v>800245021</v>
      </c>
      <c r="B82" s="9">
        <v>218554385</v>
      </c>
      <c r="C82" s="10" t="s">
        <v>187</v>
      </c>
      <c r="D82" s="11" t="s">
        <v>421</v>
      </c>
      <c r="E82" s="29"/>
      <c r="F82" s="29">
        <f t="shared" si="17"/>
        <v>0</v>
      </c>
      <c r="G82" s="29"/>
      <c r="H82" s="29">
        <f t="shared" si="18"/>
        <v>0</v>
      </c>
      <c r="I82" s="29">
        <v>11099867</v>
      </c>
      <c r="J82" s="29">
        <f t="shared" si="19"/>
        <v>11099867</v>
      </c>
      <c r="K82" s="29">
        <f>VLOOKUP(A82,[3]REPNCT004ReporteAuxiliarContabl!A$21:D$258,4,0)</f>
        <v>0</v>
      </c>
      <c r="L82" s="29">
        <f t="shared" si="20"/>
        <v>11099867</v>
      </c>
      <c r="M82" s="29">
        <v>0</v>
      </c>
      <c r="N82" s="29">
        <f t="shared" si="21"/>
        <v>11099867</v>
      </c>
      <c r="O82" s="29">
        <v>0</v>
      </c>
      <c r="P82" s="29">
        <f t="shared" si="22"/>
        <v>11099867</v>
      </c>
      <c r="Q82" s="29">
        <v>0</v>
      </c>
      <c r="R82" s="29">
        <f t="shared" si="23"/>
        <v>11099867</v>
      </c>
      <c r="S82" s="29">
        <v>0</v>
      </c>
      <c r="T82" s="29">
        <f t="shared" si="12"/>
        <v>11099867</v>
      </c>
      <c r="U82" s="29">
        <v>0</v>
      </c>
      <c r="V82" s="29">
        <f t="shared" si="13"/>
        <v>11099867</v>
      </c>
      <c r="W82" s="29">
        <v>0</v>
      </c>
      <c r="X82" s="29">
        <f t="shared" si="14"/>
        <v>11099867</v>
      </c>
      <c r="Y82" s="29">
        <v>0</v>
      </c>
      <c r="Z82" s="29">
        <f t="shared" si="15"/>
        <v>11099867</v>
      </c>
      <c r="AA82" s="29">
        <v>0</v>
      </c>
      <c r="AB82" s="29">
        <f t="shared" si="16"/>
        <v>11099867</v>
      </c>
    </row>
    <row r="83" spans="1:28" ht="18" customHeight="1" x14ac:dyDescent="0.25">
      <c r="A83" s="9">
        <v>800252922</v>
      </c>
      <c r="B83" s="9">
        <v>215786757</v>
      </c>
      <c r="C83" s="10" t="s">
        <v>189</v>
      </c>
      <c r="D83" s="11" t="s">
        <v>423</v>
      </c>
      <c r="E83" s="29"/>
      <c r="F83" s="29">
        <f t="shared" si="17"/>
        <v>0</v>
      </c>
      <c r="G83" s="29"/>
      <c r="H83" s="29">
        <f t="shared" si="18"/>
        <v>0</v>
      </c>
      <c r="I83" s="29">
        <v>34410708</v>
      </c>
      <c r="J83" s="29">
        <f t="shared" si="19"/>
        <v>34410708</v>
      </c>
      <c r="K83" s="29">
        <f>VLOOKUP(A83,[3]REPNCT004ReporteAuxiliarContabl!A$21:D$258,4,0)</f>
        <v>0</v>
      </c>
      <c r="L83" s="29">
        <f t="shared" si="20"/>
        <v>34410708</v>
      </c>
      <c r="M83" s="29">
        <v>0</v>
      </c>
      <c r="N83" s="29">
        <f t="shared" si="21"/>
        <v>34410708</v>
      </c>
      <c r="O83" s="29">
        <v>0</v>
      </c>
      <c r="P83" s="29">
        <f t="shared" si="22"/>
        <v>34410708</v>
      </c>
      <c r="Q83" s="29">
        <v>0</v>
      </c>
      <c r="R83" s="29">
        <f t="shared" si="23"/>
        <v>34410708</v>
      </c>
      <c r="S83" s="29">
        <v>0</v>
      </c>
      <c r="T83" s="29">
        <f t="shared" si="12"/>
        <v>34410708</v>
      </c>
      <c r="U83" s="29">
        <v>0</v>
      </c>
      <c r="V83" s="29">
        <f t="shared" si="13"/>
        <v>34410708</v>
      </c>
      <c r="W83" s="29">
        <v>0</v>
      </c>
      <c r="X83" s="29">
        <f t="shared" si="14"/>
        <v>34410708</v>
      </c>
      <c r="Y83" s="29">
        <v>0</v>
      </c>
      <c r="Z83" s="29">
        <f t="shared" si="15"/>
        <v>34410708</v>
      </c>
      <c r="AA83" s="29">
        <v>0</v>
      </c>
      <c r="AB83" s="29">
        <f t="shared" si="16"/>
        <v>34410708</v>
      </c>
    </row>
    <row r="84" spans="1:28" ht="18" customHeight="1" x14ac:dyDescent="0.25">
      <c r="A84" s="9">
        <v>800253526</v>
      </c>
      <c r="B84" s="9">
        <v>216013160</v>
      </c>
      <c r="C84" s="10" t="s">
        <v>190</v>
      </c>
      <c r="D84" s="11" t="s">
        <v>424</v>
      </c>
      <c r="E84" s="29"/>
      <c r="F84" s="29">
        <f t="shared" si="17"/>
        <v>0</v>
      </c>
      <c r="G84" s="29"/>
      <c r="H84" s="29">
        <f t="shared" si="18"/>
        <v>0</v>
      </c>
      <c r="I84" s="29">
        <v>261668509</v>
      </c>
      <c r="J84" s="29">
        <f t="shared" si="19"/>
        <v>261668509</v>
      </c>
      <c r="K84" s="29">
        <f>VLOOKUP(A84,[3]REPNCT004ReporteAuxiliarContabl!A$21:D$258,4,0)</f>
        <v>0</v>
      </c>
      <c r="L84" s="29">
        <f t="shared" si="20"/>
        <v>261668509</v>
      </c>
      <c r="M84" s="29">
        <v>0</v>
      </c>
      <c r="N84" s="29">
        <f t="shared" si="21"/>
        <v>261668509</v>
      </c>
      <c r="O84" s="29">
        <v>0</v>
      </c>
      <c r="P84" s="29">
        <f t="shared" si="22"/>
        <v>261668509</v>
      </c>
      <c r="Q84" s="29">
        <v>0</v>
      </c>
      <c r="R84" s="29">
        <f t="shared" si="23"/>
        <v>261668509</v>
      </c>
      <c r="S84" s="29">
        <v>0</v>
      </c>
      <c r="T84" s="29">
        <f t="shared" si="12"/>
        <v>261668509</v>
      </c>
      <c r="U84" s="29">
        <v>0</v>
      </c>
      <c r="V84" s="29">
        <f t="shared" si="13"/>
        <v>261668509</v>
      </c>
      <c r="W84" s="29">
        <v>0</v>
      </c>
      <c r="X84" s="29">
        <f t="shared" si="14"/>
        <v>261668509</v>
      </c>
      <c r="Y84" s="29">
        <v>0</v>
      </c>
      <c r="Z84" s="29">
        <f t="shared" si="15"/>
        <v>261668509</v>
      </c>
      <c r="AA84" s="29">
        <v>0</v>
      </c>
      <c r="AB84" s="29">
        <f t="shared" si="16"/>
        <v>261668509</v>
      </c>
    </row>
    <row r="85" spans="1:28" ht="18" customHeight="1" x14ac:dyDescent="0.25">
      <c r="A85" s="9">
        <v>800255101</v>
      </c>
      <c r="B85" s="9">
        <v>217844378</v>
      </c>
      <c r="C85" s="10" t="s">
        <v>188</v>
      </c>
      <c r="D85" s="11" t="s">
        <v>422</v>
      </c>
      <c r="E85" s="29"/>
      <c r="F85" s="29">
        <f t="shared" si="17"/>
        <v>0</v>
      </c>
      <c r="G85" s="29"/>
      <c r="H85" s="29">
        <f t="shared" si="18"/>
        <v>0</v>
      </c>
      <c r="I85" s="29">
        <v>128305849</v>
      </c>
      <c r="J85" s="29">
        <f t="shared" si="19"/>
        <v>128305849</v>
      </c>
      <c r="K85" s="29">
        <f>VLOOKUP(A85,[3]REPNCT004ReporteAuxiliarContabl!A$21:D$258,4,0)</f>
        <v>128305849</v>
      </c>
      <c r="L85" s="29">
        <f t="shared" si="20"/>
        <v>256611698</v>
      </c>
      <c r="M85" s="29">
        <v>128305849</v>
      </c>
      <c r="N85" s="29">
        <f t="shared" si="21"/>
        <v>384917547</v>
      </c>
      <c r="O85" s="29">
        <v>128305849</v>
      </c>
      <c r="P85" s="29">
        <f t="shared" si="22"/>
        <v>513223396</v>
      </c>
      <c r="Q85" s="29">
        <v>0</v>
      </c>
      <c r="R85" s="29">
        <f t="shared" si="23"/>
        <v>513223396</v>
      </c>
      <c r="S85" s="29">
        <v>0</v>
      </c>
      <c r="T85" s="29">
        <f t="shared" si="12"/>
        <v>513223396</v>
      </c>
      <c r="U85" s="29">
        <v>0</v>
      </c>
      <c r="V85" s="29">
        <f t="shared" si="13"/>
        <v>513223396</v>
      </c>
      <c r="W85" s="29">
        <v>0</v>
      </c>
      <c r="X85" s="29">
        <f t="shared" si="14"/>
        <v>513223396</v>
      </c>
      <c r="Y85" s="29">
        <v>0</v>
      </c>
      <c r="Z85" s="29">
        <f t="shared" si="15"/>
        <v>513223396</v>
      </c>
      <c r="AA85" s="29">
        <v>0</v>
      </c>
      <c r="AB85" s="29">
        <f t="shared" si="16"/>
        <v>513223396</v>
      </c>
    </row>
    <row r="86" spans="1:28" ht="18" customHeight="1" x14ac:dyDescent="0.25">
      <c r="A86" s="9">
        <v>812001681</v>
      </c>
      <c r="B86" s="9">
        <v>215023350</v>
      </c>
      <c r="C86" s="10" t="s">
        <v>317</v>
      </c>
      <c r="D86" s="11" t="s">
        <v>543</v>
      </c>
      <c r="E86" s="29"/>
      <c r="F86" s="29">
        <f t="shared" si="17"/>
        <v>0</v>
      </c>
      <c r="G86" s="29"/>
      <c r="H86" s="29">
        <f t="shared" si="18"/>
        <v>0</v>
      </c>
      <c r="I86" s="29">
        <v>118830814</v>
      </c>
      <c r="J86" s="29">
        <f t="shared" si="19"/>
        <v>118830814</v>
      </c>
      <c r="K86" s="29">
        <f>VLOOKUP(A86,[3]REPNCT004ReporteAuxiliarContabl!A$21:D$258,4,0)</f>
        <v>118830814</v>
      </c>
      <c r="L86" s="29">
        <f t="shared" si="20"/>
        <v>237661628</v>
      </c>
      <c r="M86" s="29">
        <v>118830814</v>
      </c>
      <c r="N86" s="29">
        <f t="shared" si="21"/>
        <v>356492442</v>
      </c>
      <c r="O86" s="29">
        <v>118830814</v>
      </c>
      <c r="P86" s="29">
        <f t="shared" si="22"/>
        <v>475323256</v>
      </c>
      <c r="Q86" s="29">
        <v>0</v>
      </c>
      <c r="R86" s="29">
        <f t="shared" si="23"/>
        <v>475323256</v>
      </c>
      <c r="S86" s="29">
        <v>0</v>
      </c>
      <c r="T86" s="29">
        <f t="shared" si="12"/>
        <v>475323256</v>
      </c>
      <c r="U86" s="29">
        <v>0</v>
      </c>
      <c r="V86" s="29">
        <f t="shared" si="13"/>
        <v>475323256</v>
      </c>
      <c r="W86" s="29">
        <v>0</v>
      </c>
      <c r="X86" s="29">
        <f t="shared" si="14"/>
        <v>475323256</v>
      </c>
      <c r="Y86" s="29">
        <v>0</v>
      </c>
      <c r="Z86" s="29">
        <f t="shared" si="15"/>
        <v>475323256</v>
      </c>
      <c r="AA86" s="29">
        <v>0</v>
      </c>
      <c r="AB86" s="29">
        <f t="shared" si="16"/>
        <v>475323256</v>
      </c>
    </row>
    <row r="87" spans="1:28" ht="18" customHeight="1" x14ac:dyDescent="0.25">
      <c r="A87" s="9">
        <v>817000992</v>
      </c>
      <c r="B87" s="9">
        <v>213319533</v>
      </c>
      <c r="C87" s="10" t="s">
        <v>287</v>
      </c>
      <c r="D87" s="11" t="s">
        <v>515</v>
      </c>
      <c r="E87" s="29"/>
      <c r="F87" s="29">
        <f t="shared" si="17"/>
        <v>0</v>
      </c>
      <c r="G87" s="29"/>
      <c r="H87" s="29">
        <f t="shared" si="18"/>
        <v>0</v>
      </c>
      <c r="I87" s="29">
        <v>25924699</v>
      </c>
      <c r="J87" s="29">
        <f t="shared" si="19"/>
        <v>25924699</v>
      </c>
      <c r="K87" s="29">
        <f>VLOOKUP(A87,[3]REPNCT004ReporteAuxiliarContabl!A$21:D$258,4,0)</f>
        <v>0</v>
      </c>
      <c r="L87" s="29">
        <f t="shared" si="20"/>
        <v>25924699</v>
      </c>
      <c r="M87" s="29">
        <v>0</v>
      </c>
      <c r="N87" s="29">
        <f t="shared" si="21"/>
        <v>25924699</v>
      </c>
      <c r="O87" s="29">
        <v>0</v>
      </c>
      <c r="P87" s="29">
        <f t="shared" si="22"/>
        <v>25924699</v>
      </c>
      <c r="Q87" s="29">
        <v>0</v>
      </c>
      <c r="R87" s="29">
        <f t="shared" si="23"/>
        <v>25924699</v>
      </c>
      <c r="S87" s="29">
        <v>0</v>
      </c>
      <c r="T87" s="29">
        <f t="shared" si="12"/>
        <v>25924699</v>
      </c>
      <c r="U87" s="29">
        <v>0</v>
      </c>
      <c r="V87" s="29">
        <f t="shared" si="13"/>
        <v>25924699</v>
      </c>
      <c r="W87" s="29">
        <v>0</v>
      </c>
      <c r="X87" s="29">
        <f t="shared" si="14"/>
        <v>25924699</v>
      </c>
      <c r="Y87" s="29">
        <v>0</v>
      </c>
      <c r="Z87" s="29">
        <f t="shared" si="15"/>
        <v>25924699</v>
      </c>
      <c r="AA87" s="29">
        <v>0</v>
      </c>
      <c r="AB87" s="29">
        <f t="shared" si="16"/>
        <v>25924699</v>
      </c>
    </row>
    <row r="88" spans="1:28" ht="18" customHeight="1" x14ac:dyDescent="0.25">
      <c r="A88" s="9">
        <v>818000907</v>
      </c>
      <c r="B88" s="9">
        <v>213027430</v>
      </c>
      <c r="C88" s="10" t="s">
        <v>195</v>
      </c>
      <c r="D88" s="11" t="s">
        <v>429</v>
      </c>
      <c r="E88" s="29"/>
      <c r="F88" s="29">
        <f t="shared" si="17"/>
        <v>0</v>
      </c>
      <c r="G88" s="29"/>
      <c r="H88" s="29">
        <f t="shared" si="18"/>
        <v>0</v>
      </c>
      <c r="I88" s="29">
        <v>33610573</v>
      </c>
      <c r="J88" s="29">
        <f t="shared" si="19"/>
        <v>33610573</v>
      </c>
      <c r="K88" s="29">
        <f>VLOOKUP(A88,[3]REPNCT004ReporteAuxiliarContabl!A$21:D$258,4,0)</f>
        <v>0</v>
      </c>
      <c r="L88" s="29">
        <f t="shared" si="20"/>
        <v>33610573</v>
      </c>
      <c r="M88" s="29">
        <v>0</v>
      </c>
      <c r="N88" s="29">
        <f t="shared" si="21"/>
        <v>33610573</v>
      </c>
      <c r="O88" s="29">
        <v>0</v>
      </c>
      <c r="P88" s="29">
        <f t="shared" si="22"/>
        <v>33610573</v>
      </c>
      <c r="Q88" s="29">
        <v>0</v>
      </c>
      <c r="R88" s="29">
        <f t="shared" si="23"/>
        <v>33610573</v>
      </c>
      <c r="S88" s="29">
        <v>0</v>
      </c>
      <c r="T88" s="29">
        <f t="shared" si="12"/>
        <v>33610573</v>
      </c>
      <c r="U88" s="29">
        <v>0</v>
      </c>
      <c r="V88" s="29">
        <f t="shared" si="13"/>
        <v>33610573</v>
      </c>
      <c r="W88" s="29">
        <v>0</v>
      </c>
      <c r="X88" s="29">
        <f t="shared" si="14"/>
        <v>33610573</v>
      </c>
      <c r="Y88" s="29">
        <v>0</v>
      </c>
      <c r="Z88" s="29">
        <f t="shared" si="15"/>
        <v>33610573</v>
      </c>
      <c r="AA88" s="29">
        <v>0</v>
      </c>
      <c r="AB88" s="29">
        <f t="shared" si="16"/>
        <v>33610573</v>
      </c>
    </row>
    <row r="89" spans="1:28" ht="18" customHeight="1" x14ac:dyDescent="0.25">
      <c r="A89" s="9">
        <v>835000300</v>
      </c>
      <c r="B89" s="9">
        <v>826076000</v>
      </c>
      <c r="C89" s="10" t="s">
        <v>7</v>
      </c>
      <c r="D89" s="11" t="s">
        <v>8</v>
      </c>
      <c r="E89" s="29"/>
      <c r="F89" s="29">
        <f t="shared" si="17"/>
        <v>0</v>
      </c>
      <c r="G89" s="29">
        <v>0</v>
      </c>
      <c r="H89" s="29">
        <f t="shared" si="18"/>
        <v>0</v>
      </c>
      <c r="I89" s="29"/>
      <c r="J89" s="29">
        <f t="shared" si="19"/>
        <v>0</v>
      </c>
      <c r="K89" s="29"/>
      <c r="L89" s="29">
        <f t="shared" si="20"/>
        <v>0</v>
      </c>
      <c r="M89" s="29">
        <v>904290556</v>
      </c>
      <c r="N89" s="29">
        <f t="shared" si="21"/>
        <v>904290556</v>
      </c>
      <c r="O89" s="29">
        <v>701692917</v>
      </c>
      <c r="P89" s="29">
        <f t="shared" si="22"/>
        <v>1605983473</v>
      </c>
      <c r="Q89" s="29">
        <v>0</v>
      </c>
      <c r="R89" s="29">
        <f t="shared" si="23"/>
        <v>1605983473</v>
      </c>
      <c r="S89" s="29">
        <v>0</v>
      </c>
      <c r="T89" s="29">
        <f t="shared" si="12"/>
        <v>1605983473</v>
      </c>
      <c r="U89" s="29">
        <v>4420994023</v>
      </c>
      <c r="V89" s="29">
        <f t="shared" si="13"/>
        <v>6026977496</v>
      </c>
      <c r="W89" s="29">
        <v>0</v>
      </c>
      <c r="X89" s="29">
        <f t="shared" si="14"/>
        <v>6026977496</v>
      </c>
      <c r="Y89" s="29">
        <v>0</v>
      </c>
      <c r="Z89" s="29">
        <f t="shared" si="15"/>
        <v>6026977496</v>
      </c>
      <c r="AA89" s="29">
        <v>0</v>
      </c>
      <c r="AB89" s="29">
        <f t="shared" si="16"/>
        <v>6026977496</v>
      </c>
    </row>
    <row r="90" spans="1:28" ht="18" customHeight="1" x14ac:dyDescent="0.25">
      <c r="A90" s="9">
        <v>839000360</v>
      </c>
      <c r="B90" s="9">
        <v>213544035</v>
      </c>
      <c r="C90" s="10" t="s">
        <v>288</v>
      </c>
      <c r="D90" s="11" t="s">
        <v>516</v>
      </c>
      <c r="E90" s="29"/>
      <c r="F90" s="29">
        <f t="shared" si="17"/>
        <v>0</v>
      </c>
      <c r="G90" s="29"/>
      <c r="H90" s="29">
        <f t="shared" si="18"/>
        <v>0</v>
      </c>
      <c r="I90" s="29">
        <v>133845975</v>
      </c>
      <c r="J90" s="29">
        <f t="shared" si="19"/>
        <v>133845975</v>
      </c>
      <c r="K90" s="29">
        <f>VLOOKUP(A90,[3]REPNCT004ReporteAuxiliarContabl!A$21:D$258,4,0)</f>
        <v>133845975</v>
      </c>
      <c r="L90" s="29">
        <f t="shared" si="20"/>
        <v>267691950</v>
      </c>
      <c r="M90" s="29">
        <v>133845975</v>
      </c>
      <c r="N90" s="29">
        <f t="shared" si="21"/>
        <v>401537925</v>
      </c>
      <c r="O90" s="29">
        <v>133845974</v>
      </c>
      <c r="P90" s="29">
        <f t="shared" si="22"/>
        <v>535383899</v>
      </c>
      <c r="Q90" s="29">
        <v>0</v>
      </c>
      <c r="R90" s="29">
        <f t="shared" si="23"/>
        <v>535383899</v>
      </c>
      <c r="S90" s="29">
        <v>0</v>
      </c>
      <c r="T90" s="29">
        <f t="shared" si="12"/>
        <v>535383899</v>
      </c>
      <c r="U90" s="29">
        <v>0</v>
      </c>
      <c r="V90" s="29">
        <f t="shared" si="13"/>
        <v>535383899</v>
      </c>
      <c r="W90" s="29">
        <v>0</v>
      </c>
      <c r="X90" s="29">
        <f t="shared" si="14"/>
        <v>535383899</v>
      </c>
      <c r="Y90" s="29">
        <v>0</v>
      </c>
      <c r="Z90" s="29">
        <f t="shared" si="15"/>
        <v>535383899</v>
      </c>
      <c r="AA90" s="29">
        <v>0</v>
      </c>
      <c r="AB90" s="29">
        <f t="shared" si="16"/>
        <v>535383899</v>
      </c>
    </row>
    <row r="91" spans="1:28" ht="18" customHeight="1" x14ac:dyDescent="0.25">
      <c r="A91" s="9">
        <v>845000021</v>
      </c>
      <c r="B91" s="9">
        <v>119797000</v>
      </c>
      <c r="C91" s="10" t="s">
        <v>194</v>
      </c>
      <c r="D91" s="11" t="s">
        <v>428</v>
      </c>
      <c r="E91" s="29"/>
      <c r="F91" s="29">
        <f t="shared" si="17"/>
        <v>0</v>
      </c>
      <c r="G91" s="29">
        <v>431338672</v>
      </c>
      <c r="H91" s="29">
        <f t="shared" si="18"/>
        <v>431338672</v>
      </c>
      <c r="I91" s="29">
        <v>373045899</v>
      </c>
      <c r="J91" s="29">
        <f t="shared" si="19"/>
        <v>804384571</v>
      </c>
      <c r="K91" s="29">
        <f>VLOOKUP(A91,[3]REPNCT004ReporteAuxiliarContabl!A$21:D$258,4,0)</f>
        <v>434924376</v>
      </c>
      <c r="L91" s="29">
        <f t="shared" si="20"/>
        <v>1239308947</v>
      </c>
      <c r="M91" s="29">
        <v>300656940</v>
      </c>
      <c r="N91" s="29">
        <f t="shared" si="21"/>
        <v>1539965887</v>
      </c>
      <c r="O91" s="29">
        <v>490874489</v>
      </c>
      <c r="P91" s="29">
        <f t="shared" si="22"/>
        <v>2030840376</v>
      </c>
      <c r="Q91" s="29">
        <v>491076292</v>
      </c>
      <c r="R91" s="29">
        <f t="shared" si="23"/>
        <v>2521916668</v>
      </c>
      <c r="S91" s="29">
        <v>489094009</v>
      </c>
      <c r="T91" s="29">
        <f t="shared" si="12"/>
        <v>3011010677</v>
      </c>
      <c r="U91" s="29">
        <v>492067434</v>
      </c>
      <c r="V91" s="29">
        <f t="shared" si="13"/>
        <v>3503078111</v>
      </c>
      <c r="W91" s="29">
        <v>492067433</v>
      </c>
      <c r="X91" s="29">
        <f t="shared" si="14"/>
        <v>3995145544</v>
      </c>
      <c r="Y91" s="29">
        <v>0</v>
      </c>
      <c r="Z91" s="29">
        <f t="shared" si="15"/>
        <v>3995145544</v>
      </c>
      <c r="AA91" s="29">
        <v>0</v>
      </c>
      <c r="AB91" s="29">
        <f t="shared" si="16"/>
        <v>3995145544</v>
      </c>
    </row>
    <row r="92" spans="1:28" ht="18" customHeight="1" x14ac:dyDescent="0.25">
      <c r="A92" s="9">
        <v>860512780</v>
      </c>
      <c r="B92" s="9">
        <v>822000000</v>
      </c>
      <c r="C92" s="10" t="s">
        <v>62</v>
      </c>
      <c r="D92" s="11" t="s">
        <v>126</v>
      </c>
      <c r="E92" s="29"/>
      <c r="F92" s="29">
        <f t="shared" si="17"/>
        <v>0</v>
      </c>
      <c r="G92" s="29">
        <v>0</v>
      </c>
      <c r="H92" s="29">
        <f t="shared" si="18"/>
        <v>0</v>
      </c>
      <c r="I92" s="29"/>
      <c r="J92" s="29">
        <f t="shared" si="19"/>
        <v>0</v>
      </c>
      <c r="K92" s="29"/>
      <c r="L92" s="29">
        <f t="shared" si="20"/>
        <v>0</v>
      </c>
      <c r="M92" s="29">
        <v>1254654832</v>
      </c>
      <c r="N92" s="29">
        <f t="shared" si="21"/>
        <v>1254654832</v>
      </c>
      <c r="O92" s="29">
        <v>904064759</v>
      </c>
      <c r="P92" s="29">
        <f t="shared" si="22"/>
        <v>2158719591</v>
      </c>
      <c r="Q92" s="29">
        <v>0</v>
      </c>
      <c r="R92" s="29">
        <f t="shared" si="23"/>
        <v>2158719591</v>
      </c>
      <c r="S92" s="29">
        <v>0</v>
      </c>
      <c r="T92" s="29">
        <f t="shared" si="12"/>
        <v>2158719591</v>
      </c>
      <c r="U92" s="29">
        <v>7158154883</v>
      </c>
      <c r="V92" s="29">
        <f t="shared" si="13"/>
        <v>9316874474</v>
      </c>
      <c r="W92" s="29">
        <v>0</v>
      </c>
      <c r="X92" s="29">
        <f t="shared" si="14"/>
        <v>9316874474</v>
      </c>
      <c r="Y92" s="29">
        <v>0</v>
      </c>
      <c r="Z92" s="29">
        <f t="shared" si="15"/>
        <v>9316874474</v>
      </c>
      <c r="AA92" s="29">
        <v>0</v>
      </c>
      <c r="AB92" s="29">
        <f t="shared" si="16"/>
        <v>9316874474</v>
      </c>
    </row>
    <row r="93" spans="1:28" ht="18" customHeight="1" x14ac:dyDescent="0.25">
      <c r="A93" s="9">
        <v>890000432</v>
      </c>
      <c r="B93" s="9">
        <v>126663000</v>
      </c>
      <c r="C93" s="10" t="s">
        <v>9</v>
      </c>
      <c r="D93" s="11" t="s">
        <v>125</v>
      </c>
      <c r="E93" s="29"/>
      <c r="F93" s="29">
        <f t="shared" si="17"/>
        <v>0</v>
      </c>
      <c r="G93" s="29"/>
      <c r="H93" s="29">
        <f t="shared" si="18"/>
        <v>0</v>
      </c>
      <c r="I93" s="29"/>
      <c r="J93" s="29">
        <f t="shared" si="19"/>
        <v>0</v>
      </c>
      <c r="K93" s="29"/>
      <c r="L93" s="29">
        <f t="shared" si="20"/>
        <v>0</v>
      </c>
      <c r="M93" s="29">
        <v>1123653542</v>
      </c>
      <c r="N93" s="29">
        <f t="shared" si="21"/>
        <v>1123653542</v>
      </c>
      <c r="O93" s="29">
        <v>1565463356</v>
      </c>
      <c r="P93" s="29">
        <f t="shared" si="22"/>
        <v>2689116898</v>
      </c>
      <c r="Q93" s="29">
        <v>0</v>
      </c>
      <c r="R93" s="29">
        <f t="shared" si="23"/>
        <v>2689116898</v>
      </c>
      <c r="S93" s="29">
        <v>0</v>
      </c>
      <c r="T93" s="29">
        <f t="shared" si="12"/>
        <v>2689116898</v>
      </c>
      <c r="U93" s="29">
        <v>8297420252</v>
      </c>
      <c r="V93" s="29">
        <f t="shared" si="13"/>
        <v>10986537150</v>
      </c>
      <c r="W93" s="29">
        <v>0</v>
      </c>
      <c r="X93" s="29">
        <f t="shared" si="14"/>
        <v>10986537150</v>
      </c>
      <c r="Y93" s="29">
        <v>0</v>
      </c>
      <c r="Z93" s="29">
        <f t="shared" si="15"/>
        <v>10986537150</v>
      </c>
      <c r="AA93" s="29">
        <v>0</v>
      </c>
      <c r="AB93" s="29">
        <f t="shared" si="16"/>
        <v>10986537150</v>
      </c>
    </row>
    <row r="94" spans="1:28" ht="18" customHeight="1" x14ac:dyDescent="0.25">
      <c r="A94" s="9">
        <v>890000464</v>
      </c>
      <c r="B94" s="9">
        <v>210163001</v>
      </c>
      <c r="C94" s="45" t="s">
        <v>196</v>
      </c>
      <c r="D94" s="11" t="s">
        <v>430</v>
      </c>
      <c r="E94" s="29">
        <v>899633515</v>
      </c>
      <c r="F94" s="29">
        <f t="shared" si="17"/>
        <v>899633515</v>
      </c>
      <c r="G94" s="29">
        <v>695455179</v>
      </c>
      <c r="H94" s="29">
        <f t="shared" si="18"/>
        <v>1595088694</v>
      </c>
      <c r="I94" s="29">
        <v>601468681</v>
      </c>
      <c r="J94" s="29">
        <f t="shared" si="19"/>
        <v>2196557375</v>
      </c>
      <c r="K94" s="29">
        <f>VLOOKUP(A94,[3]REPNCT004ReporteAuxiliarContabl!A$21:D$258,4,0)</f>
        <v>701236474</v>
      </c>
      <c r="L94" s="29">
        <f t="shared" si="20"/>
        <v>2897793849</v>
      </c>
      <c r="M94" s="29">
        <v>484754648</v>
      </c>
      <c r="N94" s="29">
        <f t="shared" si="21"/>
        <v>3382548497</v>
      </c>
      <c r="O94" s="29">
        <v>791445859</v>
      </c>
      <c r="P94" s="29">
        <f t="shared" si="22"/>
        <v>4173994356</v>
      </c>
      <c r="Q94" s="29">
        <v>791771229</v>
      </c>
      <c r="R94" s="29">
        <f t="shared" si="23"/>
        <v>4965765585</v>
      </c>
      <c r="S94" s="29">
        <v>788575162</v>
      </c>
      <c r="T94" s="29">
        <f t="shared" si="12"/>
        <v>5754340747</v>
      </c>
      <c r="U94" s="29">
        <v>793369262</v>
      </c>
      <c r="V94" s="29">
        <f t="shared" si="13"/>
        <v>6547710009</v>
      </c>
      <c r="W94" s="29">
        <v>793369263</v>
      </c>
      <c r="X94" s="29">
        <f t="shared" si="14"/>
        <v>7341079272</v>
      </c>
      <c r="Y94" s="29">
        <v>0</v>
      </c>
      <c r="Z94" s="29">
        <f t="shared" si="15"/>
        <v>7341079272</v>
      </c>
      <c r="AA94" s="29">
        <v>0</v>
      </c>
      <c r="AB94" s="29">
        <f t="shared" si="16"/>
        <v>7341079272</v>
      </c>
    </row>
    <row r="95" spans="1:28" ht="18" customHeight="1" x14ac:dyDescent="0.25">
      <c r="A95" s="9">
        <v>890001639</v>
      </c>
      <c r="B95" s="9">
        <v>116363000</v>
      </c>
      <c r="C95" s="10" t="s">
        <v>318</v>
      </c>
      <c r="D95" s="11" t="s">
        <v>544</v>
      </c>
      <c r="E95" s="29">
        <v>1204915471</v>
      </c>
      <c r="F95" s="29">
        <f t="shared" si="17"/>
        <v>1204915471</v>
      </c>
      <c r="G95" s="29">
        <v>931451186</v>
      </c>
      <c r="H95" s="29">
        <f t="shared" si="18"/>
        <v>2136366657</v>
      </c>
      <c r="I95" s="29">
        <v>805571276</v>
      </c>
      <c r="J95" s="29">
        <f t="shared" si="19"/>
        <v>2941937933</v>
      </c>
      <c r="K95" s="29">
        <f>VLOOKUP(A95,[3]REPNCT004ReporteAuxiliarContabl!A$21:D$258,4,0)</f>
        <v>939194307</v>
      </c>
      <c r="L95" s="29">
        <f t="shared" si="20"/>
        <v>3881132240</v>
      </c>
      <c r="M95" s="29">
        <v>649251463</v>
      </c>
      <c r="N95" s="29">
        <f t="shared" si="21"/>
        <v>4530383703</v>
      </c>
      <c r="O95" s="29">
        <v>1060015377</v>
      </c>
      <c r="P95" s="29">
        <f t="shared" si="22"/>
        <v>5590399080</v>
      </c>
      <c r="Q95" s="29">
        <v>1060451159</v>
      </c>
      <c r="R95" s="29">
        <f t="shared" si="23"/>
        <v>6650850239</v>
      </c>
      <c r="S95" s="29">
        <v>1056170538</v>
      </c>
      <c r="T95" s="29">
        <f t="shared" si="12"/>
        <v>7707020777</v>
      </c>
      <c r="U95" s="29">
        <v>1062591468</v>
      </c>
      <c r="V95" s="29">
        <f t="shared" si="13"/>
        <v>8769612245</v>
      </c>
      <c r="W95" s="29">
        <v>1062591467</v>
      </c>
      <c r="X95" s="29">
        <f t="shared" si="14"/>
        <v>9832203712</v>
      </c>
      <c r="Y95" s="29">
        <v>0</v>
      </c>
      <c r="Z95" s="29">
        <f t="shared" si="15"/>
        <v>9832203712</v>
      </c>
      <c r="AA95" s="29">
        <v>0</v>
      </c>
      <c r="AB95" s="29">
        <f t="shared" si="16"/>
        <v>9832203712</v>
      </c>
    </row>
    <row r="96" spans="1:28" ht="18" customHeight="1" x14ac:dyDescent="0.25">
      <c r="A96" s="9">
        <v>890072044</v>
      </c>
      <c r="B96" s="9">
        <v>218673686</v>
      </c>
      <c r="C96" s="10" t="s">
        <v>280</v>
      </c>
      <c r="D96" s="11" t="s">
        <v>508</v>
      </c>
      <c r="E96" s="29"/>
      <c r="F96" s="29">
        <f t="shared" si="17"/>
        <v>0</v>
      </c>
      <c r="G96" s="29"/>
      <c r="H96" s="29">
        <f t="shared" si="18"/>
        <v>0</v>
      </c>
      <c r="I96" s="29">
        <v>48834752</v>
      </c>
      <c r="J96" s="29">
        <f t="shared" si="19"/>
        <v>48834752</v>
      </c>
      <c r="K96" s="29">
        <f>VLOOKUP(A96,[3]REPNCT004ReporteAuxiliarContabl!A$21:D$258,4,0)</f>
        <v>0</v>
      </c>
      <c r="L96" s="29">
        <f t="shared" si="20"/>
        <v>48834752</v>
      </c>
      <c r="M96" s="29">
        <v>0</v>
      </c>
      <c r="N96" s="29">
        <f t="shared" si="21"/>
        <v>48834752</v>
      </c>
      <c r="O96" s="29">
        <v>0</v>
      </c>
      <c r="P96" s="29">
        <f t="shared" si="22"/>
        <v>48834752</v>
      </c>
      <c r="Q96" s="29">
        <v>0</v>
      </c>
      <c r="R96" s="29">
        <f t="shared" si="23"/>
        <v>48834752</v>
      </c>
      <c r="S96" s="29">
        <v>0</v>
      </c>
      <c r="T96" s="29">
        <f t="shared" si="12"/>
        <v>48834752</v>
      </c>
      <c r="U96" s="29">
        <v>0</v>
      </c>
      <c r="V96" s="29">
        <f t="shared" si="13"/>
        <v>48834752</v>
      </c>
      <c r="W96" s="29">
        <v>0</v>
      </c>
      <c r="X96" s="29">
        <f t="shared" si="14"/>
        <v>48834752</v>
      </c>
      <c r="Y96" s="29">
        <v>0</v>
      </c>
      <c r="Z96" s="29">
        <f t="shared" si="15"/>
        <v>48834752</v>
      </c>
      <c r="AA96" s="29">
        <v>0</v>
      </c>
      <c r="AB96" s="29">
        <f t="shared" si="16"/>
        <v>48834752</v>
      </c>
    </row>
    <row r="97" spans="1:28" ht="18" customHeight="1" x14ac:dyDescent="0.25">
      <c r="A97" s="9">
        <v>890102006</v>
      </c>
      <c r="B97" s="9">
        <v>110808000</v>
      </c>
      <c r="C97" s="10" t="s">
        <v>197</v>
      </c>
      <c r="D97" s="11" t="s">
        <v>431</v>
      </c>
      <c r="E97" s="29">
        <v>2797772908</v>
      </c>
      <c r="F97" s="29">
        <f t="shared" si="17"/>
        <v>2797772908</v>
      </c>
      <c r="G97" s="29">
        <v>2162798101</v>
      </c>
      <c r="H97" s="29">
        <f t="shared" si="18"/>
        <v>4960571009</v>
      </c>
      <c r="I97" s="29">
        <v>1870509214</v>
      </c>
      <c r="J97" s="29">
        <f t="shared" si="19"/>
        <v>6831080223</v>
      </c>
      <c r="K97" s="29">
        <f>VLOOKUP(A97,[3]REPNCT004ReporteAuxiliarContabl!A$21:D$258,4,0)</f>
        <v>2180777366</v>
      </c>
      <c r="L97" s="29">
        <f t="shared" si="20"/>
        <v>9011857589</v>
      </c>
      <c r="M97" s="29">
        <v>1507539904</v>
      </c>
      <c r="N97" s="29">
        <f t="shared" si="21"/>
        <v>10519397493</v>
      </c>
      <c r="O97" s="29">
        <v>2461319799</v>
      </c>
      <c r="P97" s="29">
        <f t="shared" si="22"/>
        <v>12980717292</v>
      </c>
      <c r="Q97" s="29">
        <v>2462331667</v>
      </c>
      <c r="R97" s="29">
        <f t="shared" si="23"/>
        <v>15443048959</v>
      </c>
      <c r="S97" s="29">
        <v>2452392211</v>
      </c>
      <c r="T97" s="29">
        <f t="shared" si="12"/>
        <v>17895441170</v>
      </c>
      <c r="U97" s="29">
        <v>2467301395</v>
      </c>
      <c r="V97" s="29">
        <f t="shared" si="13"/>
        <v>20362742565</v>
      </c>
      <c r="W97" s="29">
        <v>2467301394</v>
      </c>
      <c r="X97" s="29">
        <f t="shared" si="14"/>
        <v>22830043959</v>
      </c>
      <c r="Y97" s="29">
        <v>0</v>
      </c>
      <c r="Z97" s="29">
        <f t="shared" si="15"/>
        <v>22830043959</v>
      </c>
      <c r="AA97" s="29">
        <v>0</v>
      </c>
      <c r="AB97" s="29">
        <f t="shared" si="16"/>
        <v>22830043959</v>
      </c>
    </row>
    <row r="98" spans="1:28" ht="18" customHeight="1" x14ac:dyDescent="0.25">
      <c r="A98" s="9">
        <v>890102018</v>
      </c>
      <c r="B98" s="9">
        <v>210108001</v>
      </c>
      <c r="C98" s="10" t="s">
        <v>339</v>
      </c>
      <c r="D98" s="11" t="s">
        <v>564</v>
      </c>
      <c r="E98" s="29">
        <v>1634772214</v>
      </c>
      <c r="F98" s="29">
        <f t="shared" si="17"/>
        <v>1634772214</v>
      </c>
      <c r="G98" s="29">
        <v>1263748831</v>
      </c>
      <c r="H98" s="29">
        <f t="shared" si="18"/>
        <v>2898521045</v>
      </c>
      <c r="I98" s="29">
        <v>1092960934</v>
      </c>
      <c r="J98" s="29">
        <f t="shared" si="19"/>
        <v>3991481979</v>
      </c>
      <c r="K98" s="29">
        <f>VLOOKUP(A98,[3]REPNCT004ReporteAuxiliarContabl!A$21:D$258,4,0)</f>
        <v>1274254330</v>
      </c>
      <c r="L98" s="29">
        <f t="shared" si="20"/>
        <v>5265736309</v>
      </c>
      <c r="M98" s="29">
        <v>880873619</v>
      </c>
      <c r="N98" s="29">
        <f t="shared" si="21"/>
        <v>6146609928</v>
      </c>
      <c r="O98" s="29">
        <v>1438178633</v>
      </c>
      <c r="P98" s="29">
        <f t="shared" si="22"/>
        <v>7584788561</v>
      </c>
      <c r="Q98" s="29">
        <v>1438769880</v>
      </c>
      <c r="R98" s="29">
        <f t="shared" si="23"/>
        <v>9023558441</v>
      </c>
      <c r="S98" s="29">
        <v>1432962137</v>
      </c>
      <c r="T98" s="29">
        <f t="shared" si="12"/>
        <v>10456520578</v>
      </c>
      <c r="U98" s="29">
        <v>1441673751</v>
      </c>
      <c r="V98" s="29">
        <f t="shared" si="13"/>
        <v>11898194329</v>
      </c>
      <c r="W98" s="29">
        <v>1441673751</v>
      </c>
      <c r="X98" s="29">
        <f t="shared" si="14"/>
        <v>13339868080</v>
      </c>
      <c r="Y98" s="29">
        <v>0</v>
      </c>
      <c r="Z98" s="29">
        <f t="shared" si="15"/>
        <v>13339868080</v>
      </c>
      <c r="AA98" s="29">
        <v>0</v>
      </c>
      <c r="AB98" s="29">
        <f t="shared" si="16"/>
        <v>13339868080</v>
      </c>
    </row>
    <row r="99" spans="1:28" ht="18" customHeight="1" x14ac:dyDescent="0.25">
      <c r="A99" s="9">
        <v>890102257</v>
      </c>
      <c r="B99" s="9">
        <v>121708000</v>
      </c>
      <c r="C99" s="10" t="s">
        <v>10</v>
      </c>
      <c r="D99" s="11" t="s">
        <v>11</v>
      </c>
      <c r="E99" s="29"/>
      <c r="F99" s="29">
        <f t="shared" si="17"/>
        <v>0</v>
      </c>
      <c r="G99" s="29"/>
      <c r="H99" s="29">
        <f t="shared" si="18"/>
        <v>0</v>
      </c>
      <c r="I99" s="29"/>
      <c r="J99" s="29">
        <f t="shared" si="19"/>
        <v>0</v>
      </c>
      <c r="K99" s="29"/>
      <c r="L99" s="29">
        <f t="shared" si="20"/>
        <v>0</v>
      </c>
      <c r="M99" s="29">
        <v>1301529397</v>
      </c>
      <c r="N99" s="29">
        <f t="shared" si="21"/>
        <v>1301529397</v>
      </c>
      <c r="O99" s="29">
        <v>1597491855</v>
      </c>
      <c r="P99" s="29">
        <f t="shared" si="22"/>
        <v>2899021252</v>
      </c>
      <c r="Q99" s="29">
        <v>0</v>
      </c>
      <c r="R99" s="29">
        <f t="shared" si="23"/>
        <v>2899021252</v>
      </c>
      <c r="S99" s="29">
        <v>0</v>
      </c>
      <c r="T99" s="29">
        <f t="shared" si="12"/>
        <v>2899021252</v>
      </c>
      <c r="U99" s="29">
        <v>8803261279</v>
      </c>
      <c r="V99" s="29">
        <f t="shared" si="13"/>
        <v>11702282531</v>
      </c>
      <c r="W99" s="29">
        <v>0</v>
      </c>
      <c r="X99" s="29">
        <f t="shared" si="14"/>
        <v>11702282531</v>
      </c>
      <c r="Y99" s="29">
        <v>0</v>
      </c>
      <c r="Z99" s="29">
        <f t="shared" si="15"/>
        <v>11702282531</v>
      </c>
      <c r="AA99" s="29">
        <v>0</v>
      </c>
      <c r="AB99" s="29">
        <f t="shared" si="16"/>
        <v>11702282531</v>
      </c>
    </row>
    <row r="100" spans="1:28" ht="18" customHeight="1" x14ac:dyDescent="0.25">
      <c r="A100" s="9">
        <v>890106291</v>
      </c>
      <c r="B100" s="9">
        <v>215808758</v>
      </c>
      <c r="C100" s="10" t="s">
        <v>225</v>
      </c>
      <c r="D100" s="11" t="s">
        <v>456</v>
      </c>
      <c r="E100" s="29">
        <v>1462044245</v>
      </c>
      <c r="F100" s="29">
        <f t="shared" si="17"/>
        <v>1462044245</v>
      </c>
      <c r="G100" s="29">
        <v>1130222724</v>
      </c>
      <c r="H100" s="29">
        <f t="shared" si="18"/>
        <v>2592266969</v>
      </c>
      <c r="I100" s="29">
        <v>977480060</v>
      </c>
      <c r="J100" s="29">
        <f t="shared" si="19"/>
        <v>3569747029</v>
      </c>
      <c r="K100" s="29">
        <f>VLOOKUP(A100,[3]REPNCT004ReporteAuxiliarContabl!A$21:D$258,4,0)</f>
        <v>1139618225</v>
      </c>
      <c r="L100" s="29">
        <f t="shared" si="20"/>
        <v>4709365254</v>
      </c>
      <c r="M100" s="29">
        <v>787801624</v>
      </c>
      <c r="N100" s="29">
        <f t="shared" si="21"/>
        <v>5497166878</v>
      </c>
      <c r="O100" s="29">
        <v>1286222493</v>
      </c>
      <c r="P100" s="29">
        <f t="shared" si="22"/>
        <v>6783389371</v>
      </c>
      <c r="Q100" s="29">
        <v>1286751271</v>
      </c>
      <c r="R100" s="29">
        <f t="shared" si="23"/>
        <v>8070140642</v>
      </c>
      <c r="S100" s="29">
        <v>1281557166</v>
      </c>
      <c r="T100" s="29">
        <f t="shared" si="12"/>
        <v>9351697808</v>
      </c>
      <c r="U100" s="29">
        <v>1289348322</v>
      </c>
      <c r="V100" s="29">
        <f t="shared" si="13"/>
        <v>10641046130</v>
      </c>
      <c r="W100" s="29">
        <v>1289348321</v>
      </c>
      <c r="X100" s="29">
        <f t="shared" si="14"/>
        <v>11930394451</v>
      </c>
      <c r="Y100" s="29">
        <v>0</v>
      </c>
      <c r="Z100" s="29">
        <f t="shared" si="15"/>
        <v>11930394451</v>
      </c>
      <c r="AA100" s="29">
        <v>0</v>
      </c>
      <c r="AB100" s="29">
        <f t="shared" si="16"/>
        <v>11930394451</v>
      </c>
    </row>
    <row r="101" spans="1:28" ht="18" customHeight="1" x14ac:dyDescent="0.25">
      <c r="A101" s="9">
        <v>890114335</v>
      </c>
      <c r="B101" s="9">
        <v>213308433</v>
      </c>
      <c r="C101" s="10" t="s">
        <v>281</v>
      </c>
      <c r="D101" s="11" t="s">
        <v>509</v>
      </c>
      <c r="E101" s="29">
        <v>299082952</v>
      </c>
      <c r="F101" s="29">
        <f t="shared" si="17"/>
        <v>299082952</v>
      </c>
      <c r="G101" s="29">
        <v>231203912</v>
      </c>
      <c r="H101" s="29">
        <f t="shared" si="18"/>
        <v>530286864</v>
      </c>
      <c r="I101" s="29">
        <v>199958123</v>
      </c>
      <c r="J101" s="29">
        <f t="shared" si="19"/>
        <v>730244987</v>
      </c>
      <c r="K101" s="29">
        <f>VLOOKUP(A101,[3]REPNCT004ReporteAuxiliarContabl!A$21:D$258,4,0)</f>
        <v>233125902</v>
      </c>
      <c r="L101" s="29">
        <f t="shared" si="20"/>
        <v>963370889</v>
      </c>
      <c r="M101" s="29">
        <v>161156570</v>
      </c>
      <c r="N101" s="29">
        <f t="shared" si="21"/>
        <v>1124527459</v>
      </c>
      <c r="O101" s="29">
        <v>263115992</v>
      </c>
      <c r="P101" s="29">
        <f t="shared" si="22"/>
        <v>1387643451</v>
      </c>
      <c r="Q101" s="29">
        <v>263224161</v>
      </c>
      <c r="R101" s="29">
        <f t="shared" si="23"/>
        <v>1650867612</v>
      </c>
      <c r="S101" s="29">
        <v>262161629</v>
      </c>
      <c r="T101" s="29">
        <f t="shared" si="12"/>
        <v>1913029241</v>
      </c>
      <c r="U101" s="29">
        <v>263755427</v>
      </c>
      <c r="V101" s="29">
        <f t="shared" si="13"/>
        <v>2176784668</v>
      </c>
      <c r="W101" s="29">
        <v>263755426</v>
      </c>
      <c r="X101" s="29">
        <f t="shared" si="14"/>
        <v>2440540094</v>
      </c>
      <c r="Y101" s="29">
        <v>0</v>
      </c>
      <c r="Z101" s="29">
        <f t="shared" si="15"/>
        <v>2440540094</v>
      </c>
      <c r="AA101" s="29">
        <v>0</v>
      </c>
      <c r="AB101" s="29">
        <f t="shared" si="16"/>
        <v>2440540094</v>
      </c>
    </row>
    <row r="102" spans="1:28" ht="18" customHeight="1" x14ac:dyDescent="0.25">
      <c r="A102" s="9">
        <v>890201190</v>
      </c>
      <c r="B102" s="9">
        <v>217568575</v>
      </c>
      <c r="C102" s="10" t="s">
        <v>198</v>
      </c>
      <c r="D102" s="11" t="s">
        <v>432</v>
      </c>
      <c r="E102" s="29"/>
      <c r="F102" s="29">
        <f t="shared" si="17"/>
        <v>0</v>
      </c>
      <c r="G102" s="29"/>
      <c r="H102" s="29">
        <f t="shared" si="18"/>
        <v>0</v>
      </c>
      <c r="I102" s="29">
        <v>272248084</v>
      </c>
      <c r="J102" s="29">
        <f t="shared" si="19"/>
        <v>272248084</v>
      </c>
      <c r="K102" s="29">
        <f>VLOOKUP(A102,[3]REPNCT004ReporteAuxiliarContabl!A$21:D$258,4,0)</f>
        <v>0</v>
      </c>
      <c r="L102" s="29">
        <f t="shared" si="20"/>
        <v>272248084</v>
      </c>
      <c r="M102" s="29">
        <v>0</v>
      </c>
      <c r="N102" s="29">
        <f t="shared" si="21"/>
        <v>272248084</v>
      </c>
      <c r="O102" s="29">
        <v>0</v>
      </c>
      <c r="P102" s="29">
        <f t="shared" si="22"/>
        <v>272248084</v>
      </c>
      <c r="Q102" s="29">
        <v>0</v>
      </c>
      <c r="R102" s="29">
        <f t="shared" si="23"/>
        <v>272248084</v>
      </c>
      <c r="S102" s="29">
        <v>0</v>
      </c>
      <c r="T102" s="29">
        <f t="shared" si="12"/>
        <v>272248084</v>
      </c>
      <c r="U102" s="29">
        <v>0</v>
      </c>
      <c r="V102" s="29">
        <f t="shared" si="13"/>
        <v>272248084</v>
      </c>
      <c r="W102" s="29">
        <v>0</v>
      </c>
      <c r="X102" s="29">
        <f t="shared" si="14"/>
        <v>272248084</v>
      </c>
      <c r="Y102" s="29">
        <v>0</v>
      </c>
      <c r="Z102" s="29">
        <f t="shared" si="15"/>
        <v>272248084</v>
      </c>
      <c r="AA102" s="29">
        <v>0</v>
      </c>
      <c r="AB102" s="29">
        <f t="shared" si="16"/>
        <v>272248084</v>
      </c>
    </row>
    <row r="103" spans="1:28" ht="18" customHeight="1" x14ac:dyDescent="0.25">
      <c r="A103" s="9">
        <v>890201213</v>
      </c>
      <c r="B103" s="9">
        <v>128868000</v>
      </c>
      <c r="C103" s="10" t="s">
        <v>63</v>
      </c>
      <c r="D103" s="11" t="s">
        <v>12</v>
      </c>
      <c r="E103" s="29"/>
      <c r="F103" s="29">
        <f t="shared" si="17"/>
        <v>0</v>
      </c>
      <c r="G103" s="29"/>
      <c r="H103" s="29">
        <f t="shared" si="18"/>
        <v>0</v>
      </c>
      <c r="I103" s="29"/>
      <c r="J103" s="29">
        <f t="shared" si="19"/>
        <v>0</v>
      </c>
      <c r="K103" s="29"/>
      <c r="L103" s="29">
        <f t="shared" si="20"/>
        <v>0</v>
      </c>
      <c r="M103" s="29">
        <v>1267353788</v>
      </c>
      <c r="N103" s="29">
        <f t="shared" si="21"/>
        <v>1267353788</v>
      </c>
      <c r="O103" s="29">
        <v>1529601289</v>
      </c>
      <c r="P103" s="29">
        <f t="shared" si="22"/>
        <v>2796955077</v>
      </c>
      <c r="Q103" s="29">
        <v>0</v>
      </c>
      <c r="R103" s="29">
        <f t="shared" si="23"/>
        <v>2796955077</v>
      </c>
      <c r="S103" s="29">
        <v>0</v>
      </c>
      <c r="T103" s="29">
        <f t="shared" si="12"/>
        <v>2796955077</v>
      </c>
      <c r="U103" s="29">
        <v>11470783857</v>
      </c>
      <c r="V103" s="29">
        <f t="shared" si="13"/>
        <v>14267738934</v>
      </c>
      <c r="W103" s="29">
        <v>0</v>
      </c>
      <c r="X103" s="29">
        <f t="shared" si="14"/>
        <v>14267738934</v>
      </c>
      <c r="Y103" s="29">
        <v>0</v>
      </c>
      <c r="Z103" s="29">
        <f t="shared" si="15"/>
        <v>14267738934</v>
      </c>
      <c r="AA103" s="29">
        <v>0</v>
      </c>
      <c r="AB103" s="29">
        <f t="shared" si="16"/>
        <v>14267738934</v>
      </c>
    </row>
    <row r="104" spans="1:28" ht="18" customHeight="1" x14ac:dyDescent="0.25">
      <c r="A104" s="9">
        <v>890201222</v>
      </c>
      <c r="B104" s="9">
        <v>210168001</v>
      </c>
      <c r="C104" s="10" t="s">
        <v>282</v>
      </c>
      <c r="D104" s="11" t="s">
        <v>510</v>
      </c>
      <c r="E104" s="29">
        <v>206533084</v>
      </c>
      <c r="F104" s="29">
        <f t="shared" si="17"/>
        <v>206533084</v>
      </c>
      <c r="G104" s="29">
        <v>159658906</v>
      </c>
      <c r="H104" s="29">
        <f t="shared" si="18"/>
        <v>366191990</v>
      </c>
      <c r="I104" s="29">
        <v>138081985</v>
      </c>
      <c r="J104" s="29">
        <f t="shared" si="19"/>
        <v>504273975</v>
      </c>
      <c r="K104" s="29">
        <f>VLOOKUP(A104,[3]REPNCT004ReporteAuxiliarContabl!A$21:D$258,4,0)</f>
        <v>160986145</v>
      </c>
      <c r="L104" s="29">
        <f t="shared" si="20"/>
        <v>665260120</v>
      </c>
      <c r="M104" s="29">
        <v>111287398</v>
      </c>
      <c r="N104" s="29">
        <f t="shared" si="21"/>
        <v>776547518</v>
      </c>
      <c r="O104" s="29">
        <v>181695937</v>
      </c>
      <c r="P104" s="29">
        <f t="shared" si="22"/>
        <v>958243455</v>
      </c>
      <c r="Q104" s="29">
        <v>181770634</v>
      </c>
      <c r="R104" s="29">
        <f t="shared" si="23"/>
        <v>1140014089</v>
      </c>
      <c r="S104" s="29">
        <v>181036898</v>
      </c>
      <c r="T104" s="29">
        <f t="shared" si="12"/>
        <v>1321050987</v>
      </c>
      <c r="U104" s="29">
        <v>182137502</v>
      </c>
      <c r="V104" s="29">
        <f t="shared" si="13"/>
        <v>1503188489</v>
      </c>
      <c r="W104" s="29">
        <v>182137501</v>
      </c>
      <c r="X104" s="29">
        <f t="shared" si="14"/>
        <v>1685325990</v>
      </c>
      <c r="Y104" s="29">
        <v>0</v>
      </c>
      <c r="Z104" s="29">
        <f t="shared" si="15"/>
        <v>1685325990</v>
      </c>
      <c r="AA104" s="29">
        <v>0</v>
      </c>
      <c r="AB104" s="29">
        <f t="shared" si="16"/>
        <v>1685325990</v>
      </c>
    </row>
    <row r="105" spans="1:28" ht="18" customHeight="1" x14ac:dyDescent="0.25">
      <c r="A105" s="38">
        <v>890201235</v>
      </c>
      <c r="B105" s="9">
        <v>116868000</v>
      </c>
      <c r="C105" s="10" t="s">
        <v>199</v>
      </c>
      <c r="D105" s="40" t="s">
        <v>584</v>
      </c>
      <c r="E105" s="29">
        <v>2527656481</v>
      </c>
      <c r="F105" s="29">
        <f t="shared" si="17"/>
        <v>2527656481</v>
      </c>
      <c r="G105" s="29">
        <v>1953986552</v>
      </c>
      <c r="H105" s="29">
        <f t="shared" si="18"/>
        <v>4481643033</v>
      </c>
      <c r="I105" s="29">
        <v>1689917265</v>
      </c>
      <c r="J105" s="29">
        <f t="shared" si="19"/>
        <v>6171560298</v>
      </c>
      <c r="K105" s="29">
        <f>VLOOKUP(A105,[3]REPNCT004ReporteAuxiliarContabl!A$21:D$258,4,0)</f>
        <v>1970229974</v>
      </c>
      <c r="L105" s="29">
        <f t="shared" si="20"/>
        <v>8141790272</v>
      </c>
      <c r="M105" s="29">
        <v>1361991532</v>
      </c>
      <c r="N105" s="29">
        <f t="shared" si="21"/>
        <v>9503781804</v>
      </c>
      <c r="O105" s="29">
        <v>2223686893</v>
      </c>
      <c r="P105" s="29">
        <f t="shared" si="22"/>
        <v>11727468697</v>
      </c>
      <c r="Q105" s="29">
        <v>2224601067</v>
      </c>
      <c r="R105" s="29">
        <f t="shared" si="23"/>
        <v>13952069764</v>
      </c>
      <c r="S105" s="29">
        <v>2215621236</v>
      </c>
      <c r="T105" s="29">
        <f t="shared" si="12"/>
        <v>16167691000</v>
      </c>
      <c r="U105" s="29">
        <v>2229090984</v>
      </c>
      <c r="V105" s="29">
        <f t="shared" si="13"/>
        <v>18396781984</v>
      </c>
      <c r="W105" s="29">
        <v>2229090982</v>
      </c>
      <c r="X105" s="29">
        <f t="shared" si="14"/>
        <v>20625872966</v>
      </c>
      <c r="Y105" s="29">
        <v>0</v>
      </c>
      <c r="Z105" s="29">
        <f t="shared" si="15"/>
        <v>20625872966</v>
      </c>
      <c r="AA105" s="29">
        <v>0</v>
      </c>
      <c r="AB105" s="29">
        <f t="shared" si="16"/>
        <v>20625872966</v>
      </c>
    </row>
    <row r="106" spans="1:28" ht="18" customHeight="1" x14ac:dyDescent="0.25">
      <c r="A106" s="9">
        <v>890201900</v>
      </c>
      <c r="B106" s="9">
        <v>218168081</v>
      </c>
      <c r="C106" s="45" t="s">
        <v>200</v>
      </c>
      <c r="D106" s="11" t="s">
        <v>433</v>
      </c>
      <c r="E106" s="29">
        <v>496977904</v>
      </c>
      <c r="F106" s="29">
        <f t="shared" si="17"/>
        <v>496977904</v>
      </c>
      <c r="G106" s="29">
        <v>384185173</v>
      </c>
      <c r="H106" s="29">
        <f t="shared" si="18"/>
        <v>881163077</v>
      </c>
      <c r="I106" s="29">
        <v>614365266</v>
      </c>
      <c r="J106" s="29">
        <f t="shared" si="19"/>
        <v>1495528343</v>
      </c>
      <c r="K106" s="29">
        <f>VLOOKUP(A106,[3]REPNCT004ReporteAuxiliarContabl!A$21:D$258,4,0)</f>
        <v>669479251</v>
      </c>
      <c r="L106" s="29">
        <f t="shared" si="20"/>
        <v>2165007594</v>
      </c>
      <c r="M106" s="29">
        <v>549889794</v>
      </c>
      <c r="N106" s="29">
        <f t="shared" si="21"/>
        <v>2714897388</v>
      </c>
      <c r="O106" s="29">
        <v>719312955</v>
      </c>
      <c r="P106" s="29">
        <f t="shared" si="22"/>
        <v>3434210343</v>
      </c>
      <c r="Q106" s="29">
        <v>437392338</v>
      </c>
      <c r="R106" s="29">
        <f t="shared" si="23"/>
        <v>3871602681</v>
      </c>
      <c r="S106" s="29">
        <v>435626758</v>
      </c>
      <c r="T106" s="29">
        <f t="shared" si="12"/>
        <v>4307229439</v>
      </c>
      <c r="U106" s="29">
        <v>438275127</v>
      </c>
      <c r="V106" s="29">
        <f t="shared" si="13"/>
        <v>4745504566</v>
      </c>
      <c r="W106" s="29">
        <v>438275127</v>
      </c>
      <c r="X106" s="29">
        <f t="shared" si="14"/>
        <v>5183779693</v>
      </c>
      <c r="Y106" s="29">
        <v>0</v>
      </c>
      <c r="Z106" s="29">
        <f t="shared" si="15"/>
        <v>5183779693</v>
      </c>
      <c r="AA106" s="29">
        <v>0</v>
      </c>
      <c r="AB106" s="29">
        <f t="shared" si="16"/>
        <v>5183779693</v>
      </c>
    </row>
    <row r="107" spans="1:28" ht="18" customHeight="1" x14ac:dyDescent="0.25">
      <c r="A107" s="9">
        <v>890204537</v>
      </c>
      <c r="B107" s="9">
        <v>211868418</v>
      </c>
      <c r="C107" s="10" t="s">
        <v>201</v>
      </c>
      <c r="D107" s="11" t="s">
        <v>434</v>
      </c>
      <c r="E107" s="29"/>
      <c r="F107" s="29">
        <f t="shared" si="17"/>
        <v>0</v>
      </c>
      <c r="G107" s="29"/>
      <c r="H107" s="29">
        <f t="shared" si="18"/>
        <v>0</v>
      </c>
      <c r="I107" s="29">
        <v>5392623</v>
      </c>
      <c r="J107" s="29">
        <f t="shared" si="19"/>
        <v>5392623</v>
      </c>
      <c r="K107" s="29">
        <f>VLOOKUP(A107,[3]REPNCT004ReporteAuxiliarContabl!A$21:D$258,4,0)</f>
        <v>0</v>
      </c>
      <c r="L107" s="29">
        <f t="shared" si="20"/>
        <v>5392623</v>
      </c>
      <c r="M107" s="29">
        <v>0</v>
      </c>
      <c r="N107" s="29">
        <f t="shared" si="21"/>
        <v>5392623</v>
      </c>
      <c r="O107" s="29">
        <v>0</v>
      </c>
      <c r="P107" s="29">
        <f t="shared" si="22"/>
        <v>5392623</v>
      </c>
      <c r="Q107" s="29">
        <v>0</v>
      </c>
      <c r="R107" s="29">
        <f t="shared" si="23"/>
        <v>5392623</v>
      </c>
      <c r="S107" s="29">
        <v>0</v>
      </c>
      <c r="T107" s="29">
        <f t="shared" si="12"/>
        <v>5392623</v>
      </c>
      <c r="U107" s="29">
        <v>0</v>
      </c>
      <c r="V107" s="29">
        <f t="shared" si="13"/>
        <v>5392623</v>
      </c>
      <c r="W107" s="29">
        <v>0</v>
      </c>
      <c r="X107" s="29">
        <f t="shared" si="14"/>
        <v>5392623</v>
      </c>
      <c r="Y107" s="29">
        <v>0</v>
      </c>
      <c r="Z107" s="29">
        <f t="shared" si="15"/>
        <v>5392623</v>
      </c>
      <c r="AA107" s="29">
        <v>0</v>
      </c>
      <c r="AB107" s="29">
        <f t="shared" si="16"/>
        <v>5392623</v>
      </c>
    </row>
    <row r="108" spans="1:28" ht="18" customHeight="1" x14ac:dyDescent="0.25">
      <c r="A108" s="9">
        <v>890204643</v>
      </c>
      <c r="B108" s="9">
        <v>215568655</v>
      </c>
      <c r="C108" s="10" t="s">
        <v>202</v>
      </c>
      <c r="D108" s="11" t="s">
        <v>435</v>
      </c>
      <c r="E108" s="29"/>
      <c r="F108" s="29">
        <f t="shared" si="17"/>
        <v>0</v>
      </c>
      <c r="G108" s="29"/>
      <c r="H108" s="29">
        <f t="shared" si="18"/>
        <v>0</v>
      </c>
      <c r="I108" s="29">
        <v>216842051</v>
      </c>
      <c r="J108" s="29">
        <f t="shared" si="19"/>
        <v>216842051</v>
      </c>
      <c r="K108" s="29">
        <f>VLOOKUP(A108,[3]REPNCT004ReporteAuxiliarContabl!A$21:D$258,4,0)</f>
        <v>216842051</v>
      </c>
      <c r="L108" s="29">
        <f t="shared" si="20"/>
        <v>433684102</v>
      </c>
      <c r="M108" s="29">
        <v>216842051</v>
      </c>
      <c r="N108" s="29">
        <f t="shared" si="21"/>
        <v>650526153</v>
      </c>
      <c r="O108" s="29">
        <v>216842050</v>
      </c>
      <c r="P108" s="29">
        <f t="shared" si="22"/>
        <v>867368203</v>
      </c>
      <c r="Q108" s="29">
        <v>0</v>
      </c>
      <c r="R108" s="29">
        <f t="shared" si="23"/>
        <v>867368203</v>
      </c>
      <c r="S108" s="29">
        <v>0</v>
      </c>
      <c r="T108" s="29">
        <f t="shared" si="12"/>
        <v>867368203</v>
      </c>
      <c r="U108" s="29">
        <v>0</v>
      </c>
      <c r="V108" s="29">
        <f t="shared" si="13"/>
        <v>867368203</v>
      </c>
      <c r="W108" s="29">
        <v>0</v>
      </c>
      <c r="X108" s="29">
        <f t="shared" si="14"/>
        <v>867368203</v>
      </c>
      <c r="Y108" s="29">
        <v>0</v>
      </c>
      <c r="Z108" s="29">
        <f t="shared" si="15"/>
        <v>867368203</v>
      </c>
      <c r="AA108" s="29">
        <v>0</v>
      </c>
      <c r="AB108" s="29">
        <f t="shared" si="16"/>
        <v>867368203</v>
      </c>
    </row>
    <row r="109" spans="1:28" ht="18" customHeight="1" x14ac:dyDescent="0.25">
      <c r="A109" s="9">
        <v>890204646</v>
      </c>
      <c r="B109" s="9">
        <v>211568615</v>
      </c>
      <c r="C109" s="10" t="s">
        <v>226</v>
      </c>
      <c r="D109" s="11" t="s">
        <v>457</v>
      </c>
      <c r="E109" s="29"/>
      <c r="F109" s="29">
        <f t="shared" si="17"/>
        <v>0</v>
      </c>
      <c r="G109" s="29"/>
      <c r="H109" s="29">
        <f t="shared" si="18"/>
        <v>0</v>
      </c>
      <c r="I109" s="29">
        <v>76949061</v>
      </c>
      <c r="J109" s="29">
        <f t="shared" si="19"/>
        <v>76949061</v>
      </c>
      <c r="K109" s="29">
        <f>VLOOKUP(A109,[3]REPNCT004ReporteAuxiliarContabl!A$21:D$258,4,0)</f>
        <v>0</v>
      </c>
      <c r="L109" s="29">
        <f t="shared" si="20"/>
        <v>76949061</v>
      </c>
      <c r="M109" s="29">
        <v>0</v>
      </c>
      <c r="N109" s="29">
        <f t="shared" si="21"/>
        <v>76949061</v>
      </c>
      <c r="O109" s="29">
        <v>0</v>
      </c>
      <c r="P109" s="29">
        <f t="shared" si="22"/>
        <v>76949061</v>
      </c>
      <c r="Q109" s="29">
        <v>0</v>
      </c>
      <c r="R109" s="29">
        <f t="shared" si="23"/>
        <v>76949061</v>
      </c>
      <c r="S109" s="29">
        <v>0</v>
      </c>
      <c r="T109" s="29">
        <f t="shared" si="12"/>
        <v>76949061</v>
      </c>
      <c r="U109" s="29">
        <v>0</v>
      </c>
      <c r="V109" s="29">
        <f t="shared" si="13"/>
        <v>76949061</v>
      </c>
      <c r="W109" s="29">
        <v>0</v>
      </c>
      <c r="X109" s="29">
        <f t="shared" si="14"/>
        <v>76949061</v>
      </c>
      <c r="Y109" s="29">
        <v>0</v>
      </c>
      <c r="Z109" s="29">
        <f t="shared" si="15"/>
        <v>76949061</v>
      </c>
      <c r="AA109" s="29">
        <v>0</v>
      </c>
      <c r="AB109" s="29">
        <f t="shared" si="16"/>
        <v>76949061</v>
      </c>
    </row>
    <row r="110" spans="1:28" ht="18" customHeight="1" x14ac:dyDescent="0.25">
      <c r="A110" s="9">
        <v>890204802</v>
      </c>
      <c r="B110" s="9">
        <v>210768307</v>
      </c>
      <c r="C110" s="10" t="s">
        <v>203</v>
      </c>
      <c r="D110" s="11" t="s">
        <v>436</v>
      </c>
      <c r="E110" s="29">
        <v>599061163</v>
      </c>
      <c r="F110" s="29">
        <f t="shared" si="17"/>
        <v>599061163</v>
      </c>
      <c r="G110" s="29">
        <v>463099897</v>
      </c>
      <c r="H110" s="29">
        <f t="shared" si="18"/>
        <v>1062161060</v>
      </c>
      <c r="I110" s="29">
        <v>400514789</v>
      </c>
      <c r="J110" s="29">
        <f t="shared" si="19"/>
        <v>1462675849</v>
      </c>
      <c r="K110" s="29">
        <f>VLOOKUP(A110,[3]REPNCT004ReporteAuxiliarContabl!A$21:D$258,4,0)</f>
        <v>466949631</v>
      </c>
      <c r="L110" s="29">
        <f t="shared" si="20"/>
        <v>1929625480</v>
      </c>
      <c r="M110" s="29">
        <v>322795537</v>
      </c>
      <c r="N110" s="29">
        <f t="shared" si="21"/>
        <v>2252421017</v>
      </c>
      <c r="O110" s="29">
        <v>527019579</v>
      </c>
      <c r="P110" s="29">
        <f t="shared" si="22"/>
        <v>2779440596</v>
      </c>
      <c r="Q110" s="29">
        <v>527236242</v>
      </c>
      <c r="R110" s="29">
        <f t="shared" si="23"/>
        <v>3306676838</v>
      </c>
      <c r="S110" s="29">
        <v>525107998</v>
      </c>
      <c r="T110" s="29">
        <f t="shared" si="12"/>
        <v>3831784836</v>
      </c>
      <c r="U110" s="29">
        <v>528300363</v>
      </c>
      <c r="V110" s="29">
        <f t="shared" si="13"/>
        <v>4360085199</v>
      </c>
      <c r="W110" s="29">
        <v>528300363</v>
      </c>
      <c r="X110" s="29">
        <f t="shared" si="14"/>
        <v>4888385562</v>
      </c>
      <c r="Y110" s="29">
        <v>0</v>
      </c>
      <c r="Z110" s="29">
        <f t="shared" si="15"/>
        <v>4888385562</v>
      </c>
      <c r="AA110" s="29">
        <v>0</v>
      </c>
      <c r="AB110" s="29">
        <f t="shared" si="16"/>
        <v>4888385562</v>
      </c>
    </row>
    <row r="111" spans="1:28" ht="18" customHeight="1" x14ac:dyDescent="0.25">
      <c r="A111" s="9">
        <v>890205176</v>
      </c>
      <c r="B111" s="9">
        <v>217668276</v>
      </c>
      <c r="C111" s="10" t="s">
        <v>204</v>
      </c>
      <c r="D111" s="11" t="s">
        <v>437</v>
      </c>
      <c r="E111" s="29">
        <v>326176619</v>
      </c>
      <c r="F111" s="29">
        <f t="shared" si="17"/>
        <v>326176619</v>
      </c>
      <c r="G111" s="29">
        <v>252148475</v>
      </c>
      <c r="H111" s="29">
        <f t="shared" si="18"/>
        <v>578325094</v>
      </c>
      <c r="I111" s="29">
        <v>218072157</v>
      </c>
      <c r="J111" s="29">
        <f t="shared" si="19"/>
        <v>796397251</v>
      </c>
      <c r="K111" s="29">
        <f>VLOOKUP(A111,[3]REPNCT004ReporteAuxiliarContabl!A$21:D$258,4,0)</f>
        <v>1865229265</v>
      </c>
      <c r="L111" s="29">
        <f t="shared" si="20"/>
        <v>2661626516</v>
      </c>
      <c r="M111" s="29">
        <v>0</v>
      </c>
      <c r="N111" s="29">
        <f t="shared" si="21"/>
        <v>2661626516</v>
      </c>
      <c r="O111" s="29">
        <v>0</v>
      </c>
      <c r="P111" s="29">
        <f t="shared" si="22"/>
        <v>2661626516</v>
      </c>
      <c r="Q111" s="29">
        <v>0</v>
      </c>
      <c r="R111" s="29">
        <f t="shared" si="23"/>
        <v>2661626516</v>
      </c>
      <c r="S111" s="29">
        <v>0</v>
      </c>
      <c r="T111" s="29">
        <f t="shared" si="12"/>
        <v>2661626516</v>
      </c>
      <c r="U111" s="29">
        <v>0</v>
      </c>
      <c r="V111" s="29">
        <f t="shared" si="13"/>
        <v>2661626516</v>
      </c>
      <c r="W111" s="29">
        <v>0</v>
      </c>
      <c r="X111" s="29">
        <f t="shared" si="14"/>
        <v>2661626516</v>
      </c>
      <c r="Y111" s="29">
        <v>0</v>
      </c>
      <c r="Z111" s="29">
        <f t="shared" si="15"/>
        <v>2661626516</v>
      </c>
      <c r="AA111" s="29">
        <v>0</v>
      </c>
      <c r="AB111" s="29">
        <f t="shared" si="16"/>
        <v>2661626516</v>
      </c>
    </row>
    <row r="112" spans="1:28" ht="18" customHeight="1" x14ac:dyDescent="0.25">
      <c r="A112" s="9">
        <v>890205383</v>
      </c>
      <c r="B112" s="9">
        <v>214768547</v>
      </c>
      <c r="C112" s="10" t="s">
        <v>283</v>
      </c>
      <c r="D112" s="11" t="s">
        <v>511</v>
      </c>
      <c r="E112" s="29">
        <v>284877969</v>
      </c>
      <c r="F112" s="29">
        <f t="shared" si="17"/>
        <v>284877969</v>
      </c>
      <c r="G112" s="29">
        <v>220222852</v>
      </c>
      <c r="H112" s="29">
        <f t="shared" si="18"/>
        <v>505100821</v>
      </c>
      <c r="I112" s="29">
        <v>190461086</v>
      </c>
      <c r="J112" s="29">
        <f t="shared" si="19"/>
        <v>695561907</v>
      </c>
      <c r="K112" s="29">
        <f>VLOOKUP(A112,[3]REPNCT004ReporteAuxiliarContabl!A$21:D$258,4,0)</f>
        <v>222053557</v>
      </c>
      <c r="L112" s="29">
        <f t="shared" si="20"/>
        <v>917615464</v>
      </c>
      <c r="M112" s="29">
        <v>153502418</v>
      </c>
      <c r="N112" s="29">
        <f t="shared" si="21"/>
        <v>1071117882</v>
      </c>
      <c r="O112" s="29">
        <v>250619263</v>
      </c>
      <c r="P112" s="29">
        <f t="shared" si="22"/>
        <v>1321737145</v>
      </c>
      <c r="Q112" s="29">
        <v>250722296</v>
      </c>
      <c r="R112" s="29">
        <f t="shared" si="23"/>
        <v>1572459441</v>
      </c>
      <c r="S112" s="29">
        <v>249710228</v>
      </c>
      <c r="T112" s="29">
        <f t="shared" si="12"/>
        <v>1822169669</v>
      </c>
      <c r="U112" s="29">
        <v>251228329</v>
      </c>
      <c r="V112" s="29">
        <f t="shared" si="13"/>
        <v>2073397998</v>
      </c>
      <c r="W112" s="29">
        <v>251228327</v>
      </c>
      <c r="X112" s="29">
        <f t="shared" si="14"/>
        <v>2324626325</v>
      </c>
      <c r="Y112" s="29">
        <v>0</v>
      </c>
      <c r="Z112" s="29">
        <f t="shared" si="15"/>
        <v>2324626325</v>
      </c>
      <c r="AA112" s="29">
        <v>0</v>
      </c>
      <c r="AB112" s="29">
        <f t="shared" si="16"/>
        <v>2324626325</v>
      </c>
    </row>
    <row r="113" spans="1:28" ht="18" customHeight="1" x14ac:dyDescent="0.25">
      <c r="A113" s="9">
        <v>890210951</v>
      </c>
      <c r="B113" s="9">
        <v>216768867</v>
      </c>
      <c r="C113" s="10" t="s">
        <v>205</v>
      </c>
      <c r="D113" s="11" t="s">
        <v>438</v>
      </c>
      <c r="E113" s="29"/>
      <c r="F113" s="29">
        <f t="shared" si="17"/>
        <v>0</v>
      </c>
      <c r="G113" s="29"/>
      <c r="H113" s="29">
        <f t="shared" si="18"/>
        <v>0</v>
      </c>
      <c r="I113" s="29">
        <v>3799265</v>
      </c>
      <c r="J113" s="29">
        <f t="shared" si="19"/>
        <v>3799265</v>
      </c>
      <c r="K113" s="29">
        <f>VLOOKUP(A113,[3]REPNCT004ReporteAuxiliarContabl!A$21:D$258,4,0)</f>
        <v>0</v>
      </c>
      <c r="L113" s="29">
        <f t="shared" si="20"/>
        <v>3799265</v>
      </c>
      <c r="M113" s="29">
        <v>0</v>
      </c>
      <c r="N113" s="29">
        <f t="shared" si="21"/>
        <v>3799265</v>
      </c>
      <c r="O113" s="29">
        <v>0</v>
      </c>
      <c r="P113" s="29">
        <f t="shared" si="22"/>
        <v>3799265</v>
      </c>
      <c r="Q113" s="29">
        <v>0</v>
      </c>
      <c r="R113" s="29">
        <f t="shared" si="23"/>
        <v>3799265</v>
      </c>
      <c r="S113" s="29">
        <v>0</v>
      </c>
      <c r="T113" s="29">
        <f t="shared" si="12"/>
        <v>3799265</v>
      </c>
      <c r="U113" s="29">
        <v>0</v>
      </c>
      <c r="V113" s="29">
        <f t="shared" si="13"/>
        <v>3799265</v>
      </c>
      <c r="W113" s="29">
        <v>0</v>
      </c>
      <c r="X113" s="29">
        <f t="shared" si="14"/>
        <v>3799265</v>
      </c>
      <c r="Y113" s="29">
        <v>0</v>
      </c>
      <c r="Z113" s="29">
        <f t="shared" si="15"/>
        <v>3799265</v>
      </c>
      <c r="AA113" s="29">
        <v>0</v>
      </c>
      <c r="AB113" s="29">
        <f t="shared" si="16"/>
        <v>3799265</v>
      </c>
    </row>
    <row r="114" spans="1:28" ht="18" customHeight="1" x14ac:dyDescent="0.25">
      <c r="A114" s="9">
        <v>890399010</v>
      </c>
      <c r="B114" s="9">
        <v>120676000</v>
      </c>
      <c r="C114" s="10" t="s">
        <v>13</v>
      </c>
      <c r="D114" s="11" t="s">
        <v>91</v>
      </c>
      <c r="E114" s="29"/>
      <c r="F114" s="29">
        <f t="shared" si="17"/>
        <v>0</v>
      </c>
      <c r="G114" s="29"/>
      <c r="H114" s="29">
        <f t="shared" si="18"/>
        <v>0</v>
      </c>
      <c r="I114" s="29"/>
      <c r="J114" s="29">
        <f t="shared" si="19"/>
        <v>0</v>
      </c>
      <c r="K114" s="29"/>
      <c r="L114" s="29">
        <f t="shared" si="20"/>
        <v>0</v>
      </c>
      <c r="M114" s="29">
        <v>1573209694</v>
      </c>
      <c r="N114" s="29">
        <f t="shared" si="21"/>
        <v>1573209694</v>
      </c>
      <c r="O114" s="29">
        <v>1720887717</v>
      </c>
      <c r="P114" s="29">
        <f t="shared" si="22"/>
        <v>3294097411</v>
      </c>
      <c r="Q114" s="29">
        <v>0</v>
      </c>
      <c r="R114" s="29">
        <f t="shared" si="23"/>
        <v>3294097411</v>
      </c>
      <c r="S114" s="29">
        <v>0</v>
      </c>
      <c r="T114" s="29">
        <f t="shared" si="12"/>
        <v>3294097411</v>
      </c>
      <c r="U114" s="29">
        <v>13346788214</v>
      </c>
      <c r="V114" s="29">
        <f t="shared" si="13"/>
        <v>16640885625</v>
      </c>
      <c r="W114" s="29">
        <v>0</v>
      </c>
      <c r="X114" s="29">
        <f t="shared" si="14"/>
        <v>16640885625</v>
      </c>
      <c r="Y114" s="29">
        <v>0</v>
      </c>
      <c r="Z114" s="29">
        <f t="shared" si="15"/>
        <v>16640885625</v>
      </c>
      <c r="AA114" s="29">
        <v>0</v>
      </c>
      <c r="AB114" s="29">
        <f t="shared" si="16"/>
        <v>16640885625</v>
      </c>
    </row>
    <row r="115" spans="1:28" ht="18" customHeight="1" x14ac:dyDescent="0.25">
      <c r="A115" s="9">
        <v>890399011</v>
      </c>
      <c r="B115" s="9">
        <v>210176001</v>
      </c>
      <c r="C115" s="10" t="s">
        <v>206</v>
      </c>
      <c r="D115" s="11" t="s">
        <v>439</v>
      </c>
      <c r="E115" s="29"/>
      <c r="F115" s="29">
        <f t="shared" si="17"/>
        <v>0</v>
      </c>
      <c r="G115" s="29">
        <v>1051245677</v>
      </c>
      <c r="H115" s="29">
        <f t="shared" si="18"/>
        <v>1051245677</v>
      </c>
      <c r="I115" s="29">
        <v>909176277</v>
      </c>
      <c r="J115" s="29">
        <f t="shared" si="19"/>
        <v>1960421954</v>
      </c>
      <c r="K115" s="29">
        <f>VLOOKUP(A115,[3]REPNCT004ReporteAuxiliarContabl!A$21:D$258,4,0)</f>
        <v>1059984646</v>
      </c>
      <c r="L115" s="29">
        <f t="shared" si="20"/>
        <v>3020406600</v>
      </c>
      <c r="M115" s="29">
        <v>732752080</v>
      </c>
      <c r="N115" s="29">
        <f t="shared" si="21"/>
        <v>3753158680</v>
      </c>
      <c r="O115" s="29">
        <v>1196344586</v>
      </c>
      <c r="P115" s="29">
        <f t="shared" si="22"/>
        <v>4949503266</v>
      </c>
      <c r="Q115" s="29">
        <v>1196836413</v>
      </c>
      <c r="R115" s="29">
        <f t="shared" si="23"/>
        <v>6146339679</v>
      </c>
      <c r="S115" s="29">
        <v>1192005259</v>
      </c>
      <c r="T115" s="29">
        <f t="shared" si="12"/>
        <v>7338344938</v>
      </c>
      <c r="U115" s="29">
        <v>1199251989</v>
      </c>
      <c r="V115" s="29">
        <f t="shared" si="13"/>
        <v>8537596927</v>
      </c>
      <c r="W115" s="29">
        <v>1199251989</v>
      </c>
      <c r="X115" s="29">
        <f t="shared" si="14"/>
        <v>9736848916</v>
      </c>
      <c r="Y115" s="29">
        <v>0</v>
      </c>
      <c r="Z115" s="29">
        <f t="shared" si="15"/>
        <v>9736848916</v>
      </c>
      <c r="AA115" s="29">
        <v>0</v>
      </c>
      <c r="AB115" s="29">
        <f t="shared" si="16"/>
        <v>9736848916</v>
      </c>
    </row>
    <row r="116" spans="1:28" ht="18" customHeight="1" x14ac:dyDescent="0.25">
      <c r="A116" s="9">
        <v>890399025</v>
      </c>
      <c r="B116" s="9">
        <v>219276892</v>
      </c>
      <c r="C116" s="10" t="s">
        <v>237</v>
      </c>
      <c r="D116" s="11" t="s">
        <v>466</v>
      </c>
      <c r="E116" s="29">
        <v>129817178</v>
      </c>
      <c r="F116" s="29">
        <f t="shared" si="17"/>
        <v>129817178</v>
      </c>
      <c r="G116" s="29">
        <v>100354228</v>
      </c>
      <c r="H116" s="29">
        <f t="shared" si="18"/>
        <v>230171406</v>
      </c>
      <c r="I116" s="29">
        <v>86791964</v>
      </c>
      <c r="J116" s="29">
        <f t="shared" si="19"/>
        <v>316963370</v>
      </c>
      <c r="K116" s="29">
        <f>VLOOKUP(A116,[3]REPNCT004ReporteAuxiliarContabl!A$21:D$258,4,0)</f>
        <v>101188462</v>
      </c>
      <c r="L116" s="29">
        <f t="shared" si="20"/>
        <v>418151832</v>
      </c>
      <c r="M116" s="29">
        <v>69950133</v>
      </c>
      <c r="N116" s="29">
        <f t="shared" si="21"/>
        <v>488101965</v>
      </c>
      <c r="O116" s="29">
        <v>114205689</v>
      </c>
      <c r="P116" s="29">
        <f t="shared" si="22"/>
        <v>602307654</v>
      </c>
      <c r="Q116" s="29">
        <v>114252636</v>
      </c>
      <c r="R116" s="29">
        <f t="shared" si="23"/>
        <v>716560290</v>
      </c>
      <c r="S116" s="29">
        <v>113791445</v>
      </c>
      <c r="T116" s="29">
        <f t="shared" si="12"/>
        <v>830351735</v>
      </c>
      <c r="U116" s="29">
        <v>114483232</v>
      </c>
      <c r="V116" s="29">
        <f t="shared" si="13"/>
        <v>944834967</v>
      </c>
      <c r="W116" s="29">
        <v>114483232</v>
      </c>
      <c r="X116" s="29">
        <f t="shared" si="14"/>
        <v>1059318199</v>
      </c>
      <c r="Y116" s="29">
        <v>0</v>
      </c>
      <c r="Z116" s="29">
        <f t="shared" si="15"/>
        <v>1059318199</v>
      </c>
      <c r="AA116" s="29">
        <v>0</v>
      </c>
      <c r="AB116" s="29">
        <f t="shared" si="16"/>
        <v>1059318199</v>
      </c>
    </row>
    <row r="117" spans="1:28" ht="18" customHeight="1" x14ac:dyDescent="0.25">
      <c r="A117" s="9">
        <v>890399029</v>
      </c>
      <c r="B117" s="9">
        <v>117676000</v>
      </c>
      <c r="C117" s="10" t="s">
        <v>207</v>
      </c>
      <c r="D117" s="11" t="s">
        <v>440</v>
      </c>
      <c r="E117" s="29">
        <v>1486492206</v>
      </c>
      <c r="F117" s="29">
        <f t="shared" si="17"/>
        <v>1486492206</v>
      </c>
      <c r="G117" s="29">
        <v>1486492206</v>
      </c>
      <c r="H117" s="29">
        <f t="shared" si="18"/>
        <v>2972984412</v>
      </c>
      <c r="I117" s="29">
        <v>1400403715</v>
      </c>
      <c r="J117" s="29">
        <f t="shared" si="19"/>
        <v>4373388127</v>
      </c>
      <c r="K117" s="29">
        <f>VLOOKUP(A117,[3]REPNCT004ReporteAuxiliarContabl!A$21:D$258,4,0)</f>
        <v>1632693762</v>
      </c>
      <c r="L117" s="29">
        <f t="shared" si="20"/>
        <v>6006081889</v>
      </c>
      <c r="M117" s="29">
        <v>10345332376</v>
      </c>
      <c r="N117" s="29">
        <f t="shared" si="21"/>
        <v>16351414265</v>
      </c>
      <c r="O117" s="29">
        <v>0</v>
      </c>
      <c r="P117" s="29">
        <f t="shared" si="22"/>
        <v>16351414265</v>
      </c>
      <c r="Q117" s="29">
        <v>0</v>
      </c>
      <c r="R117" s="29">
        <f t="shared" si="23"/>
        <v>16351414265</v>
      </c>
      <c r="S117" s="29">
        <v>0</v>
      </c>
      <c r="T117" s="29">
        <f t="shared" si="12"/>
        <v>16351414265</v>
      </c>
      <c r="U117" s="29">
        <v>0</v>
      </c>
      <c r="V117" s="29">
        <f t="shared" si="13"/>
        <v>16351414265</v>
      </c>
      <c r="W117" s="29">
        <v>0</v>
      </c>
      <c r="X117" s="29">
        <f t="shared" si="14"/>
        <v>16351414265</v>
      </c>
      <c r="Y117" s="29">
        <v>0</v>
      </c>
      <c r="Z117" s="29">
        <f t="shared" si="15"/>
        <v>16351414265</v>
      </c>
      <c r="AA117" s="29">
        <v>0</v>
      </c>
      <c r="AB117" s="29">
        <f t="shared" si="16"/>
        <v>16351414265</v>
      </c>
    </row>
    <row r="118" spans="1:28" ht="18" customHeight="1" x14ac:dyDescent="0.25">
      <c r="A118" s="9">
        <v>890399045</v>
      </c>
      <c r="B118" s="9">
        <v>210976109</v>
      </c>
      <c r="C118" s="10" t="s">
        <v>321</v>
      </c>
      <c r="D118" s="11" t="s">
        <v>547</v>
      </c>
      <c r="E118" s="29">
        <v>712694564</v>
      </c>
      <c r="F118" s="29">
        <f t="shared" si="17"/>
        <v>712694564</v>
      </c>
      <c r="G118" s="29">
        <v>0</v>
      </c>
      <c r="H118" s="29">
        <f t="shared" si="18"/>
        <v>712694564</v>
      </c>
      <c r="I118" s="29">
        <v>534157441</v>
      </c>
      <c r="J118" s="29">
        <f t="shared" si="19"/>
        <v>1246852005</v>
      </c>
      <c r="K118" s="29">
        <f>VLOOKUP(A118,[3]REPNCT004ReporteAuxiliarContabl!A$21:D$258,4,0)</f>
        <v>622760074</v>
      </c>
      <c r="L118" s="29">
        <f t="shared" si="20"/>
        <v>1869612079</v>
      </c>
      <c r="M118" s="29">
        <v>430505047</v>
      </c>
      <c r="N118" s="29">
        <f t="shared" si="21"/>
        <v>2300117126</v>
      </c>
      <c r="O118" s="29">
        <v>702873996</v>
      </c>
      <c r="P118" s="29">
        <f t="shared" si="22"/>
        <v>3002991122</v>
      </c>
      <c r="Q118" s="29">
        <v>703162952</v>
      </c>
      <c r="R118" s="29">
        <f t="shared" si="23"/>
        <v>3706154074</v>
      </c>
      <c r="S118" s="29">
        <v>700324563</v>
      </c>
      <c r="T118" s="29">
        <f t="shared" si="12"/>
        <v>4406478637</v>
      </c>
      <c r="U118" s="29">
        <v>704582148</v>
      </c>
      <c r="V118" s="29">
        <f t="shared" si="13"/>
        <v>5111060785</v>
      </c>
      <c r="W118" s="29">
        <v>704582147</v>
      </c>
      <c r="X118" s="29">
        <f t="shared" si="14"/>
        <v>5815642932</v>
      </c>
      <c r="Y118" s="29">
        <v>0</v>
      </c>
      <c r="Z118" s="29">
        <f t="shared" si="15"/>
        <v>5815642932</v>
      </c>
      <c r="AA118" s="29">
        <v>0</v>
      </c>
      <c r="AB118" s="29">
        <f t="shared" si="16"/>
        <v>5815642932</v>
      </c>
    </row>
    <row r="119" spans="1:28" ht="18" customHeight="1" x14ac:dyDescent="0.25">
      <c r="A119" s="9">
        <v>890399046</v>
      </c>
      <c r="B119" s="9">
        <v>216476364</v>
      </c>
      <c r="C119" s="10" t="s">
        <v>208</v>
      </c>
      <c r="D119" s="11" t="s">
        <v>441</v>
      </c>
      <c r="E119" s="29">
        <v>474039331</v>
      </c>
      <c r="F119" s="29">
        <f t="shared" si="17"/>
        <v>474039331</v>
      </c>
      <c r="G119" s="29">
        <v>366452676</v>
      </c>
      <c r="H119" s="29">
        <f t="shared" si="18"/>
        <v>840492007</v>
      </c>
      <c r="I119" s="29">
        <v>316928846</v>
      </c>
      <c r="J119" s="29">
        <f t="shared" si="19"/>
        <v>1157420853</v>
      </c>
      <c r="K119" s="29">
        <f>VLOOKUP(A119,[3]REPNCT004ReporteAuxiliarContabl!A$21:D$258,4,0)</f>
        <v>369498984</v>
      </c>
      <c r="L119" s="29">
        <f t="shared" si="20"/>
        <v>1526919837</v>
      </c>
      <c r="M119" s="29">
        <v>255429312</v>
      </c>
      <c r="N119" s="29">
        <f t="shared" si="21"/>
        <v>1782349149</v>
      </c>
      <c r="O119" s="29">
        <v>417032558</v>
      </c>
      <c r="P119" s="29">
        <f t="shared" si="22"/>
        <v>2199381707</v>
      </c>
      <c r="Q119" s="29">
        <v>417204004</v>
      </c>
      <c r="R119" s="29">
        <f t="shared" si="23"/>
        <v>2616585711</v>
      </c>
      <c r="S119" s="29">
        <v>415519916</v>
      </c>
      <c r="T119" s="29">
        <f t="shared" si="12"/>
        <v>3032105627</v>
      </c>
      <c r="U119" s="29">
        <v>418046047</v>
      </c>
      <c r="V119" s="29">
        <f t="shared" si="13"/>
        <v>3450151674</v>
      </c>
      <c r="W119" s="29">
        <v>418046047</v>
      </c>
      <c r="X119" s="29">
        <f t="shared" si="14"/>
        <v>3868197721</v>
      </c>
      <c r="Y119" s="29">
        <v>0</v>
      </c>
      <c r="Z119" s="29">
        <f t="shared" si="15"/>
        <v>3868197721</v>
      </c>
      <c r="AA119" s="29">
        <v>0</v>
      </c>
      <c r="AB119" s="29">
        <f t="shared" si="16"/>
        <v>3868197721</v>
      </c>
    </row>
    <row r="120" spans="1:28" ht="18" customHeight="1" x14ac:dyDescent="0.25">
      <c r="A120" s="9">
        <v>890480059</v>
      </c>
      <c r="B120" s="9">
        <v>111313000</v>
      </c>
      <c r="C120" s="10" t="s">
        <v>209</v>
      </c>
      <c r="D120" s="11" t="s">
        <v>442</v>
      </c>
      <c r="E120" s="29">
        <v>3033053578</v>
      </c>
      <c r="F120" s="29">
        <f t="shared" si="17"/>
        <v>3033053578</v>
      </c>
      <c r="G120" s="29">
        <v>2344680121</v>
      </c>
      <c r="H120" s="29">
        <f t="shared" si="18"/>
        <v>5377733699</v>
      </c>
      <c r="I120" s="29">
        <v>2027810995</v>
      </c>
      <c r="J120" s="29">
        <f t="shared" si="19"/>
        <v>7405544694</v>
      </c>
      <c r="K120" s="29">
        <f>VLOOKUP(A120,[3]REPNCT004ReporteAuxiliarContabl!A$21:D$258,4,0)</f>
        <v>2364171364</v>
      </c>
      <c r="L120" s="29">
        <f t="shared" si="20"/>
        <v>9769716058</v>
      </c>
      <c r="M120" s="29">
        <v>1634317527</v>
      </c>
      <c r="N120" s="29">
        <f t="shared" si="21"/>
        <v>11404033585</v>
      </c>
      <c r="O120" s="29">
        <v>2668306210</v>
      </c>
      <c r="P120" s="29">
        <f t="shared" si="22"/>
        <v>14072339795</v>
      </c>
      <c r="Q120" s="29">
        <v>2669403172</v>
      </c>
      <c r="R120" s="29">
        <f t="shared" si="23"/>
        <v>16741742967</v>
      </c>
      <c r="S120" s="29">
        <v>2658627850</v>
      </c>
      <c r="T120" s="29">
        <f t="shared" si="12"/>
        <v>19400370817</v>
      </c>
      <c r="U120" s="29">
        <v>2674790833</v>
      </c>
      <c r="V120" s="29">
        <f t="shared" si="13"/>
        <v>22075161650</v>
      </c>
      <c r="W120" s="29">
        <v>2674790832</v>
      </c>
      <c r="X120" s="29">
        <f t="shared" si="14"/>
        <v>24749952482</v>
      </c>
      <c r="Y120" s="29">
        <v>0</v>
      </c>
      <c r="Z120" s="29">
        <f t="shared" si="15"/>
        <v>24749952482</v>
      </c>
      <c r="AA120" s="29">
        <v>0</v>
      </c>
      <c r="AB120" s="29">
        <f t="shared" si="16"/>
        <v>24749952482</v>
      </c>
    </row>
    <row r="121" spans="1:28" ht="18" customHeight="1" x14ac:dyDescent="0.25">
      <c r="A121" s="9">
        <v>890480123</v>
      </c>
      <c r="B121" s="9">
        <v>122613000</v>
      </c>
      <c r="C121" s="10" t="s">
        <v>14</v>
      </c>
      <c r="D121" s="11" t="s">
        <v>88</v>
      </c>
      <c r="E121" s="29"/>
      <c r="F121" s="29">
        <f t="shared" si="17"/>
        <v>0</v>
      </c>
      <c r="G121" s="29"/>
      <c r="H121" s="29">
        <f t="shared" si="18"/>
        <v>0</v>
      </c>
      <c r="I121" s="29"/>
      <c r="J121" s="29">
        <f t="shared" si="19"/>
        <v>0</v>
      </c>
      <c r="K121" s="29"/>
      <c r="L121" s="29">
        <f t="shared" si="20"/>
        <v>0</v>
      </c>
      <c r="M121" s="29">
        <v>1145630763</v>
      </c>
      <c r="N121" s="29">
        <f t="shared" si="21"/>
        <v>1145630763</v>
      </c>
      <c r="O121" s="29">
        <v>1552511971</v>
      </c>
      <c r="P121" s="29">
        <f t="shared" si="22"/>
        <v>2698142734</v>
      </c>
      <c r="Q121" s="29">
        <v>0</v>
      </c>
      <c r="R121" s="29">
        <f t="shared" si="23"/>
        <v>2698142734</v>
      </c>
      <c r="S121" s="29">
        <v>0</v>
      </c>
      <c r="T121" s="29">
        <f t="shared" si="12"/>
        <v>2698142734</v>
      </c>
      <c r="U121" s="29">
        <v>9113380289</v>
      </c>
      <c r="V121" s="29">
        <f t="shared" si="13"/>
        <v>11811523023</v>
      </c>
      <c r="W121" s="29">
        <v>0</v>
      </c>
      <c r="X121" s="29">
        <f t="shared" si="14"/>
        <v>11811523023</v>
      </c>
      <c r="Y121" s="29">
        <v>0</v>
      </c>
      <c r="Z121" s="29">
        <f t="shared" si="15"/>
        <v>11811523023</v>
      </c>
      <c r="AA121" s="29">
        <v>0</v>
      </c>
      <c r="AB121" s="29">
        <f t="shared" si="16"/>
        <v>11811523023</v>
      </c>
    </row>
    <row r="122" spans="1:28" ht="18" customHeight="1" x14ac:dyDescent="0.25">
      <c r="A122" s="38">
        <v>890480184</v>
      </c>
      <c r="B122" s="9">
        <v>210113001</v>
      </c>
      <c r="C122" s="10" t="s">
        <v>340</v>
      </c>
      <c r="D122" s="41" t="s">
        <v>585</v>
      </c>
      <c r="E122" s="29"/>
      <c r="F122" s="29">
        <f t="shared" si="17"/>
        <v>0</v>
      </c>
      <c r="G122" s="29"/>
      <c r="H122" s="29">
        <f t="shared" si="18"/>
        <v>0</v>
      </c>
      <c r="I122" s="29">
        <v>193839641</v>
      </c>
      <c r="J122" s="29">
        <f t="shared" si="19"/>
        <v>193839641</v>
      </c>
      <c r="K122" s="29">
        <f>VLOOKUP(A122,[3]REPNCT004ReporteAuxiliarContabl!A$21:D$258,4,0)</f>
        <v>193839641</v>
      </c>
      <c r="L122" s="29">
        <f t="shared" si="20"/>
        <v>387679282</v>
      </c>
      <c r="M122" s="29">
        <v>539589051</v>
      </c>
      <c r="N122" s="29">
        <f t="shared" si="21"/>
        <v>927268333</v>
      </c>
      <c r="O122" s="29">
        <v>758335390</v>
      </c>
      <c r="P122" s="29">
        <f t="shared" si="22"/>
        <v>1685603723</v>
      </c>
      <c r="Q122" s="29">
        <v>564727819</v>
      </c>
      <c r="R122" s="29">
        <f t="shared" si="23"/>
        <v>2250331542</v>
      </c>
      <c r="S122" s="29">
        <v>562448237</v>
      </c>
      <c r="T122" s="29">
        <f t="shared" si="12"/>
        <v>2812779779</v>
      </c>
      <c r="U122" s="29">
        <v>500214125</v>
      </c>
      <c r="V122" s="29">
        <f t="shared" si="13"/>
        <v>3312993904</v>
      </c>
      <c r="W122" s="29">
        <v>631521095</v>
      </c>
      <c r="X122" s="29">
        <f t="shared" si="14"/>
        <v>3944514999</v>
      </c>
      <c r="Y122" s="29">
        <v>0</v>
      </c>
      <c r="Z122" s="29">
        <f t="shared" si="15"/>
        <v>3944514999</v>
      </c>
      <c r="AA122" s="29">
        <v>0</v>
      </c>
      <c r="AB122" s="29">
        <f t="shared" si="16"/>
        <v>3944514999</v>
      </c>
    </row>
    <row r="123" spans="1:28" ht="18" customHeight="1" x14ac:dyDescent="0.25">
      <c r="A123" s="9">
        <v>890480203</v>
      </c>
      <c r="B123" s="9">
        <v>217013670</v>
      </c>
      <c r="C123" s="23" t="s">
        <v>353</v>
      </c>
      <c r="D123" s="11" t="s">
        <v>572</v>
      </c>
      <c r="E123" s="29"/>
      <c r="F123" s="29">
        <f t="shared" si="17"/>
        <v>0</v>
      </c>
      <c r="G123" s="29"/>
      <c r="H123" s="29">
        <f t="shared" si="18"/>
        <v>0</v>
      </c>
      <c r="I123" s="29">
        <v>169794678</v>
      </c>
      <c r="J123" s="29">
        <f t="shared" si="19"/>
        <v>169794678</v>
      </c>
      <c r="K123" s="29">
        <f>VLOOKUP(A123,[3]REPNCT004ReporteAuxiliarContabl!A$21:D$258,4,0)</f>
        <v>169794678</v>
      </c>
      <c r="L123" s="29">
        <f t="shared" si="20"/>
        <v>339589356</v>
      </c>
      <c r="M123" s="29">
        <v>169794678</v>
      </c>
      <c r="N123" s="29">
        <f t="shared" si="21"/>
        <v>509384034</v>
      </c>
      <c r="O123" s="29">
        <v>169794676</v>
      </c>
      <c r="P123" s="29">
        <f t="shared" si="22"/>
        <v>679178710</v>
      </c>
      <c r="Q123" s="29">
        <v>0</v>
      </c>
      <c r="R123" s="29">
        <f t="shared" si="23"/>
        <v>679178710</v>
      </c>
      <c r="S123" s="29">
        <v>0</v>
      </c>
      <c r="T123" s="29">
        <f t="shared" si="12"/>
        <v>679178710</v>
      </c>
      <c r="U123" s="29">
        <v>0</v>
      </c>
      <c r="V123" s="29">
        <f t="shared" si="13"/>
        <v>679178710</v>
      </c>
      <c r="W123" s="29">
        <v>0</v>
      </c>
      <c r="X123" s="29">
        <f t="shared" si="14"/>
        <v>679178710</v>
      </c>
      <c r="Y123" s="29">
        <v>0</v>
      </c>
      <c r="Z123" s="29">
        <f t="shared" si="15"/>
        <v>679178710</v>
      </c>
      <c r="AA123" s="29">
        <v>0</v>
      </c>
      <c r="AB123" s="29">
        <f t="shared" si="16"/>
        <v>679178710</v>
      </c>
    </row>
    <row r="124" spans="1:28" ht="18" customHeight="1" x14ac:dyDescent="0.25">
      <c r="A124" s="9">
        <v>890500622</v>
      </c>
      <c r="B124" s="9">
        <v>125354000</v>
      </c>
      <c r="C124" s="10" t="s">
        <v>359</v>
      </c>
      <c r="D124" s="11" t="s">
        <v>15</v>
      </c>
      <c r="E124" s="29"/>
      <c r="F124" s="29">
        <f t="shared" si="17"/>
        <v>0</v>
      </c>
      <c r="G124" s="29"/>
      <c r="H124" s="29">
        <f t="shared" si="18"/>
        <v>0</v>
      </c>
      <c r="I124" s="29"/>
      <c r="J124" s="29">
        <f t="shared" si="19"/>
        <v>0</v>
      </c>
      <c r="K124" s="29"/>
      <c r="L124" s="29">
        <f t="shared" si="20"/>
        <v>0</v>
      </c>
      <c r="M124" s="29">
        <v>1164967708</v>
      </c>
      <c r="N124" s="29">
        <f t="shared" si="21"/>
        <v>1164967708</v>
      </c>
      <c r="O124" s="29">
        <v>1198882713</v>
      </c>
      <c r="P124" s="29">
        <f t="shared" si="22"/>
        <v>2363850421</v>
      </c>
      <c r="Q124" s="29">
        <v>0</v>
      </c>
      <c r="R124" s="29">
        <f t="shared" si="23"/>
        <v>2363850421</v>
      </c>
      <c r="S124" s="29">
        <v>0</v>
      </c>
      <c r="T124" s="29">
        <f t="shared" si="12"/>
        <v>2363850421</v>
      </c>
      <c r="U124" s="29">
        <v>6696422737</v>
      </c>
      <c r="V124" s="29">
        <f t="shared" si="13"/>
        <v>9060273158</v>
      </c>
      <c r="W124" s="29">
        <v>0</v>
      </c>
      <c r="X124" s="29">
        <f t="shared" si="14"/>
        <v>9060273158</v>
      </c>
      <c r="Y124" s="29">
        <v>0</v>
      </c>
      <c r="Z124" s="29">
        <f t="shared" si="15"/>
        <v>9060273158</v>
      </c>
      <c r="AA124" s="29">
        <v>0</v>
      </c>
      <c r="AB124" s="29">
        <f t="shared" si="16"/>
        <v>9060273158</v>
      </c>
    </row>
    <row r="125" spans="1:28" ht="18" customHeight="1" x14ac:dyDescent="0.25">
      <c r="A125" s="9">
        <v>890501362</v>
      </c>
      <c r="B125" s="9">
        <v>212054820</v>
      </c>
      <c r="C125" s="10" t="s">
        <v>210</v>
      </c>
      <c r="D125" s="11" t="s">
        <v>443</v>
      </c>
      <c r="E125" s="29"/>
      <c r="F125" s="29">
        <f t="shared" si="17"/>
        <v>0</v>
      </c>
      <c r="G125" s="29"/>
      <c r="H125" s="29">
        <f t="shared" si="18"/>
        <v>0</v>
      </c>
      <c r="I125" s="29">
        <v>23067725</v>
      </c>
      <c r="J125" s="29">
        <f t="shared" si="19"/>
        <v>23067725</v>
      </c>
      <c r="K125" s="29">
        <f>VLOOKUP(A125,[3]REPNCT004ReporteAuxiliarContabl!A$21:D$258,4,0)</f>
        <v>0</v>
      </c>
      <c r="L125" s="29">
        <f t="shared" si="20"/>
        <v>23067725</v>
      </c>
      <c r="M125" s="29">
        <v>0</v>
      </c>
      <c r="N125" s="29">
        <f t="shared" si="21"/>
        <v>23067725</v>
      </c>
      <c r="O125" s="29">
        <v>0</v>
      </c>
      <c r="P125" s="29">
        <f t="shared" si="22"/>
        <v>23067725</v>
      </c>
      <c r="Q125" s="29">
        <v>0</v>
      </c>
      <c r="R125" s="29">
        <f t="shared" si="23"/>
        <v>23067725</v>
      </c>
      <c r="S125" s="29">
        <v>0</v>
      </c>
      <c r="T125" s="29">
        <f t="shared" si="12"/>
        <v>23067725</v>
      </c>
      <c r="U125" s="29">
        <v>0</v>
      </c>
      <c r="V125" s="29">
        <f t="shared" si="13"/>
        <v>23067725</v>
      </c>
      <c r="W125" s="29">
        <v>0</v>
      </c>
      <c r="X125" s="29">
        <f t="shared" si="14"/>
        <v>23067725</v>
      </c>
      <c r="Y125" s="29">
        <v>0</v>
      </c>
      <c r="Z125" s="29">
        <f t="shared" si="15"/>
        <v>23067725</v>
      </c>
      <c r="AA125" s="29">
        <v>0</v>
      </c>
      <c r="AB125" s="29">
        <f t="shared" si="16"/>
        <v>23067725</v>
      </c>
    </row>
    <row r="126" spans="1:28" ht="18" customHeight="1" x14ac:dyDescent="0.25">
      <c r="A126" s="9">
        <v>890501434</v>
      </c>
      <c r="B126" s="9">
        <v>210154001</v>
      </c>
      <c r="C126" s="10" t="s">
        <v>211</v>
      </c>
      <c r="D126" s="11" t="s">
        <v>444</v>
      </c>
      <c r="E126" s="29">
        <v>2456496852</v>
      </c>
      <c r="F126" s="29">
        <f t="shared" si="17"/>
        <v>2456496852</v>
      </c>
      <c r="G126" s="29">
        <v>1898977116</v>
      </c>
      <c r="H126" s="29">
        <f t="shared" si="18"/>
        <v>4355473968</v>
      </c>
      <c r="I126" s="29">
        <v>1642342016</v>
      </c>
      <c r="J126" s="29">
        <f t="shared" si="19"/>
        <v>5997815984</v>
      </c>
      <c r="K126" s="29">
        <f>VLOOKUP(A126,[3]REPNCT004ReporteAuxiliarContabl!A$21:D$258,4,0)</f>
        <v>1914763246</v>
      </c>
      <c r="L126" s="29">
        <f t="shared" si="20"/>
        <v>7912579230</v>
      </c>
      <c r="M126" s="29">
        <v>1323648184</v>
      </c>
      <c r="N126" s="29">
        <f t="shared" si="21"/>
        <v>9236227414</v>
      </c>
      <c r="O126" s="29">
        <v>2161084741</v>
      </c>
      <c r="P126" s="29">
        <f t="shared" si="22"/>
        <v>11397312155</v>
      </c>
      <c r="Q126" s="29">
        <v>2161973180</v>
      </c>
      <c r="R126" s="29">
        <f t="shared" si="23"/>
        <v>13559285335</v>
      </c>
      <c r="S126" s="29">
        <v>2153246151</v>
      </c>
      <c r="T126" s="29">
        <f t="shared" si="12"/>
        <v>15712531486</v>
      </c>
      <c r="U126" s="29">
        <v>2166336694</v>
      </c>
      <c r="V126" s="29">
        <f t="shared" si="13"/>
        <v>17878868180</v>
      </c>
      <c r="W126" s="29">
        <v>2166336693</v>
      </c>
      <c r="X126" s="29">
        <f t="shared" si="14"/>
        <v>20045204873</v>
      </c>
      <c r="Y126" s="29">
        <v>0</v>
      </c>
      <c r="Z126" s="29">
        <f t="shared" si="15"/>
        <v>20045204873</v>
      </c>
      <c r="AA126" s="29">
        <v>0</v>
      </c>
      <c r="AB126" s="29">
        <f t="shared" si="16"/>
        <v>20045204873</v>
      </c>
    </row>
    <row r="127" spans="1:28" ht="18" customHeight="1" x14ac:dyDescent="0.25">
      <c r="A127" s="9">
        <v>890501510</v>
      </c>
      <c r="B127" s="9">
        <v>125454000</v>
      </c>
      <c r="C127" s="10" t="s">
        <v>16</v>
      </c>
      <c r="D127" s="11" t="s">
        <v>82</v>
      </c>
      <c r="E127" s="29"/>
      <c r="F127" s="29">
        <f t="shared" si="17"/>
        <v>0</v>
      </c>
      <c r="G127" s="29"/>
      <c r="H127" s="29">
        <f t="shared" si="18"/>
        <v>0</v>
      </c>
      <c r="I127" s="29"/>
      <c r="J127" s="29">
        <f t="shared" si="19"/>
        <v>0</v>
      </c>
      <c r="K127" s="29"/>
      <c r="L127" s="29">
        <f t="shared" si="20"/>
        <v>0</v>
      </c>
      <c r="M127" s="29">
        <v>1185131522</v>
      </c>
      <c r="N127" s="29">
        <f t="shared" si="21"/>
        <v>1185131522</v>
      </c>
      <c r="O127" s="29">
        <v>1079757094</v>
      </c>
      <c r="P127" s="29">
        <f t="shared" si="22"/>
        <v>2264888616</v>
      </c>
      <c r="Q127" s="29">
        <v>0</v>
      </c>
      <c r="R127" s="29">
        <f t="shared" si="23"/>
        <v>2264888616</v>
      </c>
      <c r="S127" s="29">
        <v>0</v>
      </c>
      <c r="T127" s="29">
        <f t="shared" si="12"/>
        <v>2264888616</v>
      </c>
      <c r="U127" s="29">
        <v>7121791422</v>
      </c>
      <c r="V127" s="29">
        <f t="shared" si="13"/>
        <v>9386680038</v>
      </c>
      <c r="W127" s="29">
        <v>0</v>
      </c>
      <c r="X127" s="29">
        <f t="shared" si="14"/>
        <v>9386680038</v>
      </c>
      <c r="Y127" s="29">
        <v>0</v>
      </c>
      <c r="Z127" s="29">
        <f t="shared" si="15"/>
        <v>9386680038</v>
      </c>
      <c r="AA127" s="29">
        <v>0</v>
      </c>
      <c r="AB127" s="29">
        <f t="shared" si="16"/>
        <v>9386680038</v>
      </c>
    </row>
    <row r="128" spans="1:28" ht="18" customHeight="1" x14ac:dyDescent="0.25">
      <c r="A128" s="9">
        <v>890501876</v>
      </c>
      <c r="B128" s="9">
        <v>217354673</v>
      </c>
      <c r="C128" s="10" t="s">
        <v>298</v>
      </c>
      <c r="D128" s="11" t="s">
        <v>526</v>
      </c>
      <c r="E128" s="29"/>
      <c r="F128" s="29">
        <f t="shared" si="17"/>
        <v>0</v>
      </c>
      <c r="G128" s="29"/>
      <c r="H128" s="29">
        <f t="shared" si="18"/>
        <v>0</v>
      </c>
      <c r="I128" s="29">
        <v>6168862</v>
      </c>
      <c r="J128" s="29">
        <f t="shared" si="19"/>
        <v>6168862</v>
      </c>
      <c r="K128" s="29">
        <f>VLOOKUP(A128,[3]REPNCT004ReporteAuxiliarContabl!A$21:D$258,4,0)</f>
        <v>0</v>
      </c>
      <c r="L128" s="29">
        <f t="shared" si="20"/>
        <v>6168862</v>
      </c>
      <c r="M128" s="29">
        <v>0</v>
      </c>
      <c r="N128" s="29">
        <f t="shared" si="21"/>
        <v>6168862</v>
      </c>
      <c r="O128" s="29">
        <v>0</v>
      </c>
      <c r="P128" s="29">
        <f t="shared" si="22"/>
        <v>6168862</v>
      </c>
      <c r="Q128" s="29">
        <v>0</v>
      </c>
      <c r="R128" s="29">
        <f t="shared" si="23"/>
        <v>6168862</v>
      </c>
      <c r="S128" s="29">
        <v>0</v>
      </c>
      <c r="T128" s="29">
        <f t="shared" si="12"/>
        <v>6168862</v>
      </c>
      <c r="U128" s="29">
        <v>0</v>
      </c>
      <c r="V128" s="29">
        <f t="shared" si="13"/>
        <v>6168862</v>
      </c>
      <c r="W128" s="29">
        <v>0</v>
      </c>
      <c r="X128" s="29">
        <f t="shared" si="14"/>
        <v>6168862</v>
      </c>
      <c r="Y128" s="29">
        <v>0</v>
      </c>
      <c r="Z128" s="29">
        <f t="shared" si="15"/>
        <v>6168862</v>
      </c>
      <c r="AA128" s="29">
        <v>0</v>
      </c>
      <c r="AB128" s="29">
        <f t="shared" si="16"/>
        <v>6168862</v>
      </c>
    </row>
    <row r="129" spans="1:28" ht="18" customHeight="1" x14ac:dyDescent="0.25">
      <c r="A129" s="9">
        <v>890505662</v>
      </c>
      <c r="B129" s="9">
        <v>219954099</v>
      </c>
      <c r="C129" s="10" t="s">
        <v>212</v>
      </c>
      <c r="D129" s="11" t="s">
        <v>445</v>
      </c>
      <c r="E129" s="29"/>
      <c r="F129" s="29">
        <f t="shared" si="17"/>
        <v>0</v>
      </c>
      <c r="G129" s="29"/>
      <c r="H129" s="29">
        <f t="shared" si="18"/>
        <v>0</v>
      </c>
      <c r="I129" s="29">
        <v>6476758</v>
      </c>
      <c r="J129" s="29">
        <f t="shared" si="19"/>
        <v>6476758</v>
      </c>
      <c r="K129" s="29">
        <f>VLOOKUP(A129,[3]REPNCT004ReporteAuxiliarContabl!A$21:D$258,4,0)</f>
        <v>0</v>
      </c>
      <c r="L129" s="29">
        <f t="shared" si="20"/>
        <v>6476758</v>
      </c>
      <c r="M129" s="29">
        <v>0</v>
      </c>
      <c r="N129" s="29">
        <f t="shared" si="21"/>
        <v>6476758</v>
      </c>
      <c r="O129" s="29">
        <v>0</v>
      </c>
      <c r="P129" s="29">
        <f t="shared" si="22"/>
        <v>6476758</v>
      </c>
      <c r="Q129" s="29">
        <v>0</v>
      </c>
      <c r="R129" s="29">
        <f t="shared" si="23"/>
        <v>6476758</v>
      </c>
      <c r="S129" s="29">
        <v>0</v>
      </c>
      <c r="T129" s="29">
        <f t="shared" si="12"/>
        <v>6476758</v>
      </c>
      <c r="U129" s="29">
        <v>0</v>
      </c>
      <c r="V129" s="29">
        <f t="shared" si="13"/>
        <v>6476758</v>
      </c>
      <c r="W129" s="29">
        <v>0</v>
      </c>
      <c r="X129" s="29">
        <f t="shared" si="14"/>
        <v>6476758</v>
      </c>
      <c r="Y129" s="29">
        <v>0</v>
      </c>
      <c r="Z129" s="29">
        <f t="shared" si="15"/>
        <v>6476758</v>
      </c>
      <c r="AA129" s="29">
        <v>0</v>
      </c>
      <c r="AB129" s="29">
        <f t="shared" si="16"/>
        <v>6476758</v>
      </c>
    </row>
    <row r="130" spans="1:28" ht="18" customHeight="1" x14ac:dyDescent="0.25">
      <c r="A130" s="9">
        <v>890680008</v>
      </c>
      <c r="B130" s="9">
        <v>219025290</v>
      </c>
      <c r="C130" s="10" t="s">
        <v>284</v>
      </c>
      <c r="D130" s="11" t="s">
        <v>512</v>
      </c>
      <c r="E130" s="29"/>
      <c r="F130" s="29">
        <f t="shared" si="17"/>
        <v>0</v>
      </c>
      <c r="G130" s="29"/>
      <c r="H130" s="29">
        <f t="shared" si="18"/>
        <v>0</v>
      </c>
      <c r="I130" s="29">
        <v>424905296</v>
      </c>
      <c r="J130" s="29">
        <f t="shared" si="19"/>
        <v>424905296</v>
      </c>
      <c r="K130" s="29">
        <f>VLOOKUP(A130,[3]REPNCT004ReporteAuxiliarContabl!A$21:D$258,4,0)</f>
        <v>495385881</v>
      </c>
      <c r="L130" s="29">
        <f t="shared" si="20"/>
        <v>920291177</v>
      </c>
      <c r="M130" s="29">
        <v>342453106</v>
      </c>
      <c r="N130" s="29">
        <f t="shared" si="21"/>
        <v>1262744283</v>
      </c>
      <c r="O130" s="29">
        <v>559113963</v>
      </c>
      <c r="P130" s="29">
        <f t="shared" si="22"/>
        <v>1821858246</v>
      </c>
      <c r="Q130" s="29">
        <v>559343819</v>
      </c>
      <c r="R130" s="29">
        <f t="shared" si="23"/>
        <v>2381202065</v>
      </c>
      <c r="S130" s="29">
        <v>557085970</v>
      </c>
      <c r="T130" s="29">
        <f t="shared" si="12"/>
        <v>2938288035</v>
      </c>
      <c r="U130" s="29">
        <v>1120945486</v>
      </c>
      <c r="V130" s="29">
        <f t="shared" si="13"/>
        <v>4059233521</v>
      </c>
      <c r="W130" s="29">
        <v>0</v>
      </c>
      <c r="X130" s="29">
        <f t="shared" si="14"/>
        <v>4059233521</v>
      </c>
      <c r="Y130" s="29">
        <v>0</v>
      </c>
      <c r="Z130" s="29">
        <f t="shared" si="15"/>
        <v>4059233521</v>
      </c>
      <c r="AA130" s="29">
        <v>0</v>
      </c>
      <c r="AB130" s="29">
        <f t="shared" si="16"/>
        <v>4059233521</v>
      </c>
    </row>
    <row r="131" spans="1:28" ht="18" customHeight="1" x14ac:dyDescent="0.25">
      <c r="A131" s="9">
        <v>890680062</v>
      </c>
      <c r="B131" s="9">
        <v>127625000</v>
      </c>
      <c r="C131" s="10" t="s">
        <v>17</v>
      </c>
      <c r="D131" s="11" t="s">
        <v>18</v>
      </c>
      <c r="E131" s="29"/>
      <c r="F131" s="29">
        <f t="shared" si="17"/>
        <v>0</v>
      </c>
      <c r="G131" s="29"/>
      <c r="H131" s="29">
        <f t="shared" si="18"/>
        <v>0</v>
      </c>
      <c r="I131" s="29"/>
      <c r="J131" s="29">
        <f t="shared" si="19"/>
        <v>0</v>
      </c>
      <c r="K131" s="29"/>
      <c r="L131" s="29">
        <f t="shared" si="20"/>
        <v>0</v>
      </c>
      <c r="M131" s="29">
        <v>1118002810</v>
      </c>
      <c r="N131" s="29">
        <f t="shared" si="21"/>
        <v>1118002810</v>
      </c>
      <c r="O131" s="29">
        <v>929160466</v>
      </c>
      <c r="P131" s="29">
        <f t="shared" si="22"/>
        <v>2047163276</v>
      </c>
      <c r="Q131" s="29">
        <v>0</v>
      </c>
      <c r="R131" s="29">
        <f t="shared" si="23"/>
        <v>2047163276</v>
      </c>
      <c r="S131" s="29">
        <v>0</v>
      </c>
      <c r="T131" s="29">
        <f t="shared" si="12"/>
        <v>2047163276</v>
      </c>
      <c r="U131" s="29">
        <v>6696090051</v>
      </c>
      <c r="V131" s="29">
        <f t="shared" si="13"/>
        <v>8743253327</v>
      </c>
      <c r="W131" s="29">
        <v>0</v>
      </c>
      <c r="X131" s="29">
        <f t="shared" si="14"/>
        <v>8743253327</v>
      </c>
      <c r="Y131" s="29">
        <v>0</v>
      </c>
      <c r="Z131" s="29">
        <f t="shared" si="15"/>
        <v>8743253327</v>
      </c>
      <c r="AA131" s="29">
        <v>0</v>
      </c>
      <c r="AB131" s="29">
        <f t="shared" si="16"/>
        <v>8743253327</v>
      </c>
    </row>
    <row r="132" spans="1:28" ht="18" customHeight="1" x14ac:dyDescent="0.25">
      <c r="A132" s="9">
        <v>890680378</v>
      </c>
      <c r="B132" s="9">
        <v>210725307</v>
      </c>
      <c r="C132" s="10" t="s">
        <v>285</v>
      </c>
      <c r="D132" s="11" t="s">
        <v>513</v>
      </c>
      <c r="E132" s="29">
        <v>349802421</v>
      </c>
      <c r="F132" s="29">
        <f t="shared" si="17"/>
        <v>349802421</v>
      </c>
      <c r="G132" s="29">
        <v>270412230</v>
      </c>
      <c r="H132" s="29">
        <f t="shared" si="18"/>
        <v>620214651</v>
      </c>
      <c r="I132" s="29">
        <v>233867677</v>
      </c>
      <c r="J132" s="29">
        <f t="shared" si="19"/>
        <v>854082328</v>
      </c>
      <c r="K132" s="29">
        <f>VLOOKUP(A132,[3]REPNCT004ReporteAuxiliarContabl!A$21:D$258,4,0)</f>
        <v>272660157</v>
      </c>
      <c r="L132" s="29">
        <f t="shared" si="20"/>
        <v>1126742485</v>
      </c>
      <c r="M132" s="29">
        <v>188486030</v>
      </c>
      <c r="N132" s="29">
        <f t="shared" si="21"/>
        <v>1315228515</v>
      </c>
      <c r="O132" s="29">
        <v>307736064</v>
      </c>
      <c r="P132" s="29">
        <f t="shared" si="22"/>
        <v>1622964579</v>
      </c>
      <c r="Q132" s="29">
        <v>307862577</v>
      </c>
      <c r="R132" s="29">
        <f t="shared" si="23"/>
        <v>1930827156</v>
      </c>
      <c r="S132" s="29">
        <v>306619858</v>
      </c>
      <c r="T132" s="29">
        <f t="shared" ref="T132:T195" si="24">+R132+S132</f>
        <v>2237447014</v>
      </c>
      <c r="U132" s="29">
        <v>308483938</v>
      </c>
      <c r="V132" s="29">
        <f t="shared" ref="V132:V195" si="25">+T132+U132</f>
        <v>2545930952</v>
      </c>
      <c r="W132" s="29">
        <v>308483936</v>
      </c>
      <c r="X132" s="29">
        <f t="shared" ref="X132:X195" si="26">+V132+W132</f>
        <v>2854414888</v>
      </c>
      <c r="Y132" s="29">
        <v>0</v>
      </c>
      <c r="Z132" s="29">
        <f t="shared" ref="Z132:Z195" si="27">+X132+Y132</f>
        <v>2854414888</v>
      </c>
      <c r="AA132" s="29">
        <v>0</v>
      </c>
      <c r="AB132" s="29">
        <f t="shared" ref="AB132:AB195" si="28">+Z132+AA132</f>
        <v>2854414888</v>
      </c>
    </row>
    <row r="133" spans="1:28" ht="18" customHeight="1" x14ac:dyDescent="0.25">
      <c r="A133" s="9">
        <v>890700640</v>
      </c>
      <c r="B133" s="9">
        <v>129373000</v>
      </c>
      <c r="C133" s="10" t="s">
        <v>19</v>
      </c>
      <c r="D133" s="11" t="s">
        <v>80</v>
      </c>
      <c r="E133" s="29"/>
      <c r="F133" s="29">
        <f t="shared" ref="F133:F196" si="29">+E133</f>
        <v>0</v>
      </c>
      <c r="G133" s="29"/>
      <c r="H133" s="29">
        <f t="shared" ref="H133:H196" si="30">+F133+G133</f>
        <v>0</v>
      </c>
      <c r="I133" s="29"/>
      <c r="J133" s="29">
        <f t="shared" ref="J133:J196" si="31">+H133+I133</f>
        <v>0</v>
      </c>
      <c r="K133" s="29"/>
      <c r="L133" s="29">
        <f t="shared" ref="L133:L196" si="32">+J133+K133</f>
        <v>0</v>
      </c>
      <c r="M133" s="29">
        <v>1030476658</v>
      </c>
      <c r="N133" s="29">
        <f t="shared" ref="N133:N196" si="33">+L133+M133</f>
        <v>1030476658</v>
      </c>
      <c r="O133" s="29">
        <v>1235953462</v>
      </c>
      <c r="P133" s="29">
        <f t="shared" ref="P133:P196" si="34">+N133+O133</f>
        <v>2266430120</v>
      </c>
      <c r="Q133" s="29">
        <v>0</v>
      </c>
      <c r="R133" s="29">
        <f t="shared" ref="R133:R196" si="35">+P133+Q133</f>
        <v>2266430120</v>
      </c>
      <c r="S133" s="29">
        <v>0</v>
      </c>
      <c r="T133" s="29">
        <f t="shared" si="24"/>
        <v>2266430120</v>
      </c>
      <c r="U133" s="29">
        <v>6836822430</v>
      </c>
      <c r="V133" s="29">
        <f t="shared" si="25"/>
        <v>9103252550</v>
      </c>
      <c r="W133" s="29">
        <v>0</v>
      </c>
      <c r="X133" s="29">
        <f t="shared" si="26"/>
        <v>9103252550</v>
      </c>
      <c r="Y133" s="29">
        <v>0</v>
      </c>
      <c r="Z133" s="29">
        <f t="shared" si="27"/>
        <v>9103252550</v>
      </c>
      <c r="AA133" s="29">
        <v>0</v>
      </c>
      <c r="AB133" s="29">
        <f t="shared" si="28"/>
        <v>9103252550</v>
      </c>
    </row>
    <row r="134" spans="1:28" ht="18" customHeight="1" x14ac:dyDescent="0.25">
      <c r="A134" s="9">
        <v>890700942</v>
      </c>
      <c r="B134" s="9">
        <v>210473504</v>
      </c>
      <c r="C134" s="10" t="s">
        <v>249</v>
      </c>
      <c r="D134" s="11" t="s">
        <v>478</v>
      </c>
      <c r="E134" s="29"/>
      <c r="F134" s="29">
        <f t="shared" si="29"/>
        <v>0</v>
      </c>
      <c r="G134" s="29"/>
      <c r="H134" s="29">
        <f t="shared" si="30"/>
        <v>0</v>
      </c>
      <c r="I134" s="29">
        <v>118085983</v>
      </c>
      <c r="J134" s="29">
        <f t="shared" si="31"/>
        <v>118085983</v>
      </c>
      <c r="K134" s="29">
        <f>VLOOKUP(A134,[3]REPNCT004ReporteAuxiliarContabl!A$21:D$258,4,0)</f>
        <v>0</v>
      </c>
      <c r="L134" s="29">
        <f t="shared" si="32"/>
        <v>118085983</v>
      </c>
      <c r="M134" s="29">
        <v>0</v>
      </c>
      <c r="N134" s="29">
        <f t="shared" si="33"/>
        <v>118085983</v>
      </c>
      <c r="O134" s="29">
        <v>0</v>
      </c>
      <c r="P134" s="29">
        <f t="shared" si="34"/>
        <v>118085983</v>
      </c>
      <c r="Q134" s="29">
        <v>0</v>
      </c>
      <c r="R134" s="29">
        <f t="shared" si="35"/>
        <v>118085983</v>
      </c>
      <c r="S134" s="29">
        <v>0</v>
      </c>
      <c r="T134" s="29">
        <f t="shared" si="24"/>
        <v>118085983</v>
      </c>
      <c r="U134" s="29">
        <v>0</v>
      </c>
      <c r="V134" s="29">
        <f t="shared" si="25"/>
        <v>118085983</v>
      </c>
      <c r="W134" s="29">
        <v>0</v>
      </c>
      <c r="X134" s="29">
        <f t="shared" si="26"/>
        <v>118085983</v>
      </c>
      <c r="Y134" s="29">
        <v>0</v>
      </c>
      <c r="Z134" s="29">
        <f t="shared" si="27"/>
        <v>118085983</v>
      </c>
      <c r="AA134" s="29">
        <v>0</v>
      </c>
      <c r="AB134" s="29">
        <f t="shared" si="28"/>
        <v>118085983</v>
      </c>
    </row>
    <row r="135" spans="1:28" ht="18" customHeight="1" x14ac:dyDescent="0.25">
      <c r="A135" s="9">
        <v>890700961</v>
      </c>
      <c r="B135" s="9">
        <v>212673026</v>
      </c>
      <c r="C135" s="10" t="s">
        <v>250</v>
      </c>
      <c r="D135" s="11" t="s">
        <v>479</v>
      </c>
      <c r="E135" s="29"/>
      <c r="F135" s="29">
        <f t="shared" si="29"/>
        <v>0</v>
      </c>
      <c r="G135" s="29"/>
      <c r="H135" s="29">
        <f t="shared" si="30"/>
        <v>0</v>
      </c>
      <c r="I135" s="29">
        <v>25907031</v>
      </c>
      <c r="J135" s="29">
        <f t="shared" si="31"/>
        <v>25907031</v>
      </c>
      <c r="K135" s="29">
        <f>VLOOKUP(A135,[3]REPNCT004ReporteAuxiliarContabl!A$21:D$258,4,0)</f>
        <v>0</v>
      </c>
      <c r="L135" s="29">
        <f t="shared" si="32"/>
        <v>25907031</v>
      </c>
      <c r="M135" s="29">
        <v>0</v>
      </c>
      <c r="N135" s="29">
        <f t="shared" si="33"/>
        <v>25907031</v>
      </c>
      <c r="O135" s="29">
        <v>0</v>
      </c>
      <c r="P135" s="29">
        <f t="shared" si="34"/>
        <v>25907031</v>
      </c>
      <c r="Q135" s="29">
        <v>0</v>
      </c>
      <c r="R135" s="29">
        <f t="shared" si="35"/>
        <v>25907031</v>
      </c>
      <c r="S135" s="29">
        <v>0</v>
      </c>
      <c r="T135" s="29">
        <f t="shared" si="24"/>
        <v>25907031</v>
      </c>
      <c r="U135" s="29">
        <v>0</v>
      </c>
      <c r="V135" s="29">
        <f t="shared" si="25"/>
        <v>25907031</v>
      </c>
      <c r="W135" s="29">
        <v>0</v>
      </c>
      <c r="X135" s="29">
        <f t="shared" si="26"/>
        <v>25907031</v>
      </c>
      <c r="Y135" s="29">
        <v>0</v>
      </c>
      <c r="Z135" s="29">
        <f t="shared" si="27"/>
        <v>25907031</v>
      </c>
      <c r="AA135" s="29">
        <v>0</v>
      </c>
      <c r="AB135" s="29">
        <f t="shared" si="28"/>
        <v>25907031</v>
      </c>
    </row>
    <row r="136" spans="1:28" ht="18" customHeight="1" x14ac:dyDescent="0.25">
      <c r="A136" s="9">
        <v>890701077</v>
      </c>
      <c r="B136" s="9">
        <v>218573585</v>
      </c>
      <c r="C136" s="10" t="s">
        <v>213</v>
      </c>
      <c r="D136" s="25" t="s">
        <v>582</v>
      </c>
      <c r="E136" s="29"/>
      <c r="F136" s="29">
        <f t="shared" si="29"/>
        <v>0</v>
      </c>
      <c r="G136" s="29"/>
      <c r="H136" s="29">
        <f t="shared" si="30"/>
        <v>0</v>
      </c>
      <c r="I136" s="29">
        <v>175815134</v>
      </c>
      <c r="J136" s="29">
        <f t="shared" si="31"/>
        <v>175815134</v>
      </c>
      <c r="K136" s="29">
        <f>VLOOKUP(A136,[3]REPNCT004ReporteAuxiliarContabl!A$21:D$258,4,0)</f>
        <v>175815134</v>
      </c>
      <c r="L136" s="29">
        <f t="shared" si="32"/>
        <v>351630268</v>
      </c>
      <c r="M136" s="29">
        <v>175815134</v>
      </c>
      <c r="N136" s="29">
        <f t="shared" si="33"/>
        <v>527445402</v>
      </c>
      <c r="O136" s="29">
        <v>175815134</v>
      </c>
      <c r="P136" s="29">
        <f t="shared" si="34"/>
        <v>703260536</v>
      </c>
      <c r="Q136" s="29">
        <v>0</v>
      </c>
      <c r="R136" s="29">
        <f t="shared" si="35"/>
        <v>703260536</v>
      </c>
      <c r="S136" s="29">
        <v>0</v>
      </c>
      <c r="T136" s="29">
        <f t="shared" si="24"/>
        <v>703260536</v>
      </c>
      <c r="U136" s="29">
        <v>0</v>
      </c>
      <c r="V136" s="29">
        <f t="shared" si="25"/>
        <v>703260536</v>
      </c>
      <c r="W136" s="29">
        <v>0</v>
      </c>
      <c r="X136" s="29">
        <f t="shared" si="26"/>
        <v>703260536</v>
      </c>
      <c r="Y136" s="29">
        <v>0</v>
      </c>
      <c r="Z136" s="29">
        <f t="shared" si="27"/>
        <v>703260536</v>
      </c>
      <c r="AA136" s="29">
        <v>0</v>
      </c>
      <c r="AB136" s="29">
        <f t="shared" si="28"/>
        <v>703260536</v>
      </c>
    </row>
    <row r="137" spans="1:28" ht="18" customHeight="1" x14ac:dyDescent="0.25">
      <c r="A137" s="9">
        <v>890701933</v>
      </c>
      <c r="B137" s="9">
        <v>214973449</v>
      </c>
      <c r="C137" s="10" t="s">
        <v>214</v>
      </c>
      <c r="D137" s="11" t="s">
        <v>446</v>
      </c>
      <c r="E137" s="29"/>
      <c r="F137" s="29">
        <f t="shared" si="29"/>
        <v>0</v>
      </c>
      <c r="G137" s="29"/>
      <c r="H137" s="29">
        <f t="shared" si="30"/>
        <v>0</v>
      </c>
      <c r="I137" s="29">
        <v>202142406</v>
      </c>
      <c r="J137" s="29">
        <f t="shared" si="31"/>
        <v>202142406</v>
      </c>
      <c r="K137" s="29">
        <f>VLOOKUP(A137,[3]REPNCT004ReporteAuxiliarContabl!A$21:D$258,4,0)</f>
        <v>202142406</v>
      </c>
      <c r="L137" s="29">
        <f t="shared" si="32"/>
        <v>404284812</v>
      </c>
      <c r="M137" s="29">
        <v>202142406</v>
      </c>
      <c r="N137" s="29">
        <f t="shared" si="33"/>
        <v>606427218</v>
      </c>
      <c r="O137" s="29">
        <v>202142406</v>
      </c>
      <c r="P137" s="29">
        <f t="shared" si="34"/>
        <v>808569624</v>
      </c>
      <c r="Q137" s="29">
        <v>0</v>
      </c>
      <c r="R137" s="29">
        <f t="shared" si="35"/>
        <v>808569624</v>
      </c>
      <c r="S137" s="29">
        <v>0</v>
      </c>
      <c r="T137" s="29">
        <f t="shared" si="24"/>
        <v>808569624</v>
      </c>
      <c r="U137" s="29">
        <v>0</v>
      </c>
      <c r="V137" s="29">
        <f t="shared" si="25"/>
        <v>808569624</v>
      </c>
      <c r="W137" s="29">
        <v>0</v>
      </c>
      <c r="X137" s="29">
        <f t="shared" si="26"/>
        <v>808569624</v>
      </c>
      <c r="Y137" s="29">
        <v>0</v>
      </c>
      <c r="Z137" s="29">
        <f t="shared" si="27"/>
        <v>808569624</v>
      </c>
      <c r="AA137" s="29">
        <v>0</v>
      </c>
      <c r="AB137" s="29">
        <f t="shared" si="28"/>
        <v>808569624</v>
      </c>
    </row>
    <row r="138" spans="1:28" ht="18" customHeight="1" x14ac:dyDescent="0.25">
      <c r="A138" s="9">
        <v>890702015</v>
      </c>
      <c r="B138" s="9">
        <v>211973319</v>
      </c>
      <c r="C138" s="10" t="s">
        <v>215</v>
      </c>
      <c r="D138" s="11" t="s">
        <v>447</v>
      </c>
      <c r="E138" s="29"/>
      <c r="F138" s="29">
        <f t="shared" si="29"/>
        <v>0</v>
      </c>
      <c r="G138" s="29"/>
      <c r="H138" s="29">
        <f t="shared" si="30"/>
        <v>0</v>
      </c>
      <c r="I138" s="29">
        <v>32383788</v>
      </c>
      <c r="J138" s="29">
        <f t="shared" si="31"/>
        <v>32383788</v>
      </c>
      <c r="K138" s="29">
        <f>VLOOKUP(A138,[3]REPNCT004ReporteAuxiliarContabl!A$21:D$258,4,0)</f>
        <v>0</v>
      </c>
      <c r="L138" s="29">
        <f t="shared" si="32"/>
        <v>32383788</v>
      </c>
      <c r="M138" s="29">
        <v>0</v>
      </c>
      <c r="N138" s="29">
        <f t="shared" si="33"/>
        <v>32383788</v>
      </c>
      <c r="O138" s="29">
        <v>0</v>
      </c>
      <c r="P138" s="29">
        <f t="shared" si="34"/>
        <v>32383788</v>
      </c>
      <c r="Q138" s="29">
        <v>0</v>
      </c>
      <c r="R138" s="29">
        <f t="shared" si="35"/>
        <v>32383788</v>
      </c>
      <c r="S138" s="29">
        <v>0</v>
      </c>
      <c r="T138" s="29">
        <f t="shared" si="24"/>
        <v>32383788</v>
      </c>
      <c r="U138" s="29">
        <v>0</v>
      </c>
      <c r="V138" s="29">
        <f t="shared" si="25"/>
        <v>32383788</v>
      </c>
      <c r="W138" s="29">
        <v>0</v>
      </c>
      <c r="X138" s="29">
        <f t="shared" si="26"/>
        <v>32383788</v>
      </c>
      <c r="Y138" s="29">
        <v>0</v>
      </c>
      <c r="Z138" s="29">
        <f t="shared" si="27"/>
        <v>32383788</v>
      </c>
      <c r="AA138" s="29">
        <v>0</v>
      </c>
      <c r="AB138" s="29">
        <f t="shared" si="28"/>
        <v>32383788</v>
      </c>
    </row>
    <row r="139" spans="1:28" ht="18" customHeight="1" x14ac:dyDescent="0.25">
      <c r="A139" s="9">
        <v>890702027</v>
      </c>
      <c r="B139" s="9">
        <v>216873268</v>
      </c>
      <c r="C139" s="10" t="s">
        <v>216</v>
      </c>
      <c r="D139" s="11" t="s">
        <v>448</v>
      </c>
      <c r="E139" s="29"/>
      <c r="F139" s="29">
        <f t="shared" si="29"/>
        <v>0</v>
      </c>
      <c r="G139" s="29"/>
      <c r="H139" s="29">
        <f t="shared" si="30"/>
        <v>0</v>
      </c>
      <c r="I139" s="29">
        <v>220270381</v>
      </c>
      <c r="J139" s="29">
        <f t="shared" si="31"/>
        <v>220270381</v>
      </c>
      <c r="K139" s="29">
        <f>VLOOKUP(A139,[3]REPNCT004ReporteAuxiliarContabl!A$21:D$258,4,0)</f>
        <v>0</v>
      </c>
      <c r="L139" s="29">
        <f t="shared" si="32"/>
        <v>220270381</v>
      </c>
      <c r="M139" s="29">
        <v>0</v>
      </c>
      <c r="N139" s="29">
        <f t="shared" si="33"/>
        <v>220270381</v>
      </c>
      <c r="O139" s="29">
        <v>0</v>
      </c>
      <c r="P139" s="29">
        <f t="shared" si="34"/>
        <v>220270381</v>
      </c>
      <c r="Q139" s="29">
        <v>0</v>
      </c>
      <c r="R139" s="29">
        <f t="shared" si="35"/>
        <v>220270381</v>
      </c>
      <c r="S139" s="29">
        <v>0</v>
      </c>
      <c r="T139" s="29">
        <f t="shared" si="24"/>
        <v>220270381</v>
      </c>
      <c r="U139" s="29">
        <v>0</v>
      </c>
      <c r="V139" s="29">
        <f t="shared" si="25"/>
        <v>220270381</v>
      </c>
      <c r="W139" s="29">
        <v>0</v>
      </c>
      <c r="X139" s="29">
        <f t="shared" si="26"/>
        <v>220270381</v>
      </c>
      <c r="Y139" s="29">
        <v>0</v>
      </c>
      <c r="Z139" s="29">
        <f t="shared" si="27"/>
        <v>220270381</v>
      </c>
      <c r="AA139" s="29">
        <v>0</v>
      </c>
      <c r="AB139" s="29">
        <f t="shared" si="28"/>
        <v>220270381</v>
      </c>
    </row>
    <row r="140" spans="1:28" ht="18" customHeight="1" x14ac:dyDescent="0.25">
      <c r="A140" s="9">
        <v>890702038</v>
      </c>
      <c r="B140" s="9">
        <v>216373563</v>
      </c>
      <c r="C140" s="10" t="s">
        <v>217</v>
      </c>
      <c r="D140" s="11" t="s">
        <v>449</v>
      </c>
      <c r="E140" s="29"/>
      <c r="F140" s="29">
        <f t="shared" si="29"/>
        <v>0</v>
      </c>
      <c r="G140" s="29"/>
      <c r="H140" s="29">
        <f t="shared" si="30"/>
        <v>0</v>
      </c>
      <c r="I140" s="29">
        <v>24543025</v>
      </c>
      <c r="J140" s="29">
        <f t="shared" si="31"/>
        <v>24543025</v>
      </c>
      <c r="K140" s="29">
        <f>VLOOKUP(A140,[3]REPNCT004ReporteAuxiliarContabl!A$21:D$258,4,0)</f>
        <v>0</v>
      </c>
      <c r="L140" s="29">
        <f t="shared" si="32"/>
        <v>24543025</v>
      </c>
      <c r="M140" s="29">
        <v>0</v>
      </c>
      <c r="N140" s="29">
        <f t="shared" si="33"/>
        <v>24543025</v>
      </c>
      <c r="O140" s="29">
        <v>0</v>
      </c>
      <c r="P140" s="29">
        <f t="shared" si="34"/>
        <v>24543025</v>
      </c>
      <c r="Q140" s="29">
        <v>0</v>
      </c>
      <c r="R140" s="29">
        <f t="shared" si="35"/>
        <v>24543025</v>
      </c>
      <c r="S140" s="29">
        <v>0</v>
      </c>
      <c r="T140" s="29">
        <f t="shared" si="24"/>
        <v>24543025</v>
      </c>
      <c r="U140" s="29">
        <v>0</v>
      </c>
      <c r="V140" s="29">
        <f t="shared" si="25"/>
        <v>24543025</v>
      </c>
      <c r="W140" s="29">
        <v>0</v>
      </c>
      <c r="X140" s="29">
        <f t="shared" si="26"/>
        <v>24543025</v>
      </c>
      <c r="Y140" s="29">
        <v>0</v>
      </c>
      <c r="Z140" s="29">
        <f t="shared" si="27"/>
        <v>24543025</v>
      </c>
      <c r="AA140" s="29">
        <v>0</v>
      </c>
      <c r="AB140" s="29">
        <f t="shared" si="28"/>
        <v>24543025</v>
      </c>
    </row>
    <row r="141" spans="1:28" ht="18" customHeight="1" x14ac:dyDescent="0.25">
      <c r="A141" s="9">
        <v>890801052</v>
      </c>
      <c r="B141" s="9">
        <v>111717000</v>
      </c>
      <c r="C141" s="10" t="s">
        <v>251</v>
      </c>
      <c r="D141" s="11" t="s">
        <v>480</v>
      </c>
      <c r="E141" s="29">
        <v>2239311526</v>
      </c>
      <c r="F141" s="29">
        <f t="shared" si="29"/>
        <v>2239311526</v>
      </c>
      <c r="G141" s="29">
        <v>1731083571</v>
      </c>
      <c r="H141" s="29">
        <f t="shared" si="30"/>
        <v>3970395097</v>
      </c>
      <c r="I141" s="29">
        <v>1497138253</v>
      </c>
      <c r="J141" s="29">
        <f t="shared" si="31"/>
        <v>5467533350</v>
      </c>
      <c r="K141" s="29">
        <f>VLOOKUP(A141,[3]REPNCT004ReporteAuxiliarContabl!A$21:D$258,4,0)</f>
        <v>1745474009</v>
      </c>
      <c r="L141" s="29">
        <f t="shared" si="32"/>
        <v>7213007359</v>
      </c>
      <c r="M141" s="29">
        <v>1206620978</v>
      </c>
      <c r="N141" s="29">
        <f t="shared" si="33"/>
        <v>8419628337</v>
      </c>
      <c r="O141" s="29">
        <v>1970017574</v>
      </c>
      <c r="P141" s="29">
        <f t="shared" si="34"/>
        <v>10389645911</v>
      </c>
      <c r="Q141" s="29">
        <v>1970827463</v>
      </c>
      <c r="R141" s="29">
        <f t="shared" si="35"/>
        <v>12360473374</v>
      </c>
      <c r="S141" s="29">
        <v>1962872015</v>
      </c>
      <c r="T141" s="29">
        <f t="shared" si="24"/>
        <v>14323345389</v>
      </c>
      <c r="U141" s="29">
        <v>1974805188</v>
      </c>
      <c r="V141" s="29">
        <f t="shared" si="25"/>
        <v>16298150577</v>
      </c>
      <c r="W141" s="29">
        <v>1974805187</v>
      </c>
      <c r="X141" s="29">
        <f t="shared" si="26"/>
        <v>18272955764</v>
      </c>
      <c r="Y141" s="29">
        <v>0</v>
      </c>
      <c r="Z141" s="29">
        <f t="shared" si="27"/>
        <v>18272955764</v>
      </c>
      <c r="AA141" s="29">
        <v>0</v>
      </c>
      <c r="AB141" s="29">
        <f t="shared" si="28"/>
        <v>18272955764</v>
      </c>
    </row>
    <row r="142" spans="1:28" ht="18" customHeight="1" x14ac:dyDescent="0.25">
      <c r="A142" s="9">
        <v>890801053</v>
      </c>
      <c r="B142" s="9">
        <v>210117001</v>
      </c>
      <c r="C142" s="10" t="s">
        <v>252</v>
      </c>
      <c r="D142" s="11" t="s">
        <v>481</v>
      </c>
      <c r="E142" s="29">
        <v>1018042282</v>
      </c>
      <c r="F142" s="29">
        <f t="shared" si="29"/>
        <v>1018042282</v>
      </c>
      <c r="G142" s="29">
        <v>786990220</v>
      </c>
      <c r="H142" s="29">
        <f t="shared" si="30"/>
        <v>1805032502</v>
      </c>
      <c r="I142" s="29">
        <v>680633323</v>
      </c>
      <c r="J142" s="29">
        <f t="shared" si="31"/>
        <v>2485665825</v>
      </c>
      <c r="K142" s="29">
        <f>VLOOKUP(A142,[3]REPNCT004ReporteAuxiliarContabl!A$21:D$258,4,0)</f>
        <v>793532441</v>
      </c>
      <c r="L142" s="29">
        <f t="shared" si="32"/>
        <v>3279198266</v>
      </c>
      <c r="M142" s="29">
        <v>548557519</v>
      </c>
      <c r="N142" s="29">
        <f t="shared" si="33"/>
        <v>3827755785</v>
      </c>
      <c r="O142" s="29">
        <v>895615087</v>
      </c>
      <c r="P142" s="29">
        <f t="shared" si="34"/>
        <v>4723370872</v>
      </c>
      <c r="Q142" s="29">
        <v>895983282</v>
      </c>
      <c r="R142" s="29">
        <f t="shared" si="35"/>
        <v>5619354154</v>
      </c>
      <c r="S142" s="29">
        <v>892366553</v>
      </c>
      <c r="T142" s="29">
        <f t="shared" si="24"/>
        <v>6511720707</v>
      </c>
      <c r="U142" s="29">
        <v>897791645</v>
      </c>
      <c r="V142" s="29">
        <f t="shared" si="25"/>
        <v>7409512352</v>
      </c>
      <c r="W142" s="29">
        <v>897791645</v>
      </c>
      <c r="X142" s="29">
        <f t="shared" si="26"/>
        <v>8307303997</v>
      </c>
      <c r="Y142" s="29">
        <v>0</v>
      </c>
      <c r="Z142" s="29">
        <f t="shared" si="27"/>
        <v>8307303997</v>
      </c>
      <c r="AA142" s="29">
        <v>0</v>
      </c>
      <c r="AB142" s="29">
        <f t="shared" si="28"/>
        <v>8307303997</v>
      </c>
    </row>
    <row r="143" spans="1:28" ht="18" customHeight="1" x14ac:dyDescent="0.25">
      <c r="A143" s="9">
        <v>890801063</v>
      </c>
      <c r="B143" s="9">
        <v>27017000</v>
      </c>
      <c r="C143" s="10" t="s">
        <v>21</v>
      </c>
      <c r="D143" s="64" t="s">
        <v>667</v>
      </c>
      <c r="E143" s="29"/>
      <c r="F143" s="29">
        <f t="shared" si="29"/>
        <v>0</v>
      </c>
      <c r="G143" s="29">
        <v>0</v>
      </c>
      <c r="H143" s="29">
        <f t="shared" si="30"/>
        <v>0</v>
      </c>
      <c r="I143" s="29"/>
      <c r="J143" s="29">
        <f t="shared" si="31"/>
        <v>0</v>
      </c>
      <c r="K143" s="29"/>
      <c r="L143" s="29">
        <f t="shared" si="32"/>
        <v>0</v>
      </c>
      <c r="M143" s="29">
        <v>1191738745</v>
      </c>
      <c r="N143" s="29">
        <f t="shared" si="33"/>
        <v>1191738745</v>
      </c>
      <c r="O143" s="29">
        <v>1332940190</v>
      </c>
      <c r="P143" s="29">
        <f t="shared" si="34"/>
        <v>2524678935</v>
      </c>
      <c r="Q143" s="29">
        <v>0</v>
      </c>
      <c r="R143" s="29">
        <f t="shared" si="35"/>
        <v>2524678935</v>
      </c>
      <c r="S143" s="29">
        <v>0</v>
      </c>
      <c r="T143" s="29">
        <f t="shared" si="24"/>
        <v>2524678935</v>
      </c>
      <c r="U143" s="29">
        <v>8379842788</v>
      </c>
      <c r="V143" s="29">
        <f t="shared" si="25"/>
        <v>10904521723</v>
      </c>
      <c r="W143" s="29">
        <v>0</v>
      </c>
      <c r="X143" s="29">
        <f t="shared" si="26"/>
        <v>10904521723</v>
      </c>
      <c r="Y143" s="29">
        <v>0</v>
      </c>
      <c r="Z143" s="29">
        <f t="shared" si="27"/>
        <v>10904521723</v>
      </c>
      <c r="AA143" s="29">
        <v>0</v>
      </c>
      <c r="AB143" s="29">
        <f t="shared" si="28"/>
        <v>10904521723</v>
      </c>
    </row>
    <row r="144" spans="1:28" ht="18" customHeight="1" x14ac:dyDescent="0.25">
      <c r="A144" s="9">
        <v>890801130</v>
      </c>
      <c r="B144" s="9">
        <v>218017380</v>
      </c>
      <c r="C144" s="10" t="s">
        <v>286</v>
      </c>
      <c r="D144" s="11" t="s">
        <v>514</v>
      </c>
      <c r="E144" s="29"/>
      <c r="F144" s="29">
        <f t="shared" si="29"/>
        <v>0</v>
      </c>
      <c r="G144" s="29"/>
      <c r="H144" s="29">
        <f t="shared" si="30"/>
        <v>0</v>
      </c>
      <c r="I144" s="29">
        <v>141417421</v>
      </c>
      <c r="J144" s="29">
        <f t="shared" si="31"/>
        <v>141417421</v>
      </c>
      <c r="K144" s="29">
        <f>VLOOKUP(A144,[3]REPNCT004ReporteAuxiliarContabl!A$21:D$258,4,0)</f>
        <v>141417421</v>
      </c>
      <c r="L144" s="29">
        <f t="shared" si="32"/>
        <v>282834842</v>
      </c>
      <c r="M144" s="29">
        <v>141417421</v>
      </c>
      <c r="N144" s="29">
        <f t="shared" si="33"/>
        <v>424252263</v>
      </c>
      <c r="O144" s="29">
        <v>141417420</v>
      </c>
      <c r="P144" s="29">
        <f t="shared" si="34"/>
        <v>565669683</v>
      </c>
      <c r="Q144" s="29">
        <v>0</v>
      </c>
      <c r="R144" s="29">
        <f t="shared" si="35"/>
        <v>565669683</v>
      </c>
      <c r="S144" s="29">
        <v>0</v>
      </c>
      <c r="T144" s="29">
        <f t="shared" si="24"/>
        <v>565669683</v>
      </c>
      <c r="U144" s="29">
        <v>0</v>
      </c>
      <c r="V144" s="29">
        <f t="shared" si="25"/>
        <v>565669683</v>
      </c>
      <c r="W144" s="29">
        <v>0</v>
      </c>
      <c r="X144" s="29">
        <f t="shared" si="26"/>
        <v>565669683</v>
      </c>
      <c r="Y144" s="29">
        <v>0</v>
      </c>
      <c r="Z144" s="29">
        <f t="shared" si="27"/>
        <v>565669683</v>
      </c>
      <c r="AA144" s="29">
        <v>0</v>
      </c>
      <c r="AB144" s="29">
        <f t="shared" si="28"/>
        <v>565669683</v>
      </c>
    </row>
    <row r="145" spans="1:28" ht="18" customHeight="1" x14ac:dyDescent="0.25">
      <c r="A145" s="9">
        <v>890801145</v>
      </c>
      <c r="B145" s="9">
        <v>214217442</v>
      </c>
      <c r="C145" s="10" t="s">
        <v>218</v>
      </c>
      <c r="D145" s="11" t="s">
        <v>450</v>
      </c>
      <c r="E145" s="29"/>
      <c r="F145" s="29">
        <f t="shared" si="29"/>
        <v>0</v>
      </c>
      <c r="G145" s="29"/>
      <c r="H145" s="29">
        <f t="shared" si="30"/>
        <v>0</v>
      </c>
      <c r="I145" s="29">
        <v>96482962</v>
      </c>
      <c r="J145" s="29">
        <f t="shared" si="31"/>
        <v>96482962</v>
      </c>
      <c r="K145" s="29">
        <f>VLOOKUP(A145,[3]REPNCT004ReporteAuxiliarContabl!A$21:D$258,4,0)</f>
        <v>0</v>
      </c>
      <c r="L145" s="29">
        <f t="shared" si="32"/>
        <v>96482962</v>
      </c>
      <c r="M145" s="29">
        <v>0</v>
      </c>
      <c r="N145" s="29">
        <f t="shared" si="33"/>
        <v>96482962</v>
      </c>
      <c r="O145" s="29">
        <v>0</v>
      </c>
      <c r="P145" s="29">
        <f t="shared" si="34"/>
        <v>96482962</v>
      </c>
      <c r="Q145" s="29">
        <v>0</v>
      </c>
      <c r="R145" s="29">
        <f t="shared" si="35"/>
        <v>96482962</v>
      </c>
      <c r="S145" s="29">
        <v>0</v>
      </c>
      <c r="T145" s="29">
        <f t="shared" si="24"/>
        <v>96482962</v>
      </c>
      <c r="U145" s="29">
        <v>0</v>
      </c>
      <c r="V145" s="29">
        <f t="shared" si="25"/>
        <v>96482962</v>
      </c>
      <c r="W145" s="29">
        <v>0</v>
      </c>
      <c r="X145" s="29">
        <f t="shared" si="26"/>
        <v>96482962</v>
      </c>
      <c r="Y145" s="29">
        <v>0</v>
      </c>
      <c r="Z145" s="29">
        <f t="shared" si="27"/>
        <v>96482962</v>
      </c>
      <c r="AA145" s="29">
        <v>0</v>
      </c>
      <c r="AB145" s="29">
        <f t="shared" si="28"/>
        <v>96482962</v>
      </c>
    </row>
    <row r="146" spans="1:28" ht="18" customHeight="1" x14ac:dyDescent="0.25">
      <c r="A146" s="9">
        <v>890801152</v>
      </c>
      <c r="B146" s="9">
        <v>217317873</v>
      </c>
      <c r="C146" s="10" t="s">
        <v>297</v>
      </c>
      <c r="D146" s="11" t="s">
        <v>525</v>
      </c>
      <c r="E146" s="29"/>
      <c r="F146" s="29">
        <f t="shared" si="29"/>
        <v>0</v>
      </c>
      <c r="G146" s="29"/>
      <c r="H146" s="29">
        <f t="shared" si="30"/>
        <v>0</v>
      </c>
      <c r="I146" s="29">
        <v>2588113</v>
      </c>
      <c r="J146" s="29">
        <f t="shared" si="31"/>
        <v>2588113</v>
      </c>
      <c r="K146" s="29">
        <f>VLOOKUP(A146,[3]REPNCT004ReporteAuxiliarContabl!A$21:D$258,4,0)</f>
        <v>0</v>
      </c>
      <c r="L146" s="29">
        <f t="shared" si="32"/>
        <v>2588113</v>
      </c>
      <c r="M146" s="29">
        <v>0</v>
      </c>
      <c r="N146" s="29">
        <f t="shared" si="33"/>
        <v>2588113</v>
      </c>
      <c r="O146" s="29">
        <v>0</v>
      </c>
      <c r="P146" s="29">
        <f t="shared" si="34"/>
        <v>2588113</v>
      </c>
      <c r="Q146" s="29">
        <v>0</v>
      </c>
      <c r="R146" s="29">
        <f t="shared" si="35"/>
        <v>2588113</v>
      </c>
      <c r="S146" s="29">
        <v>0</v>
      </c>
      <c r="T146" s="29">
        <f t="shared" si="24"/>
        <v>2588113</v>
      </c>
      <c r="U146" s="29">
        <v>0</v>
      </c>
      <c r="V146" s="29">
        <f t="shared" si="25"/>
        <v>2588113</v>
      </c>
      <c r="W146" s="29">
        <v>0</v>
      </c>
      <c r="X146" s="29">
        <f t="shared" si="26"/>
        <v>2588113</v>
      </c>
      <c r="Y146" s="29">
        <v>0</v>
      </c>
      <c r="Z146" s="29">
        <f t="shared" si="27"/>
        <v>2588113</v>
      </c>
      <c r="AA146" s="29">
        <v>0</v>
      </c>
      <c r="AB146" s="29">
        <f t="shared" si="28"/>
        <v>2588113</v>
      </c>
    </row>
    <row r="147" spans="1:28" ht="18" customHeight="1" x14ac:dyDescent="0.25">
      <c r="A147" s="9">
        <v>890900286</v>
      </c>
      <c r="B147" s="9">
        <v>110505000</v>
      </c>
      <c r="C147" s="45" t="s">
        <v>219</v>
      </c>
      <c r="D147" s="11" t="s">
        <v>451</v>
      </c>
      <c r="E147" s="29">
        <v>6534250720</v>
      </c>
      <c r="F147" s="29">
        <f t="shared" si="29"/>
        <v>6534250720</v>
      </c>
      <c r="G147" s="29">
        <v>5051255237</v>
      </c>
      <c r="H147" s="29">
        <f t="shared" si="30"/>
        <v>11585505957</v>
      </c>
      <c r="I147" s="29">
        <v>4368609099</v>
      </c>
      <c r="J147" s="29">
        <f t="shared" si="31"/>
        <v>15954115056</v>
      </c>
      <c r="K147" s="29">
        <f>VLOOKUP(A147,[3]REPNCT004ReporteAuxiliarContabl!A$21:D$258,4,0)</f>
        <v>5093246144</v>
      </c>
      <c r="L147" s="29">
        <f t="shared" si="32"/>
        <v>21047361200</v>
      </c>
      <c r="M147" s="29">
        <v>3520887516</v>
      </c>
      <c r="N147" s="29">
        <f t="shared" si="33"/>
        <v>24568248716</v>
      </c>
      <c r="O147" s="29">
        <v>5748458221</v>
      </c>
      <c r="P147" s="29">
        <f t="shared" si="34"/>
        <v>30316706937</v>
      </c>
      <c r="Q147" s="29">
        <v>5750821435</v>
      </c>
      <c r="R147" s="29">
        <f t="shared" si="35"/>
        <v>36067528372</v>
      </c>
      <c r="S147" s="29">
        <v>5727607671</v>
      </c>
      <c r="T147" s="29">
        <f t="shared" si="24"/>
        <v>41795136043</v>
      </c>
      <c r="U147" s="29">
        <v>5762428328</v>
      </c>
      <c r="V147" s="29">
        <f t="shared" si="25"/>
        <v>47557564371</v>
      </c>
      <c r="W147" s="29">
        <v>5762428388</v>
      </c>
      <c r="X147" s="29">
        <f t="shared" si="26"/>
        <v>53319992759</v>
      </c>
      <c r="Y147" s="29">
        <v>0</v>
      </c>
      <c r="Z147" s="29">
        <f t="shared" si="27"/>
        <v>53319992759</v>
      </c>
      <c r="AA147" s="29">
        <v>0</v>
      </c>
      <c r="AB147" s="29">
        <f t="shared" si="28"/>
        <v>53319992759</v>
      </c>
    </row>
    <row r="148" spans="1:28" ht="18" customHeight="1" x14ac:dyDescent="0.25">
      <c r="A148" s="9">
        <v>890905211</v>
      </c>
      <c r="B148" s="9">
        <v>210105001</v>
      </c>
      <c r="C148" s="10" t="s">
        <v>253</v>
      </c>
      <c r="D148" s="11" t="s">
        <v>482</v>
      </c>
      <c r="E148" s="29">
        <v>1270196775</v>
      </c>
      <c r="F148" s="29">
        <f t="shared" si="29"/>
        <v>1270196775</v>
      </c>
      <c r="G148" s="29">
        <v>981916426</v>
      </c>
      <c r="H148" s="29">
        <f t="shared" si="30"/>
        <v>2252113201</v>
      </c>
      <c r="I148" s="29">
        <v>849216448</v>
      </c>
      <c r="J148" s="29">
        <f t="shared" si="31"/>
        <v>3101329649</v>
      </c>
      <c r="K148" s="29">
        <f>VLOOKUP(A148,[3]REPNCT004ReporteAuxiliarContabl!A$21:D$258,4,0)</f>
        <v>990079063</v>
      </c>
      <c r="L148" s="29">
        <f t="shared" si="32"/>
        <v>4091408712</v>
      </c>
      <c r="M148" s="29">
        <v>6273495507</v>
      </c>
      <c r="N148" s="29">
        <f t="shared" si="33"/>
        <v>10364904219</v>
      </c>
      <c r="O148" s="29">
        <v>0</v>
      </c>
      <c r="P148" s="29">
        <f t="shared" si="34"/>
        <v>10364904219</v>
      </c>
      <c r="Q148" s="29">
        <v>0</v>
      </c>
      <c r="R148" s="29">
        <f t="shared" si="35"/>
        <v>10364904219</v>
      </c>
      <c r="S148" s="29">
        <v>0</v>
      </c>
      <c r="T148" s="29">
        <f t="shared" si="24"/>
        <v>10364904219</v>
      </c>
      <c r="U148" s="29">
        <v>0</v>
      </c>
      <c r="V148" s="29">
        <f t="shared" si="25"/>
        <v>10364904219</v>
      </c>
      <c r="W148" s="29">
        <v>0</v>
      </c>
      <c r="X148" s="29">
        <f t="shared" si="26"/>
        <v>10364904219</v>
      </c>
      <c r="Y148" s="29">
        <v>0</v>
      </c>
      <c r="Z148" s="29">
        <f t="shared" si="27"/>
        <v>10364904219</v>
      </c>
      <c r="AA148" s="29">
        <v>0</v>
      </c>
      <c r="AB148" s="29">
        <f t="shared" si="28"/>
        <v>10364904219</v>
      </c>
    </row>
    <row r="149" spans="1:28" ht="18" customHeight="1" thickBot="1" x14ac:dyDescent="0.3">
      <c r="A149" s="9">
        <v>890907106</v>
      </c>
      <c r="B149" s="9">
        <v>216605266</v>
      </c>
      <c r="C149" s="10" t="s">
        <v>220</v>
      </c>
      <c r="D149" s="11" t="s">
        <v>452</v>
      </c>
      <c r="E149" s="29">
        <v>613190732</v>
      </c>
      <c r="F149" s="29">
        <f t="shared" si="29"/>
        <v>613190732</v>
      </c>
      <c r="G149" s="29">
        <v>474022659</v>
      </c>
      <c r="H149" s="29">
        <f t="shared" si="30"/>
        <v>1087213391</v>
      </c>
      <c r="I149" s="29">
        <v>409961406</v>
      </c>
      <c r="J149" s="29">
        <f t="shared" si="31"/>
        <v>1497174797</v>
      </c>
      <c r="K149" s="29">
        <f>VLOOKUP(A149,[3]REPNCT004ReporteAuxiliarContabl!A$21:D$258,4,0)</f>
        <v>477963192</v>
      </c>
      <c r="L149" s="29">
        <f t="shared" si="32"/>
        <v>1975137989</v>
      </c>
      <c r="M149" s="29">
        <v>330409053</v>
      </c>
      <c r="N149" s="29">
        <f t="shared" si="33"/>
        <v>2305547042</v>
      </c>
      <c r="O149" s="29">
        <v>539449963</v>
      </c>
      <c r="P149" s="29">
        <f t="shared" si="34"/>
        <v>2844997005</v>
      </c>
      <c r="Q149" s="29">
        <v>539671736</v>
      </c>
      <c r="R149" s="29">
        <f t="shared" si="35"/>
        <v>3384668741</v>
      </c>
      <c r="S149" s="29">
        <v>537493294</v>
      </c>
      <c r="T149" s="29">
        <f t="shared" si="24"/>
        <v>3922162035</v>
      </c>
      <c r="U149" s="29">
        <v>540760955</v>
      </c>
      <c r="V149" s="29">
        <f t="shared" si="25"/>
        <v>4462922990</v>
      </c>
      <c r="W149" s="29">
        <v>540760955</v>
      </c>
      <c r="X149" s="29">
        <f t="shared" si="26"/>
        <v>5003683945</v>
      </c>
      <c r="Y149" s="29">
        <v>0</v>
      </c>
      <c r="Z149" s="29">
        <f t="shared" si="27"/>
        <v>5003683945</v>
      </c>
      <c r="AA149" s="29">
        <v>0</v>
      </c>
      <c r="AB149" s="29">
        <f t="shared" si="28"/>
        <v>5003683945</v>
      </c>
    </row>
    <row r="150" spans="1:28" ht="18" customHeight="1" thickBot="1" x14ac:dyDescent="0.3">
      <c r="A150" s="38">
        <v>890907317</v>
      </c>
      <c r="B150" s="9">
        <v>211505615</v>
      </c>
      <c r="C150" s="10" t="s">
        <v>258</v>
      </c>
      <c r="D150" s="39" t="s">
        <v>587</v>
      </c>
      <c r="E150" s="29">
        <v>291460650</v>
      </c>
      <c r="F150" s="29">
        <f t="shared" si="29"/>
        <v>291460650</v>
      </c>
      <c r="G150" s="29">
        <v>225311547</v>
      </c>
      <c r="H150" s="29">
        <f t="shared" si="30"/>
        <v>516772197</v>
      </c>
      <c r="I150" s="29">
        <v>194862075</v>
      </c>
      <c r="J150" s="29">
        <f t="shared" si="31"/>
        <v>711634272</v>
      </c>
      <c r="K150" s="29">
        <f>VLOOKUP(A150,[3]REPNCT004ReporteAuxiliarContabl!A$21:D$258,4,0)</f>
        <v>227184554</v>
      </c>
      <c r="L150" s="29">
        <f t="shared" si="32"/>
        <v>938818826</v>
      </c>
      <c r="M150" s="29">
        <v>157049401</v>
      </c>
      <c r="N150" s="29">
        <f t="shared" si="33"/>
        <v>1095868227</v>
      </c>
      <c r="O150" s="29">
        <v>256410328</v>
      </c>
      <c r="P150" s="29">
        <f t="shared" si="34"/>
        <v>1352278555</v>
      </c>
      <c r="Q150" s="29">
        <v>256515740</v>
      </c>
      <c r="R150" s="29">
        <f t="shared" si="35"/>
        <v>1608794295</v>
      </c>
      <c r="S150" s="29">
        <v>255480288</v>
      </c>
      <c r="T150" s="29">
        <f t="shared" si="24"/>
        <v>1864274583</v>
      </c>
      <c r="U150" s="29">
        <v>227211752</v>
      </c>
      <c r="V150" s="29">
        <f t="shared" si="25"/>
        <v>2091486335</v>
      </c>
      <c r="W150" s="29">
        <v>286855181</v>
      </c>
      <c r="X150" s="29">
        <f t="shared" si="26"/>
        <v>2378341516</v>
      </c>
      <c r="Y150" s="29">
        <v>0</v>
      </c>
      <c r="Z150" s="29">
        <f t="shared" si="27"/>
        <v>2378341516</v>
      </c>
      <c r="AA150" s="29">
        <v>0</v>
      </c>
      <c r="AB150" s="29">
        <f t="shared" si="28"/>
        <v>2378341516</v>
      </c>
    </row>
    <row r="151" spans="1:28" ht="18" customHeight="1" x14ac:dyDescent="0.25">
      <c r="A151" s="9">
        <v>890980040</v>
      </c>
      <c r="B151" s="9">
        <v>120205000</v>
      </c>
      <c r="C151" s="10" t="s">
        <v>23</v>
      </c>
      <c r="D151" s="11" t="s">
        <v>121</v>
      </c>
      <c r="E151" s="29"/>
      <c r="F151" s="29">
        <f t="shared" si="29"/>
        <v>0</v>
      </c>
      <c r="G151" s="29"/>
      <c r="H151" s="29">
        <f t="shared" si="30"/>
        <v>0</v>
      </c>
      <c r="I151" s="29"/>
      <c r="J151" s="29">
        <f t="shared" si="31"/>
        <v>0</v>
      </c>
      <c r="K151" s="29"/>
      <c r="L151" s="29">
        <f t="shared" si="32"/>
        <v>0</v>
      </c>
      <c r="M151" s="29">
        <v>1565932748</v>
      </c>
      <c r="N151" s="29">
        <f t="shared" si="33"/>
        <v>1565932748</v>
      </c>
      <c r="O151" s="29">
        <v>1727921734</v>
      </c>
      <c r="P151" s="29">
        <f t="shared" si="34"/>
        <v>3293854482</v>
      </c>
      <c r="Q151" s="29">
        <v>0</v>
      </c>
      <c r="R151" s="29">
        <f t="shared" si="35"/>
        <v>3293854482</v>
      </c>
      <c r="S151" s="29">
        <v>0</v>
      </c>
      <c r="T151" s="29">
        <f t="shared" si="24"/>
        <v>3293854482</v>
      </c>
      <c r="U151" s="29">
        <v>13493463600</v>
      </c>
      <c r="V151" s="29">
        <f t="shared" si="25"/>
        <v>16787318082</v>
      </c>
      <c r="W151" s="29">
        <v>0</v>
      </c>
      <c r="X151" s="29">
        <f t="shared" si="26"/>
        <v>16787318082</v>
      </c>
      <c r="Y151" s="29">
        <v>0</v>
      </c>
      <c r="Z151" s="29">
        <f t="shared" si="27"/>
        <v>16787318082</v>
      </c>
      <c r="AA151" s="29">
        <v>0</v>
      </c>
      <c r="AB151" s="29">
        <f t="shared" si="28"/>
        <v>16787318082</v>
      </c>
    </row>
    <row r="152" spans="1:28" ht="18" customHeight="1" x14ac:dyDescent="0.25">
      <c r="A152" s="38">
        <v>890980093</v>
      </c>
      <c r="B152" s="9">
        <v>216005360</v>
      </c>
      <c r="C152" s="10" t="s">
        <v>221</v>
      </c>
      <c r="D152" s="42" t="s">
        <v>586</v>
      </c>
      <c r="E152" s="29">
        <v>439420119</v>
      </c>
      <c r="F152" s="29">
        <f t="shared" si="29"/>
        <v>439420119</v>
      </c>
      <c r="G152" s="29">
        <v>339690543</v>
      </c>
      <c r="H152" s="29">
        <f t="shared" si="30"/>
        <v>779110662</v>
      </c>
      <c r="I152" s="29">
        <v>293783451</v>
      </c>
      <c r="J152" s="29">
        <f t="shared" si="31"/>
        <v>1072894113</v>
      </c>
      <c r="K152" s="29">
        <f>VLOOKUP(A152,[3]REPNCT004ReporteAuxiliarContabl!A$21:D$258,4,0)</f>
        <v>342514379</v>
      </c>
      <c r="L152" s="29">
        <f t="shared" si="32"/>
        <v>1415408492</v>
      </c>
      <c r="M152" s="29">
        <v>236775245</v>
      </c>
      <c r="N152" s="29">
        <f t="shared" si="33"/>
        <v>1652183737</v>
      </c>
      <c r="O152" s="29">
        <v>386576565</v>
      </c>
      <c r="P152" s="29">
        <f t="shared" si="34"/>
        <v>2038760302</v>
      </c>
      <c r="Q152" s="29">
        <v>386735490</v>
      </c>
      <c r="R152" s="29">
        <f t="shared" si="35"/>
        <v>2425495792</v>
      </c>
      <c r="S152" s="29">
        <v>385174392</v>
      </c>
      <c r="T152" s="29">
        <f t="shared" si="24"/>
        <v>2810670184</v>
      </c>
      <c r="U152" s="29">
        <v>387516038</v>
      </c>
      <c r="V152" s="29">
        <f t="shared" si="25"/>
        <v>3198186222</v>
      </c>
      <c r="W152" s="29">
        <v>387516038</v>
      </c>
      <c r="X152" s="29">
        <f t="shared" si="26"/>
        <v>3585702260</v>
      </c>
      <c r="Y152" s="29">
        <v>0</v>
      </c>
      <c r="Z152" s="29">
        <f t="shared" si="27"/>
        <v>3585702260</v>
      </c>
      <c r="AA152" s="29">
        <v>0</v>
      </c>
      <c r="AB152" s="29">
        <f t="shared" si="28"/>
        <v>3585702260</v>
      </c>
    </row>
    <row r="153" spans="1:28" ht="18" customHeight="1" x14ac:dyDescent="0.25">
      <c r="A153" s="9">
        <v>890980095</v>
      </c>
      <c r="B153" s="9">
        <v>214505045</v>
      </c>
      <c r="C153" s="10" t="s">
        <v>259</v>
      </c>
      <c r="D153" s="11" t="s">
        <v>487</v>
      </c>
      <c r="E153" s="29"/>
      <c r="F153" s="29">
        <f t="shared" si="29"/>
        <v>0</v>
      </c>
      <c r="G153" s="29">
        <v>359258560</v>
      </c>
      <c r="H153" s="29">
        <f t="shared" si="30"/>
        <v>359258560</v>
      </c>
      <c r="I153" s="29">
        <v>310706970</v>
      </c>
      <c r="J153" s="29">
        <f t="shared" si="31"/>
        <v>669965530</v>
      </c>
      <c r="K153" s="29">
        <f>VLOOKUP(A153,[3]REPNCT004ReporteAuxiliarContabl!A$21:D$258,4,0)</f>
        <v>362245064</v>
      </c>
      <c r="L153" s="29">
        <f t="shared" si="32"/>
        <v>1032210594</v>
      </c>
      <c r="M153" s="29">
        <v>250414782</v>
      </c>
      <c r="N153" s="29">
        <f t="shared" si="33"/>
        <v>1282625376</v>
      </c>
      <c r="O153" s="29">
        <v>408845470</v>
      </c>
      <c r="P153" s="29">
        <f t="shared" si="34"/>
        <v>1691470846</v>
      </c>
      <c r="Q153" s="29">
        <v>409013550</v>
      </c>
      <c r="R153" s="29">
        <f t="shared" si="35"/>
        <v>2100484396</v>
      </c>
      <c r="S153" s="29">
        <v>407362525</v>
      </c>
      <c r="T153" s="29">
        <f t="shared" si="24"/>
        <v>2507846921</v>
      </c>
      <c r="U153" s="29">
        <v>409839063</v>
      </c>
      <c r="V153" s="29">
        <f t="shared" si="25"/>
        <v>2917685984</v>
      </c>
      <c r="W153" s="29">
        <v>409839062</v>
      </c>
      <c r="X153" s="29">
        <f t="shared" si="26"/>
        <v>3327525046</v>
      </c>
      <c r="Y153" s="29">
        <v>0</v>
      </c>
      <c r="Z153" s="29">
        <f t="shared" si="27"/>
        <v>3327525046</v>
      </c>
      <c r="AA153" s="29">
        <v>0</v>
      </c>
      <c r="AB153" s="29">
        <f t="shared" si="28"/>
        <v>3327525046</v>
      </c>
    </row>
    <row r="154" spans="1:28" ht="18" customHeight="1" x14ac:dyDescent="0.25">
      <c r="A154" s="9">
        <v>890980112</v>
      </c>
      <c r="B154" s="9">
        <v>218805088</v>
      </c>
      <c r="C154" s="10" t="s">
        <v>222</v>
      </c>
      <c r="D154" s="11" t="s">
        <v>453</v>
      </c>
      <c r="E154" s="29">
        <v>516674682</v>
      </c>
      <c r="F154" s="29">
        <f t="shared" si="29"/>
        <v>516674682</v>
      </c>
      <c r="G154" s="29">
        <v>399411624</v>
      </c>
      <c r="H154" s="29">
        <f t="shared" si="30"/>
        <v>916086306</v>
      </c>
      <c r="I154" s="29">
        <v>345433596</v>
      </c>
      <c r="J154" s="29">
        <f t="shared" si="31"/>
        <v>1261519902</v>
      </c>
      <c r="K154" s="29">
        <f>VLOOKUP(A154,[3]REPNCT004ReporteAuxiliarContabl!A$21:D$258,4,0)</f>
        <v>402731920</v>
      </c>
      <c r="L154" s="29">
        <f t="shared" si="32"/>
        <v>1664251822</v>
      </c>
      <c r="M154" s="29">
        <v>278402760</v>
      </c>
      <c r="N154" s="29">
        <f t="shared" si="33"/>
        <v>1942654582</v>
      </c>
      <c r="O154" s="29">
        <v>454540689</v>
      </c>
      <c r="P154" s="29">
        <f t="shared" si="34"/>
        <v>2397195271</v>
      </c>
      <c r="Q154" s="29">
        <v>454727556</v>
      </c>
      <c r="R154" s="29">
        <f t="shared" si="35"/>
        <v>2851922827</v>
      </c>
      <c r="S154" s="29">
        <v>452892000</v>
      </c>
      <c r="T154" s="29">
        <f t="shared" si="24"/>
        <v>3304814827</v>
      </c>
      <c r="U154" s="29">
        <v>455645333</v>
      </c>
      <c r="V154" s="29">
        <f t="shared" si="25"/>
        <v>3760460160</v>
      </c>
      <c r="W154" s="29">
        <v>455645331</v>
      </c>
      <c r="X154" s="29">
        <f t="shared" si="26"/>
        <v>4216105491</v>
      </c>
      <c r="Y154" s="29">
        <v>0</v>
      </c>
      <c r="Z154" s="29">
        <f t="shared" si="27"/>
        <v>4216105491</v>
      </c>
      <c r="AA154" s="29">
        <v>0</v>
      </c>
      <c r="AB154" s="29">
        <f t="shared" si="28"/>
        <v>4216105491</v>
      </c>
    </row>
    <row r="155" spans="1:28" ht="18" customHeight="1" x14ac:dyDescent="0.25">
      <c r="A155" s="9">
        <v>890980331</v>
      </c>
      <c r="B155" s="9">
        <v>213105631</v>
      </c>
      <c r="C155" s="10" t="s">
        <v>260</v>
      </c>
      <c r="D155" s="11" t="s">
        <v>488</v>
      </c>
      <c r="E155" s="29">
        <v>95185834</v>
      </c>
      <c r="F155" s="29">
        <f t="shared" si="29"/>
        <v>95185834</v>
      </c>
      <c r="G155" s="29">
        <v>73582720</v>
      </c>
      <c r="H155" s="29">
        <f t="shared" si="30"/>
        <v>168768554</v>
      </c>
      <c r="I155" s="29">
        <v>63638467</v>
      </c>
      <c r="J155" s="29">
        <f t="shared" si="31"/>
        <v>232407021</v>
      </c>
      <c r="K155" s="29">
        <f>VLOOKUP(A155,[3]REPNCT004ReporteAuxiliarContabl!A$21:D$258,4,0)</f>
        <v>74194411</v>
      </c>
      <c r="L155" s="29">
        <f t="shared" si="32"/>
        <v>306601432</v>
      </c>
      <c r="M155" s="29">
        <v>51289524</v>
      </c>
      <c r="N155" s="29">
        <f t="shared" si="33"/>
        <v>357890956</v>
      </c>
      <c r="O155" s="29">
        <v>83739025</v>
      </c>
      <c r="P155" s="29">
        <f t="shared" si="34"/>
        <v>441629981</v>
      </c>
      <c r="Q155" s="29">
        <v>83773451</v>
      </c>
      <c r="R155" s="29">
        <f t="shared" si="35"/>
        <v>525403432</v>
      </c>
      <c r="S155" s="29">
        <v>83435291</v>
      </c>
      <c r="T155" s="29">
        <f t="shared" si="24"/>
        <v>608838723</v>
      </c>
      <c r="U155" s="29">
        <v>83942533</v>
      </c>
      <c r="V155" s="29">
        <f t="shared" si="25"/>
        <v>692781256</v>
      </c>
      <c r="W155" s="29">
        <v>83942531</v>
      </c>
      <c r="X155" s="29">
        <f t="shared" si="26"/>
        <v>776723787</v>
      </c>
      <c r="Y155" s="29">
        <v>0</v>
      </c>
      <c r="Z155" s="29">
        <f t="shared" si="27"/>
        <v>776723787</v>
      </c>
      <c r="AA155" s="29">
        <v>0</v>
      </c>
      <c r="AB155" s="29">
        <f t="shared" si="28"/>
        <v>776723787</v>
      </c>
    </row>
    <row r="156" spans="1:28" ht="18" customHeight="1" x14ac:dyDescent="0.25">
      <c r="A156" s="9">
        <v>890980781</v>
      </c>
      <c r="B156" s="9">
        <v>210905809</v>
      </c>
      <c r="C156" s="10" t="s">
        <v>223</v>
      </c>
      <c r="D156" s="11" t="s">
        <v>454</v>
      </c>
      <c r="E156" s="29"/>
      <c r="F156" s="29">
        <f t="shared" si="29"/>
        <v>0</v>
      </c>
      <c r="G156" s="29"/>
      <c r="H156" s="29">
        <f t="shared" si="30"/>
        <v>0</v>
      </c>
      <c r="I156" s="29">
        <v>20984694</v>
      </c>
      <c r="J156" s="29">
        <f t="shared" si="31"/>
        <v>20984694</v>
      </c>
      <c r="K156" s="29">
        <f>VLOOKUP(A156,[3]REPNCT004ReporteAuxiliarContabl!A$21:D$258,4,0)</f>
        <v>0</v>
      </c>
      <c r="L156" s="29">
        <f t="shared" si="32"/>
        <v>20984694</v>
      </c>
      <c r="M156" s="29">
        <v>0</v>
      </c>
      <c r="N156" s="29">
        <f t="shared" si="33"/>
        <v>20984694</v>
      </c>
      <c r="O156" s="29">
        <v>0</v>
      </c>
      <c r="P156" s="29">
        <f t="shared" si="34"/>
        <v>20984694</v>
      </c>
      <c r="Q156" s="29">
        <v>0</v>
      </c>
      <c r="R156" s="29">
        <f t="shared" si="35"/>
        <v>20984694</v>
      </c>
      <c r="S156" s="29">
        <v>0</v>
      </c>
      <c r="T156" s="29">
        <f t="shared" si="24"/>
        <v>20984694</v>
      </c>
      <c r="U156" s="29">
        <v>0</v>
      </c>
      <c r="V156" s="29">
        <f t="shared" si="25"/>
        <v>20984694</v>
      </c>
      <c r="W156" s="29">
        <v>0</v>
      </c>
      <c r="X156" s="29">
        <f t="shared" si="26"/>
        <v>20984694</v>
      </c>
      <c r="Y156" s="29">
        <v>0</v>
      </c>
      <c r="Z156" s="29">
        <f t="shared" si="27"/>
        <v>20984694</v>
      </c>
      <c r="AA156" s="29">
        <v>0</v>
      </c>
      <c r="AB156" s="29">
        <f t="shared" si="28"/>
        <v>20984694</v>
      </c>
    </row>
    <row r="157" spans="1:28" ht="18" customHeight="1" x14ac:dyDescent="0.25">
      <c r="A157" s="9">
        <v>890981000</v>
      </c>
      <c r="B157" s="9">
        <v>218505585</v>
      </c>
      <c r="C157" s="10" t="s">
        <v>319</v>
      </c>
      <c r="D157" s="11" t="s">
        <v>545</v>
      </c>
      <c r="E157" s="29"/>
      <c r="F157" s="29">
        <f t="shared" si="29"/>
        <v>0</v>
      </c>
      <c r="G157" s="29"/>
      <c r="H157" s="29">
        <f t="shared" si="30"/>
        <v>0</v>
      </c>
      <c r="I157" s="29">
        <v>200317487</v>
      </c>
      <c r="J157" s="29">
        <f t="shared" si="31"/>
        <v>200317487</v>
      </c>
      <c r="K157" s="29">
        <f>VLOOKUP(A157,[3]REPNCT004ReporteAuxiliarContabl!A$21:D$258,4,0)</f>
        <v>200317487</v>
      </c>
      <c r="L157" s="29">
        <f t="shared" si="32"/>
        <v>400634974</v>
      </c>
      <c r="M157" s="29">
        <v>200317487</v>
      </c>
      <c r="N157" s="29">
        <f t="shared" si="33"/>
        <v>600952461</v>
      </c>
      <c r="O157" s="29">
        <v>200317487</v>
      </c>
      <c r="P157" s="29">
        <f t="shared" si="34"/>
        <v>801269948</v>
      </c>
      <c r="Q157" s="29">
        <v>0</v>
      </c>
      <c r="R157" s="29">
        <f t="shared" si="35"/>
        <v>801269948</v>
      </c>
      <c r="S157" s="29">
        <v>0</v>
      </c>
      <c r="T157" s="29">
        <f t="shared" si="24"/>
        <v>801269948</v>
      </c>
      <c r="U157" s="29">
        <v>0</v>
      </c>
      <c r="V157" s="29">
        <f t="shared" si="25"/>
        <v>801269948</v>
      </c>
      <c r="W157" s="29">
        <v>0</v>
      </c>
      <c r="X157" s="29">
        <f t="shared" si="26"/>
        <v>801269948</v>
      </c>
      <c r="Y157" s="29">
        <v>0</v>
      </c>
      <c r="Z157" s="29">
        <f t="shared" si="27"/>
        <v>801269948</v>
      </c>
      <c r="AA157" s="29">
        <v>0</v>
      </c>
      <c r="AB157" s="29">
        <f t="shared" si="28"/>
        <v>801269948</v>
      </c>
    </row>
    <row r="158" spans="1:28" ht="18" customHeight="1" x14ac:dyDescent="0.25">
      <c r="A158" s="9">
        <v>890981107</v>
      </c>
      <c r="B158" s="9">
        <v>214205142</v>
      </c>
      <c r="C158" s="10" t="s">
        <v>329</v>
      </c>
      <c r="D158" s="11" t="s">
        <v>554</v>
      </c>
      <c r="E158" s="29"/>
      <c r="F158" s="29">
        <f t="shared" si="29"/>
        <v>0</v>
      </c>
      <c r="G158" s="29"/>
      <c r="H158" s="29">
        <f t="shared" si="30"/>
        <v>0</v>
      </c>
      <c r="I158" s="29">
        <v>59968478</v>
      </c>
      <c r="J158" s="29">
        <f t="shared" si="31"/>
        <v>59968478</v>
      </c>
      <c r="K158" s="29">
        <f>VLOOKUP(A158,[3]REPNCT004ReporteAuxiliarContabl!A$21:D$258,4,0)</f>
        <v>0</v>
      </c>
      <c r="L158" s="29">
        <f t="shared" si="32"/>
        <v>59968478</v>
      </c>
      <c r="M158" s="29">
        <v>0</v>
      </c>
      <c r="N158" s="29">
        <f t="shared" si="33"/>
        <v>59968478</v>
      </c>
      <c r="O158" s="29">
        <v>0</v>
      </c>
      <c r="P158" s="29">
        <f t="shared" si="34"/>
        <v>59968478</v>
      </c>
      <c r="Q158" s="29">
        <v>0</v>
      </c>
      <c r="R158" s="29">
        <f t="shared" si="35"/>
        <v>59968478</v>
      </c>
      <c r="S158" s="29">
        <v>0</v>
      </c>
      <c r="T158" s="29">
        <f t="shared" si="24"/>
        <v>59968478</v>
      </c>
      <c r="U158" s="29">
        <v>0</v>
      </c>
      <c r="V158" s="29">
        <f t="shared" si="25"/>
        <v>59968478</v>
      </c>
      <c r="W158" s="29">
        <v>0</v>
      </c>
      <c r="X158" s="29">
        <f t="shared" si="26"/>
        <v>59968478</v>
      </c>
      <c r="Y158" s="29">
        <v>0</v>
      </c>
      <c r="Z158" s="29">
        <f t="shared" si="27"/>
        <v>59968478</v>
      </c>
      <c r="AA158" s="29">
        <v>0</v>
      </c>
      <c r="AB158" s="29">
        <f t="shared" si="28"/>
        <v>59968478</v>
      </c>
    </row>
    <row r="159" spans="1:28" ht="18" customHeight="1" x14ac:dyDescent="0.25">
      <c r="A159" s="9">
        <v>890981138</v>
      </c>
      <c r="B159" s="9">
        <v>213705837</v>
      </c>
      <c r="C159" s="10" t="s">
        <v>310</v>
      </c>
      <c r="D159" s="11" t="s">
        <v>537</v>
      </c>
      <c r="E159" s="29">
        <v>848475920</v>
      </c>
      <c r="F159" s="29">
        <f t="shared" si="29"/>
        <v>848475920</v>
      </c>
      <c r="G159" s="29">
        <v>655908171</v>
      </c>
      <c r="H159" s="29">
        <f t="shared" si="30"/>
        <v>1504384091</v>
      </c>
      <c r="I159" s="29">
        <v>567266208</v>
      </c>
      <c r="J159" s="29">
        <f t="shared" si="31"/>
        <v>2071650299</v>
      </c>
      <c r="K159" s="29">
        <f>VLOOKUP(A159,[3]REPNCT004ReporteAuxiliarContabl!A$21:D$258,4,0)</f>
        <v>661360712</v>
      </c>
      <c r="L159" s="29">
        <f t="shared" si="32"/>
        <v>2733011011</v>
      </c>
      <c r="M159" s="29">
        <v>457189110</v>
      </c>
      <c r="N159" s="29">
        <f t="shared" si="33"/>
        <v>3190200121</v>
      </c>
      <c r="O159" s="29">
        <v>746440347</v>
      </c>
      <c r="P159" s="29">
        <f t="shared" si="34"/>
        <v>3936640468</v>
      </c>
      <c r="Q159" s="29">
        <v>746747215</v>
      </c>
      <c r="R159" s="29">
        <f t="shared" si="35"/>
        <v>4683387683</v>
      </c>
      <c r="S159" s="29">
        <v>743732893</v>
      </c>
      <c r="T159" s="29">
        <f t="shared" si="24"/>
        <v>5427120576</v>
      </c>
      <c r="U159" s="29">
        <v>748254376</v>
      </c>
      <c r="V159" s="29">
        <f t="shared" si="25"/>
        <v>6175374952</v>
      </c>
      <c r="W159" s="29">
        <v>748254375</v>
      </c>
      <c r="X159" s="29">
        <f t="shared" si="26"/>
        <v>6923629327</v>
      </c>
      <c r="Y159" s="29">
        <v>0</v>
      </c>
      <c r="Z159" s="29">
        <f t="shared" si="27"/>
        <v>6923629327</v>
      </c>
      <c r="AA159" s="29">
        <v>0</v>
      </c>
      <c r="AB159" s="29">
        <f t="shared" si="28"/>
        <v>6923629327</v>
      </c>
    </row>
    <row r="160" spans="1:28" ht="18" customHeight="1" x14ac:dyDescent="0.25">
      <c r="A160" s="9">
        <v>890981518</v>
      </c>
      <c r="B160" s="9">
        <v>213105031</v>
      </c>
      <c r="C160" s="10" t="s">
        <v>289</v>
      </c>
      <c r="D160" s="11" t="s">
        <v>517</v>
      </c>
      <c r="E160" s="29"/>
      <c r="F160" s="29">
        <f t="shared" si="29"/>
        <v>0</v>
      </c>
      <c r="G160" s="29"/>
      <c r="H160" s="29">
        <f t="shared" si="30"/>
        <v>0</v>
      </c>
      <c r="I160" s="29">
        <v>19430272</v>
      </c>
      <c r="J160" s="29">
        <f t="shared" si="31"/>
        <v>19430272</v>
      </c>
      <c r="K160" s="29">
        <f>VLOOKUP(A160,[3]REPNCT004ReporteAuxiliarContabl!A$21:D$258,4,0)</f>
        <v>0</v>
      </c>
      <c r="L160" s="29">
        <f t="shared" si="32"/>
        <v>19430272</v>
      </c>
      <c r="M160" s="29">
        <v>0</v>
      </c>
      <c r="N160" s="29">
        <f t="shared" si="33"/>
        <v>19430272</v>
      </c>
      <c r="O160" s="29">
        <v>0</v>
      </c>
      <c r="P160" s="29">
        <f t="shared" si="34"/>
        <v>19430272</v>
      </c>
      <c r="Q160" s="29">
        <v>0</v>
      </c>
      <c r="R160" s="29">
        <f t="shared" si="35"/>
        <v>19430272</v>
      </c>
      <c r="S160" s="29">
        <v>0</v>
      </c>
      <c r="T160" s="29">
        <f t="shared" si="24"/>
        <v>19430272</v>
      </c>
      <c r="U160" s="29">
        <v>0</v>
      </c>
      <c r="V160" s="29">
        <f t="shared" si="25"/>
        <v>19430272</v>
      </c>
      <c r="W160" s="29">
        <v>0</v>
      </c>
      <c r="X160" s="29">
        <f t="shared" si="26"/>
        <v>19430272</v>
      </c>
      <c r="Y160" s="29">
        <v>0</v>
      </c>
      <c r="Z160" s="29">
        <f t="shared" si="27"/>
        <v>19430272</v>
      </c>
      <c r="AA160" s="29">
        <v>0</v>
      </c>
      <c r="AB160" s="29">
        <f t="shared" si="28"/>
        <v>19430272</v>
      </c>
    </row>
    <row r="161" spans="1:28" ht="18" customHeight="1" x14ac:dyDescent="0.25">
      <c r="A161" s="9">
        <v>890983906</v>
      </c>
      <c r="B161" s="9">
        <v>219105591</v>
      </c>
      <c r="C161" s="10" t="s">
        <v>330</v>
      </c>
      <c r="D161" s="11" t="s">
        <v>555</v>
      </c>
      <c r="E161" s="29"/>
      <c r="F161" s="29">
        <f t="shared" si="29"/>
        <v>0</v>
      </c>
      <c r="G161" s="29"/>
      <c r="H161" s="29">
        <f t="shared" si="30"/>
        <v>0</v>
      </c>
      <c r="I161" s="29">
        <v>88145314</v>
      </c>
      <c r="J161" s="29">
        <f t="shared" si="31"/>
        <v>88145314</v>
      </c>
      <c r="K161" s="29">
        <f>VLOOKUP(A161,[3]REPNCT004ReporteAuxiliarContabl!A$21:D$258,4,0)</f>
        <v>0</v>
      </c>
      <c r="L161" s="29">
        <f t="shared" si="32"/>
        <v>88145314</v>
      </c>
      <c r="M161" s="29">
        <v>0</v>
      </c>
      <c r="N161" s="29">
        <f t="shared" si="33"/>
        <v>88145314</v>
      </c>
      <c r="O161" s="29">
        <v>0</v>
      </c>
      <c r="P161" s="29">
        <f t="shared" si="34"/>
        <v>88145314</v>
      </c>
      <c r="Q161" s="29">
        <v>0</v>
      </c>
      <c r="R161" s="29">
        <f t="shared" si="35"/>
        <v>88145314</v>
      </c>
      <c r="S161" s="29">
        <v>0</v>
      </c>
      <c r="T161" s="29">
        <f t="shared" si="24"/>
        <v>88145314</v>
      </c>
      <c r="U161" s="29">
        <v>0</v>
      </c>
      <c r="V161" s="29">
        <f t="shared" si="25"/>
        <v>88145314</v>
      </c>
      <c r="W161" s="29">
        <v>0</v>
      </c>
      <c r="X161" s="29">
        <f t="shared" si="26"/>
        <v>88145314</v>
      </c>
      <c r="Y161" s="29">
        <v>0</v>
      </c>
      <c r="Z161" s="29">
        <f t="shared" si="27"/>
        <v>88145314</v>
      </c>
      <c r="AA161" s="29">
        <v>0</v>
      </c>
      <c r="AB161" s="29">
        <f t="shared" si="28"/>
        <v>88145314</v>
      </c>
    </row>
    <row r="162" spans="1:28" ht="18" customHeight="1" x14ac:dyDescent="0.25">
      <c r="A162" s="9">
        <v>890984265</v>
      </c>
      <c r="B162" s="9">
        <v>219305893</v>
      </c>
      <c r="C162" s="10" t="s">
        <v>320</v>
      </c>
      <c r="D162" s="11" t="s">
        <v>546</v>
      </c>
      <c r="E162" s="29"/>
      <c r="F162" s="29">
        <f t="shared" si="29"/>
        <v>0</v>
      </c>
      <c r="G162" s="29"/>
      <c r="H162" s="29">
        <f t="shared" si="30"/>
        <v>0</v>
      </c>
      <c r="I162" s="29">
        <v>339292603</v>
      </c>
      <c r="J162" s="29">
        <f t="shared" si="31"/>
        <v>339292603</v>
      </c>
      <c r="K162" s="29">
        <f>VLOOKUP(A162,[3]REPNCT004ReporteAuxiliarContabl!A$21:D$258,4,0)</f>
        <v>339292603</v>
      </c>
      <c r="L162" s="29">
        <f t="shared" si="32"/>
        <v>678585206</v>
      </c>
      <c r="M162" s="29">
        <v>339292603</v>
      </c>
      <c r="N162" s="29">
        <f t="shared" si="33"/>
        <v>1017877809</v>
      </c>
      <c r="O162" s="29">
        <v>339292603</v>
      </c>
      <c r="P162" s="29">
        <f t="shared" si="34"/>
        <v>1357170412</v>
      </c>
      <c r="Q162" s="29">
        <v>0</v>
      </c>
      <c r="R162" s="29">
        <f t="shared" si="35"/>
        <v>1357170412</v>
      </c>
      <c r="S162" s="29">
        <v>0</v>
      </c>
      <c r="T162" s="29">
        <f t="shared" si="24"/>
        <v>1357170412</v>
      </c>
      <c r="U162" s="29">
        <v>0</v>
      </c>
      <c r="V162" s="29">
        <f t="shared" si="25"/>
        <v>1357170412</v>
      </c>
      <c r="W162" s="29">
        <v>0</v>
      </c>
      <c r="X162" s="29">
        <f t="shared" si="26"/>
        <v>1357170412</v>
      </c>
      <c r="Y162" s="29">
        <v>0</v>
      </c>
      <c r="Z162" s="29">
        <f t="shared" si="27"/>
        <v>1357170412</v>
      </c>
      <c r="AA162" s="29">
        <v>0</v>
      </c>
      <c r="AB162" s="29">
        <f t="shared" si="28"/>
        <v>1357170412</v>
      </c>
    </row>
    <row r="163" spans="1:28" ht="18" customHeight="1" x14ac:dyDescent="0.25">
      <c r="A163" s="9">
        <v>890984312</v>
      </c>
      <c r="B163" s="9">
        <v>210405604</v>
      </c>
      <c r="C163" s="10" t="s">
        <v>302</v>
      </c>
      <c r="D163" s="11" t="s">
        <v>530</v>
      </c>
      <c r="E163" s="29"/>
      <c r="F163" s="29">
        <f t="shared" si="29"/>
        <v>0</v>
      </c>
      <c r="G163" s="29"/>
      <c r="H163" s="29">
        <f t="shared" si="30"/>
        <v>0</v>
      </c>
      <c r="I163" s="29">
        <v>123292854</v>
      </c>
      <c r="J163" s="29">
        <f t="shared" si="31"/>
        <v>123292854</v>
      </c>
      <c r="K163" s="29">
        <f>VLOOKUP(A163,[3]REPNCT004ReporteAuxiliarContabl!A$21:D$258,4,0)</f>
        <v>0</v>
      </c>
      <c r="L163" s="29">
        <f t="shared" si="32"/>
        <v>123292854</v>
      </c>
      <c r="M163" s="29">
        <v>0</v>
      </c>
      <c r="N163" s="29">
        <f t="shared" si="33"/>
        <v>123292854</v>
      </c>
      <c r="O163" s="29">
        <v>0</v>
      </c>
      <c r="P163" s="29">
        <f t="shared" si="34"/>
        <v>123292854</v>
      </c>
      <c r="Q163" s="29">
        <v>0</v>
      </c>
      <c r="R163" s="29">
        <f t="shared" si="35"/>
        <v>123292854</v>
      </c>
      <c r="S163" s="29">
        <v>0</v>
      </c>
      <c r="T163" s="29">
        <f t="shared" si="24"/>
        <v>123292854</v>
      </c>
      <c r="U163" s="29">
        <v>0</v>
      </c>
      <c r="V163" s="29">
        <f t="shared" si="25"/>
        <v>123292854</v>
      </c>
      <c r="W163" s="29">
        <v>0</v>
      </c>
      <c r="X163" s="29">
        <f t="shared" si="26"/>
        <v>123292854</v>
      </c>
      <c r="Y163" s="29">
        <v>0</v>
      </c>
      <c r="Z163" s="29">
        <f t="shared" si="27"/>
        <v>123292854</v>
      </c>
      <c r="AA163" s="29">
        <v>0</v>
      </c>
      <c r="AB163" s="29">
        <f t="shared" si="28"/>
        <v>123292854</v>
      </c>
    </row>
    <row r="164" spans="1:28" ht="18" customHeight="1" x14ac:dyDescent="0.25">
      <c r="A164" s="9">
        <v>890984415</v>
      </c>
      <c r="B164" s="9">
        <v>210705107</v>
      </c>
      <c r="C164" s="10" t="s">
        <v>145</v>
      </c>
      <c r="D164" s="11" t="s">
        <v>489</v>
      </c>
      <c r="E164" s="29"/>
      <c r="F164" s="29">
        <f t="shared" si="29"/>
        <v>0</v>
      </c>
      <c r="G164" s="29"/>
      <c r="H164" s="29">
        <f t="shared" si="30"/>
        <v>0</v>
      </c>
      <c r="I164" s="29">
        <v>2128263</v>
      </c>
      <c r="J164" s="29">
        <f t="shared" si="31"/>
        <v>2128263</v>
      </c>
      <c r="K164" s="29">
        <f>VLOOKUP(A164,[3]REPNCT004ReporteAuxiliarContabl!A$21:D$258,4,0)</f>
        <v>0</v>
      </c>
      <c r="L164" s="29">
        <f t="shared" si="32"/>
        <v>2128263</v>
      </c>
      <c r="M164" s="29">
        <v>0</v>
      </c>
      <c r="N164" s="29">
        <f t="shared" si="33"/>
        <v>2128263</v>
      </c>
      <c r="O164" s="29">
        <v>0</v>
      </c>
      <c r="P164" s="29">
        <f t="shared" si="34"/>
        <v>2128263</v>
      </c>
      <c r="Q164" s="29">
        <v>0</v>
      </c>
      <c r="R164" s="29">
        <f t="shared" si="35"/>
        <v>2128263</v>
      </c>
      <c r="S164" s="29">
        <v>0</v>
      </c>
      <c r="T164" s="29">
        <f t="shared" si="24"/>
        <v>2128263</v>
      </c>
      <c r="U164" s="29">
        <v>0</v>
      </c>
      <c r="V164" s="29">
        <f t="shared" si="25"/>
        <v>2128263</v>
      </c>
      <c r="W164" s="29">
        <v>0</v>
      </c>
      <c r="X164" s="29">
        <f t="shared" si="26"/>
        <v>2128263</v>
      </c>
      <c r="Y164" s="29">
        <v>0</v>
      </c>
      <c r="Z164" s="29">
        <f t="shared" si="27"/>
        <v>2128263</v>
      </c>
      <c r="AA164" s="29">
        <v>0</v>
      </c>
      <c r="AB164" s="29">
        <f t="shared" si="28"/>
        <v>2128263</v>
      </c>
    </row>
    <row r="165" spans="1:28" ht="18" customHeight="1" x14ac:dyDescent="0.25">
      <c r="A165" s="9">
        <v>891080031</v>
      </c>
      <c r="B165" s="9">
        <v>27123000</v>
      </c>
      <c r="C165" s="10" t="s">
        <v>358</v>
      </c>
      <c r="D165" s="11" t="s">
        <v>120</v>
      </c>
      <c r="E165" s="29"/>
      <c r="F165" s="29">
        <f t="shared" si="29"/>
        <v>0</v>
      </c>
      <c r="G165" s="29">
        <v>0</v>
      </c>
      <c r="H165" s="29">
        <f t="shared" si="30"/>
        <v>0</v>
      </c>
      <c r="I165" s="29"/>
      <c r="J165" s="29">
        <f t="shared" si="31"/>
        <v>0</v>
      </c>
      <c r="K165" s="29"/>
      <c r="L165" s="29">
        <f t="shared" si="32"/>
        <v>0</v>
      </c>
      <c r="M165" s="29">
        <v>1069462037</v>
      </c>
      <c r="N165" s="29">
        <f t="shared" si="33"/>
        <v>1069462037</v>
      </c>
      <c r="O165" s="29">
        <v>1335545787</v>
      </c>
      <c r="P165" s="29">
        <f t="shared" si="34"/>
        <v>2405007824</v>
      </c>
      <c r="Q165" s="29">
        <v>0</v>
      </c>
      <c r="R165" s="29">
        <f t="shared" si="35"/>
        <v>2405007824</v>
      </c>
      <c r="S165" s="29">
        <v>0</v>
      </c>
      <c r="T165" s="29">
        <f t="shared" si="24"/>
        <v>2405007824</v>
      </c>
      <c r="U165" s="29">
        <v>7554414130</v>
      </c>
      <c r="V165" s="29">
        <f t="shared" si="25"/>
        <v>9959421954</v>
      </c>
      <c r="W165" s="29">
        <v>0</v>
      </c>
      <c r="X165" s="29">
        <f t="shared" si="26"/>
        <v>9959421954</v>
      </c>
      <c r="Y165" s="29">
        <v>0</v>
      </c>
      <c r="Z165" s="29">
        <f t="shared" si="27"/>
        <v>9959421954</v>
      </c>
      <c r="AA165" s="29">
        <v>0</v>
      </c>
      <c r="AB165" s="29">
        <f t="shared" si="28"/>
        <v>9959421954</v>
      </c>
    </row>
    <row r="166" spans="1:28" ht="18" customHeight="1" x14ac:dyDescent="0.25">
      <c r="A166" s="9">
        <v>891180009</v>
      </c>
      <c r="B166" s="9">
        <v>210141001</v>
      </c>
      <c r="C166" s="10" t="s">
        <v>261</v>
      </c>
      <c r="D166" s="11" t="s">
        <v>490</v>
      </c>
      <c r="E166" s="29">
        <v>1035568063</v>
      </c>
      <c r="F166" s="29">
        <f t="shared" si="29"/>
        <v>1035568063</v>
      </c>
      <c r="G166" s="29">
        <v>800538398</v>
      </c>
      <c r="H166" s="29">
        <f t="shared" si="30"/>
        <v>1836106461</v>
      </c>
      <c r="I166" s="29">
        <v>1152864531</v>
      </c>
      <c r="J166" s="29">
        <f t="shared" si="31"/>
        <v>2988970992</v>
      </c>
      <c r="K166" s="29">
        <f>VLOOKUP(A166,[3]REPNCT004ReporteAuxiliarContabl!A$21:D$258,4,0)</f>
        <v>1267707229</v>
      </c>
      <c r="L166" s="29">
        <f t="shared" si="32"/>
        <v>4256678221</v>
      </c>
      <c r="M166" s="29">
        <v>1018515018</v>
      </c>
      <c r="N166" s="29">
        <f t="shared" si="33"/>
        <v>5275193239</v>
      </c>
      <c r="O166" s="29">
        <v>1371547245</v>
      </c>
      <c r="P166" s="29">
        <f t="shared" si="34"/>
        <v>6646740484</v>
      </c>
      <c r="Q166" s="29">
        <v>911407795</v>
      </c>
      <c r="R166" s="29">
        <f t="shared" si="35"/>
        <v>7558148279</v>
      </c>
      <c r="S166" s="29">
        <v>907728804</v>
      </c>
      <c r="T166" s="29">
        <f t="shared" si="24"/>
        <v>8465877083</v>
      </c>
      <c r="U166" s="29">
        <v>913247291</v>
      </c>
      <c r="V166" s="29">
        <f t="shared" si="25"/>
        <v>9379124374</v>
      </c>
      <c r="W166" s="29">
        <v>913247289</v>
      </c>
      <c r="X166" s="29">
        <f t="shared" si="26"/>
        <v>10292371663</v>
      </c>
      <c r="Y166" s="29">
        <v>0</v>
      </c>
      <c r="Z166" s="29">
        <f t="shared" si="27"/>
        <v>10292371663</v>
      </c>
      <c r="AA166" s="29">
        <v>0</v>
      </c>
      <c r="AB166" s="29">
        <f t="shared" si="28"/>
        <v>10292371663</v>
      </c>
    </row>
    <row r="167" spans="1:28" ht="18" customHeight="1" x14ac:dyDescent="0.25">
      <c r="A167" s="9">
        <v>891180021</v>
      </c>
      <c r="B167" s="9">
        <v>212441524</v>
      </c>
      <c r="C167" s="10" t="s">
        <v>224</v>
      </c>
      <c r="D167" s="11" t="s">
        <v>455</v>
      </c>
      <c r="E167" s="29"/>
      <c r="F167" s="29">
        <f t="shared" si="29"/>
        <v>0</v>
      </c>
      <c r="G167" s="29"/>
      <c r="H167" s="29">
        <f t="shared" si="30"/>
        <v>0</v>
      </c>
      <c r="I167" s="29">
        <v>187908873</v>
      </c>
      <c r="J167" s="29">
        <f t="shared" si="31"/>
        <v>187908873</v>
      </c>
      <c r="K167" s="29">
        <f>VLOOKUP(A167,[3]REPNCT004ReporteAuxiliarContabl!A$21:D$258,4,0)</f>
        <v>0</v>
      </c>
      <c r="L167" s="29">
        <f t="shared" si="32"/>
        <v>187908873</v>
      </c>
      <c r="M167" s="29">
        <v>0</v>
      </c>
      <c r="N167" s="29">
        <f t="shared" si="33"/>
        <v>187908873</v>
      </c>
      <c r="O167" s="29">
        <v>0</v>
      </c>
      <c r="P167" s="29">
        <f t="shared" si="34"/>
        <v>187908873</v>
      </c>
      <c r="Q167" s="29">
        <v>0</v>
      </c>
      <c r="R167" s="29">
        <f t="shared" si="35"/>
        <v>187908873</v>
      </c>
      <c r="S167" s="29">
        <v>0</v>
      </c>
      <c r="T167" s="29">
        <f t="shared" si="24"/>
        <v>187908873</v>
      </c>
      <c r="U167" s="29">
        <v>0</v>
      </c>
      <c r="V167" s="29">
        <f t="shared" si="25"/>
        <v>187908873</v>
      </c>
      <c r="W167" s="29">
        <v>0</v>
      </c>
      <c r="X167" s="29">
        <f t="shared" si="26"/>
        <v>187908873</v>
      </c>
      <c r="Y167" s="29">
        <v>0</v>
      </c>
      <c r="Z167" s="29">
        <f t="shared" si="27"/>
        <v>187908873</v>
      </c>
      <c r="AA167" s="29">
        <v>0</v>
      </c>
      <c r="AB167" s="29">
        <f t="shared" si="28"/>
        <v>187908873</v>
      </c>
    </row>
    <row r="168" spans="1:28" ht="18" customHeight="1" x14ac:dyDescent="0.25">
      <c r="A168" s="9">
        <v>891180022</v>
      </c>
      <c r="B168" s="9">
        <v>219841298</v>
      </c>
      <c r="C168" s="10" t="s">
        <v>308</v>
      </c>
      <c r="D168" s="11" t="s">
        <v>535</v>
      </c>
      <c r="E168" s="29"/>
      <c r="F168" s="29">
        <f t="shared" si="29"/>
        <v>0</v>
      </c>
      <c r="G168" s="29"/>
      <c r="H168" s="29">
        <f t="shared" si="30"/>
        <v>0</v>
      </c>
      <c r="I168" s="29">
        <v>200402197</v>
      </c>
      <c r="J168" s="29">
        <f t="shared" si="31"/>
        <v>200402197</v>
      </c>
      <c r="K168" s="29">
        <f>VLOOKUP(A168,[3]REPNCT004ReporteAuxiliarContabl!A$21:D$258,4,0)</f>
        <v>0</v>
      </c>
      <c r="L168" s="29">
        <f t="shared" si="32"/>
        <v>200402197</v>
      </c>
      <c r="M168" s="29">
        <v>0</v>
      </c>
      <c r="N168" s="29">
        <f t="shared" si="33"/>
        <v>200402197</v>
      </c>
      <c r="O168" s="29">
        <v>0</v>
      </c>
      <c r="P168" s="29">
        <f t="shared" si="34"/>
        <v>200402197</v>
      </c>
      <c r="Q168" s="29">
        <v>0</v>
      </c>
      <c r="R168" s="29">
        <f t="shared" si="35"/>
        <v>200402197</v>
      </c>
      <c r="S168" s="29">
        <v>0</v>
      </c>
      <c r="T168" s="29">
        <f t="shared" si="24"/>
        <v>200402197</v>
      </c>
      <c r="U168" s="29">
        <v>0</v>
      </c>
      <c r="V168" s="29">
        <f t="shared" si="25"/>
        <v>200402197</v>
      </c>
      <c r="W168" s="29">
        <v>0</v>
      </c>
      <c r="X168" s="29">
        <f t="shared" si="26"/>
        <v>200402197</v>
      </c>
      <c r="Y168" s="29">
        <v>0</v>
      </c>
      <c r="Z168" s="29">
        <f t="shared" si="27"/>
        <v>200402197</v>
      </c>
      <c r="AA168" s="29">
        <v>0</v>
      </c>
      <c r="AB168" s="29">
        <f t="shared" si="28"/>
        <v>200402197</v>
      </c>
    </row>
    <row r="169" spans="1:28" ht="18" customHeight="1" x14ac:dyDescent="0.25">
      <c r="A169" s="9">
        <v>891180070</v>
      </c>
      <c r="B169" s="9">
        <v>211641016</v>
      </c>
      <c r="C169" s="10" t="s">
        <v>262</v>
      </c>
      <c r="D169" s="11" t="s">
        <v>491</v>
      </c>
      <c r="E169" s="29"/>
      <c r="F169" s="29">
        <f t="shared" si="29"/>
        <v>0</v>
      </c>
      <c r="G169" s="29"/>
      <c r="H169" s="29">
        <f t="shared" si="30"/>
        <v>0</v>
      </c>
      <c r="I169" s="29">
        <v>221945947</v>
      </c>
      <c r="J169" s="29">
        <f t="shared" si="31"/>
        <v>221945947</v>
      </c>
      <c r="K169" s="29">
        <f>VLOOKUP(A169,[3]REPNCT004ReporteAuxiliarContabl!A$21:D$258,4,0)</f>
        <v>221945947</v>
      </c>
      <c r="L169" s="29">
        <f t="shared" si="32"/>
        <v>443891894</v>
      </c>
      <c r="M169" s="29">
        <v>221945947</v>
      </c>
      <c r="N169" s="29">
        <f t="shared" si="33"/>
        <v>665837841</v>
      </c>
      <c r="O169" s="29">
        <v>221945945</v>
      </c>
      <c r="P169" s="29">
        <f t="shared" si="34"/>
        <v>887783786</v>
      </c>
      <c r="Q169" s="29">
        <v>0</v>
      </c>
      <c r="R169" s="29">
        <f t="shared" si="35"/>
        <v>887783786</v>
      </c>
      <c r="S169" s="29">
        <v>0</v>
      </c>
      <c r="T169" s="29">
        <f t="shared" si="24"/>
        <v>887783786</v>
      </c>
      <c r="U169" s="29">
        <v>0</v>
      </c>
      <c r="V169" s="29">
        <f t="shared" si="25"/>
        <v>887783786</v>
      </c>
      <c r="W169" s="29">
        <v>0</v>
      </c>
      <c r="X169" s="29">
        <f t="shared" si="26"/>
        <v>887783786</v>
      </c>
      <c r="Y169" s="29">
        <v>0</v>
      </c>
      <c r="Z169" s="29">
        <f t="shared" si="27"/>
        <v>887783786</v>
      </c>
      <c r="AA169" s="29">
        <v>0</v>
      </c>
      <c r="AB169" s="29">
        <f t="shared" si="28"/>
        <v>887783786</v>
      </c>
    </row>
    <row r="170" spans="1:28" ht="18" customHeight="1" x14ac:dyDescent="0.25">
      <c r="A170" s="9">
        <v>891180077</v>
      </c>
      <c r="B170" s="9">
        <v>215141551</v>
      </c>
      <c r="C170" s="10" t="s">
        <v>263</v>
      </c>
      <c r="D170" s="11" t="s">
        <v>492</v>
      </c>
      <c r="E170" s="29"/>
      <c r="F170" s="29">
        <f t="shared" si="29"/>
        <v>0</v>
      </c>
      <c r="G170" s="29"/>
      <c r="H170" s="29">
        <f t="shared" si="30"/>
        <v>0</v>
      </c>
      <c r="I170" s="29"/>
      <c r="J170" s="29">
        <f t="shared" si="31"/>
        <v>0</v>
      </c>
      <c r="K170" s="29"/>
      <c r="L170" s="29">
        <f t="shared" si="32"/>
        <v>0</v>
      </c>
      <c r="M170" s="29">
        <v>277551742</v>
      </c>
      <c r="N170" s="29">
        <f t="shared" si="33"/>
        <v>277551742</v>
      </c>
      <c r="O170" s="29">
        <v>453151254</v>
      </c>
      <c r="P170" s="29">
        <f t="shared" si="34"/>
        <v>730702996</v>
      </c>
      <c r="Q170" s="29">
        <v>453337548</v>
      </c>
      <c r="R170" s="29">
        <f t="shared" si="35"/>
        <v>1184040544</v>
      </c>
      <c r="S170" s="29">
        <v>451507604</v>
      </c>
      <c r="T170" s="29">
        <f t="shared" si="24"/>
        <v>1635548148</v>
      </c>
      <c r="U170" s="29">
        <v>454252519</v>
      </c>
      <c r="V170" s="29">
        <f t="shared" si="25"/>
        <v>2089800667</v>
      </c>
      <c r="W170" s="29">
        <v>454252519</v>
      </c>
      <c r="X170" s="29">
        <f t="shared" si="26"/>
        <v>2544053186</v>
      </c>
      <c r="Y170" s="29">
        <v>0</v>
      </c>
      <c r="Z170" s="29">
        <f t="shared" si="27"/>
        <v>2544053186</v>
      </c>
      <c r="AA170" s="29">
        <v>0</v>
      </c>
      <c r="AB170" s="29">
        <f t="shared" si="28"/>
        <v>2544053186</v>
      </c>
    </row>
    <row r="171" spans="1:28" ht="18" customHeight="1" x14ac:dyDescent="0.25">
      <c r="A171" s="9">
        <v>891180084</v>
      </c>
      <c r="B171" s="9">
        <v>26141000</v>
      </c>
      <c r="C171" s="10" t="s">
        <v>361</v>
      </c>
      <c r="D171" s="11" t="s">
        <v>28</v>
      </c>
      <c r="E171" s="29"/>
      <c r="F171" s="29">
        <f t="shared" si="29"/>
        <v>0</v>
      </c>
      <c r="G171" s="29">
        <v>0</v>
      </c>
      <c r="H171" s="29">
        <f t="shared" si="30"/>
        <v>0</v>
      </c>
      <c r="I171" s="29"/>
      <c r="J171" s="29">
        <f t="shared" si="31"/>
        <v>0</v>
      </c>
      <c r="K171" s="29"/>
      <c r="L171" s="29">
        <f t="shared" si="32"/>
        <v>0</v>
      </c>
      <c r="M171" s="29">
        <v>1144966962</v>
      </c>
      <c r="N171" s="29">
        <f t="shared" si="33"/>
        <v>1144966962</v>
      </c>
      <c r="O171" s="29">
        <v>1306492398</v>
      </c>
      <c r="P171" s="29">
        <f t="shared" si="34"/>
        <v>2451459360</v>
      </c>
      <c r="Q171" s="29">
        <v>0</v>
      </c>
      <c r="R171" s="29">
        <f t="shared" si="35"/>
        <v>2451459360</v>
      </c>
      <c r="S171" s="29">
        <v>0</v>
      </c>
      <c r="T171" s="29">
        <f t="shared" si="24"/>
        <v>2451459360</v>
      </c>
      <c r="U171" s="29">
        <v>7570781494</v>
      </c>
      <c r="V171" s="29">
        <f t="shared" si="25"/>
        <v>10022240854</v>
      </c>
      <c r="W171" s="29">
        <v>0</v>
      </c>
      <c r="X171" s="29">
        <f t="shared" si="26"/>
        <v>10022240854</v>
      </c>
      <c r="Y171" s="29">
        <v>0</v>
      </c>
      <c r="Z171" s="29">
        <f t="shared" si="27"/>
        <v>10022240854</v>
      </c>
      <c r="AA171" s="29">
        <v>0</v>
      </c>
      <c r="AB171" s="29">
        <f t="shared" si="28"/>
        <v>10022240854</v>
      </c>
    </row>
    <row r="172" spans="1:28" ht="18" customHeight="1" x14ac:dyDescent="0.25">
      <c r="A172" s="9">
        <v>891190346</v>
      </c>
      <c r="B172" s="9">
        <v>26318000</v>
      </c>
      <c r="C172" s="10" t="s">
        <v>29</v>
      </c>
      <c r="D172" s="11" t="s">
        <v>30</v>
      </c>
      <c r="E172" s="29"/>
      <c r="F172" s="29">
        <f t="shared" si="29"/>
        <v>0</v>
      </c>
      <c r="G172" s="29">
        <v>0</v>
      </c>
      <c r="H172" s="29">
        <f t="shared" si="30"/>
        <v>0</v>
      </c>
      <c r="I172" s="29"/>
      <c r="J172" s="29">
        <f t="shared" si="31"/>
        <v>0</v>
      </c>
      <c r="K172" s="29"/>
      <c r="L172" s="29">
        <f t="shared" si="32"/>
        <v>0</v>
      </c>
      <c r="M172" s="29">
        <v>1173984840</v>
      </c>
      <c r="N172" s="29">
        <f t="shared" si="33"/>
        <v>1173984840</v>
      </c>
      <c r="O172" s="29">
        <v>1054391096</v>
      </c>
      <c r="P172" s="29">
        <f t="shared" si="34"/>
        <v>2228375936</v>
      </c>
      <c r="Q172" s="29">
        <v>0</v>
      </c>
      <c r="R172" s="29">
        <f t="shared" si="35"/>
        <v>2228375936</v>
      </c>
      <c r="S172" s="29">
        <v>0</v>
      </c>
      <c r="T172" s="29">
        <f t="shared" si="24"/>
        <v>2228375936</v>
      </c>
      <c r="U172" s="29">
        <v>6773760079</v>
      </c>
      <c r="V172" s="29">
        <f t="shared" si="25"/>
        <v>9002136015</v>
      </c>
      <c r="W172" s="29">
        <v>0</v>
      </c>
      <c r="X172" s="29">
        <f t="shared" si="26"/>
        <v>9002136015</v>
      </c>
      <c r="Y172" s="29">
        <v>0</v>
      </c>
      <c r="Z172" s="29">
        <f t="shared" si="27"/>
        <v>9002136015</v>
      </c>
      <c r="AA172" s="29">
        <v>0</v>
      </c>
      <c r="AB172" s="29">
        <f t="shared" si="28"/>
        <v>9002136015</v>
      </c>
    </row>
    <row r="173" spans="1:28" ht="18" customHeight="1" x14ac:dyDescent="0.25">
      <c r="A173" s="9">
        <v>891200916</v>
      </c>
      <c r="B173" s="9">
        <v>213552835</v>
      </c>
      <c r="C173" s="10" t="s">
        <v>264</v>
      </c>
      <c r="D173" s="11" t="s">
        <v>493</v>
      </c>
      <c r="E173" s="29">
        <v>1002872481</v>
      </c>
      <c r="F173" s="29">
        <f t="shared" si="29"/>
        <v>1002872481</v>
      </c>
      <c r="G173" s="29">
        <v>775263315</v>
      </c>
      <c r="H173" s="29">
        <f t="shared" si="30"/>
        <v>1778135796</v>
      </c>
      <c r="I173" s="29">
        <v>670491236</v>
      </c>
      <c r="J173" s="29">
        <f t="shared" si="31"/>
        <v>2448627032</v>
      </c>
      <c r="K173" s="29">
        <f>VLOOKUP(A173,[3]REPNCT004ReporteAuxiliarContabl!A$21:D$258,4,0)</f>
        <v>781708052</v>
      </c>
      <c r="L173" s="29">
        <f t="shared" si="32"/>
        <v>3230335084</v>
      </c>
      <c r="M173" s="29">
        <v>540383488</v>
      </c>
      <c r="N173" s="29">
        <f t="shared" si="33"/>
        <v>3770718572</v>
      </c>
      <c r="O173" s="29">
        <v>882269568</v>
      </c>
      <c r="P173" s="29">
        <f t="shared" si="34"/>
        <v>4652988140</v>
      </c>
      <c r="Q173" s="29">
        <v>882632275</v>
      </c>
      <c r="R173" s="29">
        <f t="shared" si="35"/>
        <v>5535620415</v>
      </c>
      <c r="S173" s="29">
        <v>879069439</v>
      </c>
      <c r="T173" s="29">
        <f t="shared" si="24"/>
        <v>6414689854</v>
      </c>
      <c r="U173" s="29">
        <v>884413694</v>
      </c>
      <c r="V173" s="29">
        <f t="shared" si="25"/>
        <v>7299103548</v>
      </c>
      <c r="W173" s="29">
        <v>884413694</v>
      </c>
      <c r="X173" s="29">
        <f t="shared" si="26"/>
        <v>8183517242</v>
      </c>
      <c r="Y173" s="29">
        <v>0</v>
      </c>
      <c r="Z173" s="29">
        <f t="shared" si="27"/>
        <v>8183517242</v>
      </c>
      <c r="AA173" s="29">
        <v>0</v>
      </c>
      <c r="AB173" s="29">
        <f t="shared" si="28"/>
        <v>8183517242</v>
      </c>
    </row>
    <row r="174" spans="1:28" ht="18" customHeight="1" x14ac:dyDescent="0.25">
      <c r="A174" s="9">
        <v>891280000</v>
      </c>
      <c r="B174" s="9">
        <v>210152001</v>
      </c>
      <c r="C174" s="10" t="s">
        <v>227</v>
      </c>
      <c r="D174" s="11" t="s">
        <v>458</v>
      </c>
      <c r="E174" s="29">
        <v>923435261</v>
      </c>
      <c r="F174" s="29">
        <f t="shared" si="29"/>
        <v>923435261</v>
      </c>
      <c r="G174" s="29">
        <v>713854947</v>
      </c>
      <c r="H174" s="29">
        <f t="shared" si="30"/>
        <v>1637290208</v>
      </c>
      <c r="I174" s="29">
        <v>617381833</v>
      </c>
      <c r="J174" s="29">
        <f t="shared" si="31"/>
        <v>2254672041</v>
      </c>
      <c r="K174" s="29">
        <f>VLOOKUP(A174,[3]REPNCT004ReporteAuxiliarContabl!A$21:D$258,4,0)</f>
        <v>719789198</v>
      </c>
      <c r="L174" s="29">
        <f t="shared" si="32"/>
        <v>2974461239</v>
      </c>
      <c r="M174" s="29">
        <v>497579879</v>
      </c>
      <c r="N174" s="29">
        <f t="shared" si="33"/>
        <v>3472041118</v>
      </c>
      <c r="O174" s="29">
        <v>812385268</v>
      </c>
      <c r="P174" s="29">
        <f t="shared" si="34"/>
        <v>4284426386</v>
      </c>
      <c r="Q174" s="29">
        <v>812719245</v>
      </c>
      <c r="R174" s="29">
        <f t="shared" si="35"/>
        <v>5097145631</v>
      </c>
      <c r="S174" s="29">
        <v>809438620</v>
      </c>
      <c r="T174" s="29">
        <f t="shared" si="24"/>
        <v>5906584251</v>
      </c>
      <c r="U174" s="29">
        <v>814359558</v>
      </c>
      <c r="V174" s="29">
        <f t="shared" si="25"/>
        <v>6720943809</v>
      </c>
      <c r="W174" s="29">
        <v>814359557</v>
      </c>
      <c r="X174" s="29">
        <f t="shared" si="26"/>
        <v>7535303366</v>
      </c>
      <c r="Y174" s="29">
        <v>0</v>
      </c>
      <c r="Z174" s="29">
        <f t="shared" si="27"/>
        <v>7535303366</v>
      </c>
      <c r="AA174" s="29">
        <v>0</v>
      </c>
      <c r="AB174" s="29">
        <f t="shared" si="28"/>
        <v>7535303366</v>
      </c>
    </row>
    <row r="175" spans="1:28" ht="18" customHeight="1" x14ac:dyDescent="0.25">
      <c r="A175" s="9">
        <v>891380007</v>
      </c>
      <c r="B175" s="9">
        <v>212076520</v>
      </c>
      <c r="C175" s="10" t="s">
        <v>228</v>
      </c>
      <c r="D175" s="11" t="s">
        <v>459</v>
      </c>
      <c r="E175" s="29">
        <v>354017673</v>
      </c>
      <c r="F175" s="29">
        <f t="shared" si="29"/>
        <v>354017673</v>
      </c>
      <c r="G175" s="29">
        <v>273670800</v>
      </c>
      <c r="H175" s="29">
        <f t="shared" si="30"/>
        <v>627688473</v>
      </c>
      <c r="I175" s="29">
        <v>236685872</v>
      </c>
      <c r="J175" s="29">
        <f t="shared" si="31"/>
        <v>864374345</v>
      </c>
      <c r="K175" s="29">
        <f>VLOOKUP(A175,[3]REPNCT004ReporteAuxiliarContabl!A$21:D$258,4,0)</f>
        <v>275945816</v>
      </c>
      <c r="L175" s="29">
        <f t="shared" si="32"/>
        <v>1140320161</v>
      </c>
      <c r="M175" s="29">
        <v>190757358</v>
      </c>
      <c r="N175" s="29">
        <f t="shared" si="33"/>
        <v>1331077519</v>
      </c>
      <c r="O175" s="29">
        <v>311444401</v>
      </c>
      <c r="P175" s="29">
        <f t="shared" si="34"/>
        <v>1642521920</v>
      </c>
      <c r="Q175" s="29">
        <v>311572438</v>
      </c>
      <c r="R175" s="29">
        <f t="shared" si="35"/>
        <v>1954094358</v>
      </c>
      <c r="S175" s="29">
        <v>310314744</v>
      </c>
      <c r="T175" s="29">
        <f t="shared" si="24"/>
        <v>2264409102</v>
      </c>
      <c r="U175" s="29">
        <v>312201285</v>
      </c>
      <c r="V175" s="29">
        <f t="shared" si="25"/>
        <v>2576610387</v>
      </c>
      <c r="W175" s="29">
        <v>312201284</v>
      </c>
      <c r="X175" s="29">
        <f t="shared" si="26"/>
        <v>2888811671</v>
      </c>
      <c r="Y175" s="29">
        <v>0</v>
      </c>
      <c r="Z175" s="29">
        <f t="shared" si="27"/>
        <v>2888811671</v>
      </c>
      <c r="AA175" s="29">
        <v>0</v>
      </c>
      <c r="AB175" s="29">
        <f t="shared" si="28"/>
        <v>2888811671</v>
      </c>
    </row>
    <row r="176" spans="1:28" ht="18" customHeight="1" x14ac:dyDescent="0.25">
      <c r="A176" s="9">
        <v>891380033</v>
      </c>
      <c r="B176" s="9">
        <v>211176111</v>
      </c>
      <c r="C176" s="10" t="s">
        <v>229</v>
      </c>
      <c r="D176" s="11" t="s">
        <v>83</v>
      </c>
      <c r="E176" s="29">
        <v>389969111</v>
      </c>
      <c r="F176" s="29">
        <f t="shared" si="29"/>
        <v>389969111</v>
      </c>
      <c r="G176" s="29">
        <v>301462799</v>
      </c>
      <c r="H176" s="29">
        <f t="shared" si="30"/>
        <v>691431910</v>
      </c>
      <c r="I176" s="29">
        <v>260721952</v>
      </c>
      <c r="J176" s="29">
        <f t="shared" si="31"/>
        <v>952153862</v>
      </c>
      <c r="K176" s="29">
        <f>VLOOKUP(A176,[3]REPNCT004ReporteAuxiliarContabl!A$21:D$258,4,0)</f>
        <v>303968849</v>
      </c>
      <c r="L176" s="29">
        <f t="shared" si="32"/>
        <v>1256122711</v>
      </c>
      <c r="M176" s="29">
        <v>210129276</v>
      </c>
      <c r="N176" s="29">
        <f t="shared" si="33"/>
        <v>1466251987</v>
      </c>
      <c r="O176" s="29">
        <v>343072410</v>
      </c>
      <c r="P176" s="29">
        <f t="shared" si="34"/>
        <v>1809324397</v>
      </c>
      <c r="Q176" s="29">
        <v>343213449</v>
      </c>
      <c r="R176" s="29">
        <f t="shared" si="35"/>
        <v>2152537846</v>
      </c>
      <c r="S176" s="29">
        <v>341828032</v>
      </c>
      <c r="T176" s="29">
        <f t="shared" si="24"/>
        <v>2494365878</v>
      </c>
      <c r="U176" s="29">
        <v>343906159</v>
      </c>
      <c r="V176" s="29">
        <f t="shared" si="25"/>
        <v>2838272037</v>
      </c>
      <c r="W176" s="29">
        <v>343906157</v>
      </c>
      <c r="X176" s="29">
        <f t="shared" si="26"/>
        <v>3182178194</v>
      </c>
      <c r="Y176" s="29">
        <v>0</v>
      </c>
      <c r="Z176" s="29">
        <f t="shared" si="27"/>
        <v>3182178194</v>
      </c>
      <c r="AA176" s="29">
        <v>0</v>
      </c>
      <c r="AB176" s="29">
        <f t="shared" si="28"/>
        <v>3182178194</v>
      </c>
    </row>
    <row r="177" spans="1:28" ht="18" customHeight="1" x14ac:dyDescent="0.25">
      <c r="A177" s="9">
        <v>891480030</v>
      </c>
      <c r="B177" s="9">
        <v>210166001</v>
      </c>
      <c r="C177" s="10" t="s">
        <v>265</v>
      </c>
      <c r="D177" s="11" t="s">
        <v>494</v>
      </c>
      <c r="E177" s="29"/>
      <c r="F177" s="29">
        <f t="shared" si="29"/>
        <v>0</v>
      </c>
      <c r="G177" s="29"/>
      <c r="H177" s="29">
        <f t="shared" si="30"/>
        <v>0</v>
      </c>
      <c r="I177" s="29">
        <v>918596521</v>
      </c>
      <c r="J177" s="29">
        <f t="shared" si="31"/>
        <v>918596521</v>
      </c>
      <c r="K177" s="29">
        <f>VLOOKUP(A177,[3]REPNCT004ReporteAuxiliarContabl!A$21:D$258,4,0)</f>
        <v>1070967459</v>
      </c>
      <c r="L177" s="29">
        <f t="shared" si="32"/>
        <v>1989563980</v>
      </c>
      <c r="M177" s="29">
        <v>740344340</v>
      </c>
      <c r="N177" s="29">
        <f t="shared" si="33"/>
        <v>2729908320</v>
      </c>
      <c r="O177" s="29">
        <v>1208740265</v>
      </c>
      <c r="P177" s="29">
        <f t="shared" si="34"/>
        <v>3938648585</v>
      </c>
      <c r="Q177" s="29">
        <v>1209237188</v>
      </c>
      <c r="R177" s="29">
        <f t="shared" si="35"/>
        <v>5147885773</v>
      </c>
      <c r="S177" s="29">
        <v>1204355977</v>
      </c>
      <c r="T177" s="29">
        <f t="shared" si="24"/>
        <v>6352241750</v>
      </c>
      <c r="U177" s="29">
        <v>1211677794</v>
      </c>
      <c r="V177" s="29">
        <f t="shared" si="25"/>
        <v>7563919544</v>
      </c>
      <c r="W177" s="29">
        <v>1211677792</v>
      </c>
      <c r="X177" s="29">
        <f t="shared" si="26"/>
        <v>8775597336</v>
      </c>
      <c r="Y177" s="29">
        <v>0</v>
      </c>
      <c r="Z177" s="29">
        <f t="shared" si="27"/>
        <v>8775597336</v>
      </c>
      <c r="AA177" s="29">
        <v>0</v>
      </c>
      <c r="AB177" s="29">
        <f t="shared" si="28"/>
        <v>8775597336</v>
      </c>
    </row>
    <row r="178" spans="1:28" ht="18" customHeight="1" x14ac:dyDescent="0.25">
      <c r="A178" s="9">
        <v>891480035</v>
      </c>
      <c r="B178" s="9">
        <v>24666000</v>
      </c>
      <c r="C178" s="23" t="s">
        <v>348</v>
      </c>
      <c r="D178" s="11" t="s">
        <v>90</v>
      </c>
      <c r="E178" s="29"/>
      <c r="F178" s="29">
        <f t="shared" si="29"/>
        <v>0</v>
      </c>
      <c r="G178" s="29">
        <v>0</v>
      </c>
      <c r="H178" s="29">
        <f t="shared" si="30"/>
        <v>0</v>
      </c>
      <c r="I178" s="29"/>
      <c r="J178" s="29">
        <f t="shared" si="31"/>
        <v>0</v>
      </c>
      <c r="K178" s="29"/>
      <c r="L178" s="29">
        <f t="shared" si="32"/>
        <v>0</v>
      </c>
      <c r="M178" s="29">
        <v>1189717537</v>
      </c>
      <c r="N178" s="29">
        <f t="shared" si="33"/>
        <v>1189717537</v>
      </c>
      <c r="O178" s="29">
        <v>1441143187</v>
      </c>
      <c r="P178" s="29">
        <f t="shared" si="34"/>
        <v>2630860724</v>
      </c>
      <c r="Q178" s="29">
        <v>0</v>
      </c>
      <c r="R178" s="29">
        <f t="shared" si="35"/>
        <v>2630860724</v>
      </c>
      <c r="S178" s="29">
        <v>0</v>
      </c>
      <c r="T178" s="29">
        <f t="shared" si="24"/>
        <v>2630860724</v>
      </c>
      <c r="U178" s="29">
        <v>9170664927</v>
      </c>
      <c r="V178" s="29">
        <f t="shared" si="25"/>
        <v>11801525651</v>
      </c>
      <c r="W178" s="29">
        <v>0</v>
      </c>
      <c r="X178" s="29">
        <f t="shared" si="26"/>
        <v>11801525651</v>
      </c>
      <c r="Y178" s="29">
        <v>0</v>
      </c>
      <c r="Z178" s="29">
        <f t="shared" si="27"/>
        <v>11801525651</v>
      </c>
      <c r="AA178" s="29">
        <v>0</v>
      </c>
      <c r="AB178" s="29">
        <f t="shared" si="28"/>
        <v>11801525651</v>
      </c>
    </row>
    <row r="179" spans="1:28" ht="18" customHeight="1" x14ac:dyDescent="0.25">
      <c r="A179" s="9">
        <v>891480085</v>
      </c>
      <c r="B179" s="9">
        <v>116666000</v>
      </c>
      <c r="C179" s="10" t="s">
        <v>290</v>
      </c>
      <c r="D179" s="11" t="s">
        <v>518</v>
      </c>
      <c r="E179" s="29"/>
      <c r="F179" s="29">
        <f t="shared" si="29"/>
        <v>0</v>
      </c>
      <c r="G179" s="29">
        <v>1050906766</v>
      </c>
      <c r="H179" s="29">
        <f t="shared" si="30"/>
        <v>1050906766</v>
      </c>
      <c r="I179" s="29">
        <v>908883167</v>
      </c>
      <c r="J179" s="29">
        <f t="shared" si="31"/>
        <v>1959789933</v>
      </c>
      <c r="K179" s="29">
        <f>VLOOKUP(A179,[3]REPNCT004ReporteAuxiliarContabl!A$21:D$258,4,0)</f>
        <v>1059642917</v>
      </c>
      <c r="L179" s="29">
        <f t="shared" si="32"/>
        <v>3019432850</v>
      </c>
      <c r="M179" s="29">
        <v>732515847</v>
      </c>
      <c r="N179" s="29">
        <f t="shared" si="33"/>
        <v>3751948697</v>
      </c>
      <c r="O179" s="29">
        <v>1195958896</v>
      </c>
      <c r="P179" s="29">
        <f t="shared" si="34"/>
        <v>4947907593</v>
      </c>
      <c r="Q179" s="29">
        <v>1196450565</v>
      </c>
      <c r="R179" s="29">
        <f t="shared" si="35"/>
        <v>6144358158</v>
      </c>
      <c r="S179" s="29">
        <v>1191620968</v>
      </c>
      <c r="T179" s="29">
        <f t="shared" si="24"/>
        <v>7335979126</v>
      </c>
      <c r="U179" s="29">
        <v>1198865362</v>
      </c>
      <c r="V179" s="29">
        <f t="shared" si="25"/>
        <v>8534844488</v>
      </c>
      <c r="W179" s="29">
        <v>1198865361</v>
      </c>
      <c r="X179" s="29">
        <f t="shared" si="26"/>
        <v>9733709849</v>
      </c>
      <c r="Y179" s="29">
        <v>0</v>
      </c>
      <c r="Z179" s="29">
        <f t="shared" si="27"/>
        <v>9733709849</v>
      </c>
      <c r="AA179" s="29">
        <v>0</v>
      </c>
      <c r="AB179" s="29">
        <f t="shared" si="28"/>
        <v>9733709849</v>
      </c>
    </row>
    <row r="180" spans="1:28" ht="18" customHeight="1" x14ac:dyDescent="0.25">
      <c r="A180" s="9">
        <v>891500319</v>
      </c>
      <c r="B180" s="9">
        <v>27219000</v>
      </c>
      <c r="C180" s="10" t="s">
        <v>32</v>
      </c>
      <c r="D180" s="25" t="s">
        <v>579</v>
      </c>
      <c r="E180" s="29"/>
      <c r="F180" s="29">
        <f t="shared" si="29"/>
        <v>0</v>
      </c>
      <c r="G180" s="29">
        <v>0</v>
      </c>
      <c r="H180" s="29">
        <f t="shared" si="30"/>
        <v>0</v>
      </c>
      <c r="I180" s="29"/>
      <c r="J180" s="29">
        <f t="shared" si="31"/>
        <v>0</v>
      </c>
      <c r="K180" s="29"/>
      <c r="L180" s="29">
        <f t="shared" si="32"/>
        <v>0</v>
      </c>
      <c r="M180" s="29">
        <v>1245670626</v>
      </c>
      <c r="N180" s="29">
        <f t="shared" si="33"/>
        <v>1245670626</v>
      </c>
      <c r="O180" s="29">
        <v>1123693916</v>
      </c>
      <c r="P180" s="29">
        <f t="shared" si="34"/>
        <v>2369364542</v>
      </c>
      <c r="Q180" s="29">
        <v>0</v>
      </c>
      <c r="R180" s="29">
        <f t="shared" si="35"/>
        <v>2369364542</v>
      </c>
      <c r="S180" s="29">
        <v>0</v>
      </c>
      <c r="T180" s="29">
        <f t="shared" si="24"/>
        <v>2369364542</v>
      </c>
      <c r="U180" s="29">
        <v>8403833492</v>
      </c>
      <c r="V180" s="29">
        <f t="shared" si="25"/>
        <v>10773198034</v>
      </c>
      <c r="W180" s="29">
        <v>0</v>
      </c>
      <c r="X180" s="29">
        <f t="shared" si="26"/>
        <v>10773198034</v>
      </c>
      <c r="Y180" s="29">
        <v>0</v>
      </c>
      <c r="Z180" s="29">
        <f t="shared" si="27"/>
        <v>10773198034</v>
      </c>
      <c r="AA180" s="29">
        <v>0</v>
      </c>
      <c r="AB180" s="29">
        <f t="shared" si="28"/>
        <v>10773198034</v>
      </c>
    </row>
    <row r="181" spans="1:28" ht="18" customHeight="1" x14ac:dyDescent="0.25">
      <c r="A181" s="9">
        <v>891580006</v>
      </c>
      <c r="B181" s="9">
        <v>210119001</v>
      </c>
      <c r="C181" s="10" t="s">
        <v>266</v>
      </c>
      <c r="D181" s="25" t="s">
        <v>589</v>
      </c>
      <c r="E181" s="29">
        <v>522994699</v>
      </c>
      <c r="F181" s="29">
        <f t="shared" si="29"/>
        <v>522994699</v>
      </c>
      <c r="G181" s="29">
        <v>404297267</v>
      </c>
      <c r="H181" s="29">
        <f t="shared" si="30"/>
        <v>927291966</v>
      </c>
      <c r="I181" s="29">
        <v>349658973</v>
      </c>
      <c r="J181" s="29">
        <f t="shared" si="31"/>
        <v>1276950939</v>
      </c>
      <c r="K181" s="29">
        <f>VLOOKUP(A181,[3]REPNCT004ReporteAuxiliarContabl!A$21:D$258,4,0)</f>
        <v>407658176</v>
      </c>
      <c r="L181" s="29">
        <f t="shared" si="32"/>
        <v>1684609115</v>
      </c>
      <c r="M181" s="29">
        <v>281808211</v>
      </c>
      <c r="N181" s="29">
        <f t="shared" si="33"/>
        <v>1966417326</v>
      </c>
      <c r="O181" s="29">
        <v>460100675</v>
      </c>
      <c r="P181" s="29">
        <f t="shared" si="34"/>
        <v>2426518001</v>
      </c>
      <c r="Q181" s="29">
        <v>460289827</v>
      </c>
      <c r="R181" s="29">
        <f t="shared" si="35"/>
        <v>2886807828</v>
      </c>
      <c r="S181" s="29">
        <v>458431819</v>
      </c>
      <c r="T181" s="29">
        <f t="shared" si="24"/>
        <v>3345239647</v>
      </c>
      <c r="U181" s="29">
        <v>461218831</v>
      </c>
      <c r="V181" s="29">
        <f t="shared" si="25"/>
        <v>3806458478</v>
      </c>
      <c r="W181" s="29">
        <v>461218829</v>
      </c>
      <c r="X181" s="29">
        <f t="shared" si="26"/>
        <v>4267677307</v>
      </c>
      <c r="Y181" s="29">
        <v>0</v>
      </c>
      <c r="Z181" s="29">
        <f t="shared" si="27"/>
        <v>4267677307</v>
      </c>
      <c r="AA181" s="29">
        <v>0</v>
      </c>
      <c r="AB181" s="29">
        <f t="shared" si="28"/>
        <v>4267677307</v>
      </c>
    </row>
    <row r="182" spans="1:28" ht="18" customHeight="1" x14ac:dyDescent="0.25">
      <c r="A182" s="9">
        <v>891580016</v>
      </c>
      <c r="B182" s="9">
        <v>111919000</v>
      </c>
      <c r="C182" s="10" t="s">
        <v>331</v>
      </c>
      <c r="D182" s="11" t="s">
        <v>556</v>
      </c>
      <c r="E182" s="29">
        <v>3198362242</v>
      </c>
      <c r="F182" s="29">
        <f t="shared" si="29"/>
        <v>3198362242</v>
      </c>
      <c r="G182" s="29">
        <v>2472470787</v>
      </c>
      <c r="H182" s="29">
        <f t="shared" si="30"/>
        <v>5670833029</v>
      </c>
      <c r="I182" s="29">
        <v>2138331538</v>
      </c>
      <c r="J182" s="29">
        <f t="shared" si="31"/>
        <v>7809164567</v>
      </c>
      <c r="K182" s="29">
        <f>VLOOKUP(A182,[3]REPNCT004ReporteAuxiliarContabl!A$21:D$258,4,0)</f>
        <v>2493024350</v>
      </c>
      <c r="L182" s="29">
        <f t="shared" si="32"/>
        <v>10302188917</v>
      </c>
      <c r="M182" s="29">
        <v>1723391736</v>
      </c>
      <c r="N182" s="29">
        <f t="shared" si="33"/>
        <v>12025580653</v>
      </c>
      <c r="O182" s="29">
        <v>2813735271</v>
      </c>
      <c r="P182" s="29">
        <f t="shared" si="34"/>
        <v>14839315924</v>
      </c>
      <c r="Q182" s="29">
        <v>2814892020</v>
      </c>
      <c r="R182" s="29">
        <f t="shared" si="35"/>
        <v>17654207944</v>
      </c>
      <c r="S182" s="29">
        <v>2803529418</v>
      </c>
      <c r="T182" s="29">
        <f t="shared" si="24"/>
        <v>20457737362</v>
      </c>
      <c r="U182" s="29">
        <v>2820573321</v>
      </c>
      <c r="V182" s="29">
        <f t="shared" si="25"/>
        <v>23278310683</v>
      </c>
      <c r="W182" s="29">
        <v>2820573320</v>
      </c>
      <c r="X182" s="29">
        <f t="shared" si="26"/>
        <v>26098884003</v>
      </c>
      <c r="Y182" s="29">
        <v>0</v>
      </c>
      <c r="Z182" s="29">
        <f t="shared" si="27"/>
        <v>26098884003</v>
      </c>
      <c r="AA182" s="29">
        <v>0</v>
      </c>
      <c r="AB182" s="29">
        <f t="shared" si="28"/>
        <v>26098884003</v>
      </c>
    </row>
    <row r="183" spans="1:28" ht="18" customHeight="1" x14ac:dyDescent="0.25">
      <c r="A183" s="9">
        <v>891680010</v>
      </c>
      <c r="B183" s="9">
        <v>112727000</v>
      </c>
      <c r="C183" s="10" t="s">
        <v>338</v>
      </c>
      <c r="D183" s="11" t="s">
        <v>563</v>
      </c>
      <c r="E183" s="29"/>
      <c r="F183" s="29">
        <f t="shared" si="29"/>
        <v>0</v>
      </c>
      <c r="G183" s="29">
        <v>2975265699</v>
      </c>
      <c r="H183" s="29">
        <f t="shared" si="30"/>
        <v>2975265699</v>
      </c>
      <c r="I183" s="29">
        <v>2573176803</v>
      </c>
      <c r="J183" s="29">
        <f t="shared" si="31"/>
        <v>5548442502</v>
      </c>
      <c r="K183" s="29">
        <f>VLOOKUP(A183,[3]REPNCT004ReporteAuxiliarContabl!A$21:D$258,4,0)</f>
        <v>2999998978</v>
      </c>
      <c r="L183" s="29">
        <f t="shared" si="32"/>
        <v>8548441480</v>
      </c>
      <c r="M183" s="29">
        <v>2073855975</v>
      </c>
      <c r="N183" s="29">
        <f t="shared" si="33"/>
        <v>10622297455</v>
      </c>
      <c r="O183" s="29">
        <v>3385928797</v>
      </c>
      <c r="P183" s="29">
        <f t="shared" si="34"/>
        <v>14008226252</v>
      </c>
      <c r="Q183" s="29">
        <v>3387320778</v>
      </c>
      <c r="R183" s="29">
        <f t="shared" si="35"/>
        <v>17395547030</v>
      </c>
      <c r="S183" s="29">
        <v>3373647508</v>
      </c>
      <c r="T183" s="29">
        <f t="shared" si="24"/>
        <v>20769194538</v>
      </c>
      <c r="U183" s="29">
        <v>3394157412</v>
      </c>
      <c r="V183" s="29">
        <f t="shared" si="25"/>
        <v>24163351950</v>
      </c>
      <c r="W183" s="29">
        <v>3394157412</v>
      </c>
      <c r="X183" s="29">
        <f t="shared" si="26"/>
        <v>27557509362</v>
      </c>
      <c r="Y183" s="29">
        <v>0</v>
      </c>
      <c r="Z183" s="29">
        <f t="shared" si="27"/>
        <v>27557509362</v>
      </c>
      <c r="AA183" s="29">
        <v>0</v>
      </c>
      <c r="AB183" s="29">
        <f t="shared" si="28"/>
        <v>27557509362</v>
      </c>
    </row>
    <row r="184" spans="1:28" ht="18" customHeight="1" x14ac:dyDescent="0.25">
      <c r="A184" s="9">
        <v>891680011</v>
      </c>
      <c r="B184" s="9">
        <v>210127001</v>
      </c>
      <c r="C184" s="10" t="s">
        <v>299</v>
      </c>
      <c r="D184" s="11" t="s">
        <v>527</v>
      </c>
      <c r="E184" s="29">
        <v>922385712</v>
      </c>
      <c r="F184" s="29">
        <f t="shared" si="29"/>
        <v>922385712</v>
      </c>
      <c r="G184" s="29">
        <v>713043600</v>
      </c>
      <c r="H184" s="29">
        <f t="shared" si="30"/>
        <v>1635429312</v>
      </c>
      <c r="I184" s="29">
        <v>616680134</v>
      </c>
      <c r="J184" s="29">
        <f t="shared" si="31"/>
        <v>2252109446</v>
      </c>
      <c r="K184" s="29">
        <f>VLOOKUP(A184,[3]REPNCT004ReporteAuxiliarContabl!A$21:D$258,4,0)</f>
        <v>718971106</v>
      </c>
      <c r="L184" s="29">
        <f t="shared" si="32"/>
        <v>2971080552</v>
      </c>
      <c r="M184" s="29">
        <v>497014345</v>
      </c>
      <c r="N184" s="29">
        <f t="shared" si="33"/>
        <v>3468094897</v>
      </c>
      <c r="O184" s="29">
        <v>811461934</v>
      </c>
      <c r="P184" s="29">
        <f t="shared" si="34"/>
        <v>4279556831</v>
      </c>
      <c r="Q184" s="29">
        <v>811795532</v>
      </c>
      <c r="R184" s="29">
        <f t="shared" si="35"/>
        <v>5091352363</v>
      </c>
      <c r="S184" s="29">
        <v>808518636</v>
      </c>
      <c r="T184" s="29">
        <f t="shared" si="24"/>
        <v>5899870999</v>
      </c>
      <c r="U184" s="29">
        <v>813433982</v>
      </c>
      <c r="V184" s="29">
        <f t="shared" si="25"/>
        <v>6713304981</v>
      </c>
      <c r="W184" s="29">
        <v>813433980</v>
      </c>
      <c r="X184" s="29">
        <f t="shared" si="26"/>
        <v>7526738961</v>
      </c>
      <c r="Y184" s="29">
        <v>0</v>
      </c>
      <c r="Z184" s="29">
        <f t="shared" si="27"/>
        <v>7526738961</v>
      </c>
      <c r="AA184" s="29">
        <v>0</v>
      </c>
      <c r="AB184" s="29">
        <f t="shared" si="28"/>
        <v>7526738961</v>
      </c>
    </row>
    <row r="185" spans="1:28" ht="18" customHeight="1" x14ac:dyDescent="0.25">
      <c r="A185" s="9">
        <v>891680089</v>
      </c>
      <c r="B185" s="9">
        <v>28327000</v>
      </c>
      <c r="C185" s="10" t="s">
        <v>343</v>
      </c>
      <c r="D185" s="11" t="s">
        <v>79</v>
      </c>
      <c r="E185" s="29"/>
      <c r="F185" s="29">
        <f t="shared" si="29"/>
        <v>0</v>
      </c>
      <c r="G185" s="29">
        <v>0</v>
      </c>
      <c r="H185" s="29">
        <f t="shared" si="30"/>
        <v>0</v>
      </c>
      <c r="I185" s="29"/>
      <c r="J185" s="29">
        <f t="shared" si="31"/>
        <v>0</v>
      </c>
      <c r="K185" s="29"/>
      <c r="L185" s="29">
        <f t="shared" si="32"/>
        <v>0</v>
      </c>
      <c r="M185" s="29">
        <v>892550995</v>
      </c>
      <c r="N185" s="29">
        <f t="shared" si="33"/>
        <v>892550995</v>
      </c>
      <c r="O185" s="29">
        <v>1126820987</v>
      </c>
      <c r="P185" s="29">
        <f t="shared" si="34"/>
        <v>2019371982</v>
      </c>
      <c r="Q185" s="29">
        <v>0</v>
      </c>
      <c r="R185" s="29">
        <f t="shared" si="35"/>
        <v>2019371982</v>
      </c>
      <c r="S185" s="29">
        <v>0</v>
      </c>
      <c r="T185" s="29">
        <f t="shared" si="24"/>
        <v>2019371982</v>
      </c>
      <c r="U185" s="29">
        <v>6011551301</v>
      </c>
      <c r="V185" s="29">
        <f t="shared" si="25"/>
        <v>8030923283</v>
      </c>
      <c r="W185" s="29">
        <v>0</v>
      </c>
      <c r="X185" s="29">
        <f t="shared" si="26"/>
        <v>8030923283</v>
      </c>
      <c r="Y185" s="29">
        <v>0</v>
      </c>
      <c r="Z185" s="29">
        <f t="shared" si="27"/>
        <v>8030923283</v>
      </c>
      <c r="AA185" s="29">
        <v>0</v>
      </c>
      <c r="AB185" s="29">
        <f t="shared" si="28"/>
        <v>8030923283</v>
      </c>
    </row>
    <row r="186" spans="1:28" ht="18" customHeight="1" x14ac:dyDescent="0.25">
      <c r="A186" s="9">
        <v>891780009</v>
      </c>
      <c r="B186" s="9">
        <v>210147001</v>
      </c>
      <c r="C186" s="10" t="s">
        <v>341</v>
      </c>
      <c r="D186" s="11" t="s">
        <v>565</v>
      </c>
      <c r="E186" s="29"/>
      <c r="F186" s="29">
        <f t="shared" si="29"/>
        <v>0</v>
      </c>
      <c r="G186" s="29"/>
      <c r="H186" s="29">
        <f t="shared" si="30"/>
        <v>0</v>
      </c>
      <c r="I186" s="29">
        <v>1003586040</v>
      </c>
      <c r="J186" s="29">
        <f t="shared" si="31"/>
        <v>1003586040</v>
      </c>
      <c r="K186" s="29">
        <f>VLOOKUP(A186,[3]REPNCT004ReporteAuxiliarContabl!A$21:D$258,4,0)</f>
        <v>2894347896</v>
      </c>
      <c r="L186" s="29">
        <f t="shared" si="32"/>
        <v>3897933936</v>
      </c>
      <c r="M186" s="29">
        <v>885000000</v>
      </c>
      <c r="N186" s="29">
        <f t="shared" si="33"/>
        <v>4782933936</v>
      </c>
      <c r="O186" s="29">
        <v>885000000</v>
      </c>
      <c r="P186" s="29">
        <f t="shared" si="34"/>
        <v>5667933936</v>
      </c>
      <c r="Q186" s="29">
        <v>979897732</v>
      </c>
      <c r="R186" s="29">
        <f t="shared" si="35"/>
        <v>6647831668</v>
      </c>
      <c r="S186" s="29">
        <v>885000000</v>
      </c>
      <c r="T186" s="29">
        <f t="shared" si="24"/>
        <v>7532831668</v>
      </c>
      <c r="U186" s="29">
        <v>908151077</v>
      </c>
      <c r="V186" s="29">
        <f t="shared" si="25"/>
        <v>8440982745</v>
      </c>
      <c r="W186" s="29">
        <v>1146542117</v>
      </c>
      <c r="X186" s="29">
        <f t="shared" si="26"/>
        <v>9587524862</v>
      </c>
      <c r="Y186" s="29">
        <v>0</v>
      </c>
      <c r="Z186" s="29">
        <f t="shared" si="27"/>
        <v>9587524862</v>
      </c>
      <c r="AA186" s="29">
        <v>0</v>
      </c>
      <c r="AB186" s="29">
        <f t="shared" si="28"/>
        <v>9587524862</v>
      </c>
    </row>
    <row r="187" spans="1:28" ht="18" customHeight="1" x14ac:dyDescent="0.25">
      <c r="A187" s="9">
        <v>891780043</v>
      </c>
      <c r="B187" s="9">
        <v>218947189</v>
      </c>
      <c r="C187" s="45" t="s">
        <v>267</v>
      </c>
      <c r="D187" s="11" t="s">
        <v>495</v>
      </c>
      <c r="E187" s="29">
        <v>309700464</v>
      </c>
      <c r="F187" s="29">
        <f t="shared" si="29"/>
        <v>309700464</v>
      </c>
      <c r="G187" s="29">
        <v>239411703</v>
      </c>
      <c r="H187" s="29">
        <f t="shared" si="30"/>
        <v>549112167</v>
      </c>
      <c r="I187" s="29">
        <v>1211810554</v>
      </c>
      <c r="J187" s="29">
        <f t="shared" si="31"/>
        <v>1760922721</v>
      </c>
      <c r="K187" s="29">
        <f>VLOOKUP(A187,[3]REPNCT004ReporteAuxiliarContabl!A$21:D$258,4,0)</f>
        <v>1246155796</v>
      </c>
      <c r="L187" s="29">
        <f t="shared" si="32"/>
        <v>3007078517</v>
      </c>
      <c r="M187" s="29">
        <v>1171631537</v>
      </c>
      <c r="N187" s="29">
        <f t="shared" si="33"/>
        <v>4178710054</v>
      </c>
      <c r="O187" s="29">
        <v>1277210540</v>
      </c>
      <c r="P187" s="29">
        <f t="shared" si="34"/>
        <v>5455920594</v>
      </c>
      <c r="Q187" s="29">
        <v>272568678</v>
      </c>
      <c r="R187" s="29">
        <f t="shared" si="35"/>
        <v>5728489272</v>
      </c>
      <c r="S187" s="29">
        <v>271468425</v>
      </c>
      <c r="T187" s="29">
        <f t="shared" si="24"/>
        <v>5999957697</v>
      </c>
      <c r="U187" s="29">
        <v>241430823</v>
      </c>
      <c r="V187" s="29">
        <f t="shared" si="25"/>
        <v>6241388520</v>
      </c>
      <c r="W187" s="29">
        <v>304806782</v>
      </c>
      <c r="X187" s="29">
        <f t="shared" si="26"/>
        <v>6546195302</v>
      </c>
      <c r="Y187" s="29">
        <v>0</v>
      </c>
      <c r="Z187" s="29">
        <f t="shared" si="27"/>
        <v>6546195302</v>
      </c>
      <c r="AA187" s="29">
        <v>0</v>
      </c>
      <c r="AB187" s="29">
        <f t="shared" si="28"/>
        <v>6546195302</v>
      </c>
    </row>
    <row r="188" spans="1:28" ht="18" customHeight="1" x14ac:dyDescent="0.25">
      <c r="A188" s="9">
        <v>891780103</v>
      </c>
      <c r="B188" s="9">
        <v>214547745</v>
      </c>
      <c r="C188" s="10" t="s">
        <v>337</v>
      </c>
      <c r="D188" s="11" t="s">
        <v>562</v>
      </c>
      <c r="E188" s="29"/>
      <c r="F188" s="29">
        <f t="shared" si="29"/>
        <v>0</v>
      </c>
      <c r="G188" s="29"/>
      <c r="H188" s="29">
        <f t="shared" si="30"/>
        <v>0</v>
      </c>
      <c r="I188" s="29">
        <v>5353688</v>
      </c>
      <c r="J188" s="29">
        <f t="shared" si="31"/>
        <v>5353688</v>
      </c>
      <c r="K188" s="29">
        <f>VLOOKUP(A188,[3]REPNCT004ReporteAuxiliarContabl!A$21:D$258,4,0)</f>
        <v>0</v>
      </c>
      <c r="L188" s="29">
        <f t="shared" si="32"/>
        <v>5353688</v>
      </c>
      <c r="M188" s="29">
        <v>0</v>
      </c>
      <c r="N188" s="29">
        <f t="shared" si="33"/>
        <v>5353688</v>
      </c>
      <c r="O188" s="29">
        <v>0</v>
      </c>
      <c r="P188" s="29">
        <f t="shared" si="34"/>
        <v>5353688</v>
      </c>
      <c r="Q188" s="29">
        <v>0</v>
      </c>
      <c r="R188" s="29">
        <f t="shared" si="35"/>
        <v>5353688</v>
      </c>
      <c r="S188" s="29">
        <v>0</v>
      </c>
      <c r="T188" s="29">
        <f t="shared" si="24"/>
        <v>5353688</v>
      </c>
      <c r="U188" s="29">
        <v>0</v>
      </c>
      <c r="V188" s="29">
        <f t="shared" si="25"/>
        <v>5353688</v>
      </c>
      <c r="W188" s="29">
        <v>0</v>
      </c>
      <c r="X188" s="29">
        <f t="shared" si="26"/>
        <v>5353688</v>
      </c>
      <c r="Y188" s="29">
        <v>0</v>
      </c>
      <c r="Z188" s="29">
        <f t="shared" si="27"/>
        <v>5353688</v>
      </c>
      <c r="AA188" s="29">
        <v>0</v>
      </c>
      <c r="AB188" s="29">
        <f t="shared" si="28"/>
        <v>5353688</v>
      </c>
    </row>
    <row r="189" spans="1:28" ht="18" customHeight="1" x14ac:dyDescent="0.25">
      <c r="A189" s="9">
        <v>891780111</v>
      </c>
      <c r="B189" s="9">
        <v>121647000</v>
      </c>
      <c r="C189" s="10" t="s">
        <v>350</v>
      </c>
      <c r="D189" s="11" t="s">
        <v>81</v>
      </c>
      <c r="E189" s="29"/>
      <c r="F189" s="29">
        <f t="shared" si="29"/>
        <v>0</v>
      </c>
      <c r="G189" s="29"/>
      <c r="H189" s="29">
        <f t="shared" si="30"/>
        <v>0</v>
      </c>
      <c r="I189" s="29"/>
      <c r="J189" s="29">
        <f t="shared" si="31"/>
        <v>0</v>
      </c>
      <c r="K189" s="29"/>
      <c r="L189" s="29">
        <f t="shared" si="32"/>
        <v>0</v>
      </c>
      <c r="M189" s="29">
        <v>1075642576</v>
      </c>
      <c r="N189" s="29">
        <f t="shared" si="33"/>
        <v>1075642576</v>
      </c>
      <c r="O189" s="29">
        <v>1348031117</v>
      </c>
      <c r="P189" s="29">
        <f t="shared" si="34"/>
        <v>2423673693</v>
      </c>
      <c r="Q189" s="29">
        <v>0</v>
      </c>
      <c r="R189" s="29">
        <f t="shared" si="35"/>
        <v>2423673693</v>
      </c>
      <c r="S189" s="29">
        <v>0</v>
      </c>
      <c r="T189" s="29">
        <f t="shared" si="24"/>
        <v>2423673693</v>
      </c>
      <c r="U189" s="29">
        <v>8885880727</v>
      </c>
      <c r="V189" s="29">
        <f t="shared" si="25"/>
        <v>11309554420</v>
      </c>
      <c r="W189" s="29">
        <v>0</v>
      </c>
      <c r="X189" s="29">
        <f t="shared" si="26"/>
        <v>11309554420</v>
      </c>
      <c r="Y189" s="29">
        <v>0</v>
      </c>
      <c r="Z189" s="29">
        <f t="shared" si="27"/>
        <v>11309554420</v>
      </c>
      <c r="AA189" s="29">
        <v>0</v>
      </c>
      <c r="AB189" s="29">
        <f t="shared" si="28"/>
        <v>11309554420</v>
      </c>
    </row>
    <row r="190" spans="1:28" ht="18" customHeight="1" x14ac:dyDescent="0.25">
      <c r="A190" s="9">
        <v>891800330</v>
      </c>
      <c r="B190" s="9">
        <v>27615000</v>
      </c>
      <c r="C190" s="10" t="s">
        <v>357</v>
      </c>
      <c r="D190" s="11" t="s">
        <v>85</v>
      </c>
      <c r="E190" s="29"/>
      <c r="F190" s="29">
        <f t="shared" si="29"/>
        <v>0</v>
      </c>
      <c r="G190" s="29">
        <v>0</v>
      </c>
      <c r="H190" s="29">
        <f t="shared" si="30"/>
        <v>0</v>
      </c>
      <c r="I190" s="29"/>
      <c r="J190" s="29">
        <f t="shared" si="31"/>
        <v>0</v>
      </c>
      <c r="K190" s="29"/>
      <c r="L190" s="29">
        <f t="shared" si="32"/>
        <v>0</v>
      </c>
      <c r="M190" s="29">
        <v>1307784233</v>
      </c>
      <c r="N190" s="29">
        <f t="shared" si="33"/>
        <v>1307784233</v>
      </c>
      <c r="O190" s="29">
        <v>1465520726</v>
      </c>
      <c r="P190" s="29">
        <f t="shared" si="34"/>
        <v>2773304959</v>
      </c>
      <c r="Q190" s="29">
        <v>0</v>
      </c>
      <c r="R190" s="29">
        <f t="shared" si="35"/>
        <v>2773304959</v>
      </c>
      <c r="S190" s="29">
        <v>0</v>
      </c>
      <c r="T190" s="29">
        <f t="shared" si="24"/>
        <v>2773304959</v>
      </c>
      <c r="U190" s="29">
        <v>8895583153</v>
      </c>
      <c r="V190" s="29">
        <f t="shared" si="25"/>
        <v>11668888112</v>
      </c>
      <c r="W190" s="29">
        <v>0</v>
      </c>
      <c r="X190" s="29">
        <f t="shared" si="26"/>
        <v>11668888112</v>
      </c>
      <c r="Y190" s="29">
        <v>0</v>
      </c>
      <c r="Z190" s="29">
        <f t="shared" si="27"/>
        <v>11668888112</v>
      </c>
      <c r="AA190" s="29">
        <v>0</v>
      </c>
      <c r="AB190" s="29">
        <f t="shared" si="28"/>
        <v>11668888112</v>
      </c>
    </row>
    <row r="191" spans="1:28" ht="18" customHeight="1" x14ac:dyDescent="0.25">
      <c r="A191" s="9">
        <v>891800466</v>
      </c>
      <c r="B191" s="9">
        <v>217215572</v>
      </c>
      <c r="C191" s="10" t="s">
        <v>230</v>
      </c>
      <c r="D191" s="11" t="s">
        <v>460</v>
      </c>
      <c r="E191" s="29"/>
      <c r="F191" s="29">
        <f t="shared" si="29"/>
        <v>0</v>
      </c>
      <c r="G191" s="29"/>
      <c r="H191" s="29">
        <f t="shared" si="30"/>
        <v>0</v>
      </c>
      <c r="I191" s="29">
        <v>111910483</v>
      </c>
      <c r="J191" s="29">
        <f t="shared" si="31"/>
        <v>111910483</v>
      </c>
      <c r="K191" s="29">
        <f>VLOOKUP(A191,[3]REPNCT004ReporteAuxiliarContabl!A$21:D$258,4,0)</f>
        <v>111910483</v>
      </c>
      <c r="L191" s="29">
        <f t="shared" si="32"/>
        <v>223820966</v>
      </c>
      <c r="M191" s="29">
        <v>111910483</v>
      </c>
      <c r="N191" s="29">
        <f t="shared" si="33"/>
        <v>335731449</v>
      </c>
      <c r="O191" s="29">
        <v>111910484</v>
      </c>
      <c r="P191" s="29">
        <f t="shared" si="34"/>
        <v>447641933</v>
      </c>
      <c r="Q191" s="29">
        <v>0</v>
      </c>
      <c r="R191" s="29">
        <f t="shared" si="35"/>
        <v>447641933</v>
      </c>
      <c r="S191" s="29">
        <v>0</v>
      </c>
      <c r="T191" s="29">
        <f t="shared" si="24"/>
        <v>447641933</v>
      </c>
      <c r="U191" s="29">
        <v>0</v>
      </c>
      <c r="V191" s="29">
        <f t="shared" si="25"/>
        <v>447641933</v>
      </c>
      <c r="W191" s="29">
        <v>0</v>
      </c>
      <c r="X191" s="29">
        <f t="shared" si="26"/>
        <v>447641933</v>
      </c>
      <c r="Y191" s="29">
        <v>0</v>
      </c>
      <c r="Z191" s="29">
        <f t="shared" si="27"/>
        <v>447641933</v>
      </c>
      <c r="AA191" s="29">
        <v>0</v>
      </c>
      <c r="AB191" s="29">
        <f t="shared" si="28"/>
        <v>447641933</v>
      </c>
    </row>
    <row r="192" spans="1:28" ht="18" customHeight="1" x14ac:dyDescent="0.25">
      <c r="A192" s="9">
        <v>891800475</v>
      </c>
      <c r="B192" s="9">
        <v>217615176</v>
      </c>
      <c r="C192" s="10" t="s">
        <v>231</v>
      </c>
      <c r="D192" s="11" t="s">
        <v>461</v>
      </c>
      <c r="E192" s="29"/>
      <c r="F192" s="29">
        <f t="shared" si="29"/>
        <v>0</v>
      </c>
      <c r="G192" s="29"/>
      <c r="H192" s="29">
        <f t="shared" si="30"/>
        <v>0</v>
      </c>
      <c r="I192" s="29">
        <v>1295352</v>
      </c>
      <c r="J192" s="29">
        <f t="shared" si="31"/>
        <v>1295352</v>
      </c>
      <c r="K192" s="29">
        <f>VLOOKUP(A192,[3]REPNCT004ReporteAuxiliarContabl!A$21:D$258,4,0)</f>
        <v>0</v>
      </c>
      <c r="L192" s="29">
        <f t="shared" si="32"/>
        <v>1295352</v>
      </c>
      <c r="M192" s="29">
        <v>0</v>
      </c>
      <c r="N192" s="29">
        <f t="shared" si="33"/>
        <v>1295352</v>
      </c>
      <c r="O192" s="29">
        <v>0</v>
      </c>
      <c r="P192" s="29">
        <f t="shared" si="34"/>
        <v>1295352</v>
      </c>
      <c r="Q192" s="29">
        <v>0</v>
      </c>
      <c r="R192" s="29">
        <f t="shared" si="35"/>
        <v>1295352</v>
      </c>
      <c r="S192" s="29">
        <v>0</v>
      </c>
      <c r="T192" s="29">
        <f t="shared" si="24"/>
        <v>1295352</v>
      </c>
      <c r="U192" s="29">
        <v>0</v>
      </c>
      <c r="V192" s="29">
        <f t="shared" si="25"/>
        <v>1295352</v>
      </c>
      <c r="W192" s="29">
        <v>0</v>
      </c>
      <c r="X192" s="29">
        <f t="shared" si="26"/>
        <v>1295352</v>
      </c>
      <c r="Y192" s="29">
        <v>0</v>
      </c>
      <c r="Z192" s="29">
        <f t="shared" si="27"/>
        <v>1295352</v>
      </c>
      <c r="AA192" s="29">
        <v>0</v>
      </c>
      <c r="AB192" s="29">
        <f t="shared" si="28"/>
        <v>1295352</v>
      </c>
    </row>
    <row r="193" spans="1:28" ht="18" customHeight="1" x14ac:dyDescent="0.25">
      <c r="A193" s="9">
        <v>891800498</v>
      </c>
      <c r="B193" s="9">
        <v>111515000</v>
      </c>
      <c r="C193" s="10" t="s">
        <v>232</v>
      </c>
      <c r="D193" s="43" t="s">
        <v>588</v>
      </c>
      <c r="E193" s="29">
        <v>2748198448</v>
      </c>
      <c r="F193" s="29">
        <f t="shared" si="29"/>
        <v>2748198448</v>
      </c>
      <c r="G193" s="29">
        <v>8244595340</v>
      </c>
      <c r="H193" s="29">
        <f t="shared" si="30"/>
        <v>10992793788</v>
      </c>
      <c r="I193" s="29">
        <v>9934624834</v>
      </c>
      <c r="J193" s="29">
        <f t="shared" si="31"/>
        <v>20927418622</v>
      </c>
      <c r="K193" s="29">
        <f>VLOOKUP(A193,[3]REPNCT004ReporteAuxiliarContabl!A$21:D$258,4,0)</f>
        <v>7186426388</v>
      </c>
      <c r="L193" s="29">
        <f t="shared" si="32"/>
        <v>28113845010</v>
      </c>
      <c r="M193" s="29">
        <v>4438227940</v>
      </c>
      <c r="N193" s="29">
        <f t="shared" si="33"/>
        <v>32552072950</v>
      </c>
      <c r="O193" s="29">
        <v>1690029492</v>
      </c>
      <c r="P193" s="29">
        <f t="shared" si="34"/>
        <v>34242102442</v>
      </c>
      <c r="Q193" s="29">
        <v>0</v>
      </c>
      <c r="R193" s="29">
        <f t="shared" si="35"/>
        <v>34242102442</v>
      </c>
      <c r="S193" s="29">
        <v>0</v>
      </c>
      <c r="T193" s="29">
        <f t="shared" si="24"/>
        <v>34242102442</v>
      </c>
      <c r="U193" s="29">
        <v>0</v>
      </c>
      <c r="V193" s="29">
        <f t="shared" si="25"/>
        <v>34242102442</v>
      </c>
      <c r="W193" s="29">
        <v>0</v>
      </c>
      <c r="X193" s="29">
        <f t="shared" si="26"/>
        <v>34242102442</v>
      </c>
      <c r="Y193" s="29">
        <v>0</v>
      </c>
      <c r="Z193" s="29">
        <f t="shared" si="27"/>
        <v>34242102442</v>
      </c>
      <c r="AA193" s="29">
        <v>0</v>
      </c>
      <c r="AB193" s="29">
        <f t="shared" si="28"/>
        <v>34242102442</v>
      </c>
    </row>
    <row r="194" spans="1:28" ht="18" customHeight="1" x14ac:dyDescent="0.25">
      <c r="A194" s="9">
        <v>891800846</v>
      </c>
      <c r="B194" s="9">
        <v>210115001</v>
      </c>
      <c r="C194" s="10" t="s">
        <v>233</v>
      </c>
      <c r="D194" s="11" t="s">
        <v>462</v>
      </c>
      <c r="E194" s="29">
        <v>509257752</v>
      </c>
      <c r="F194" s="29">
        <f t="shared" si="29"/>
        <v>509257752</v>
      </c>
      <c r="G194" s="29">
        <v>393678020</v>
      </c>
      <c r="H194" s="29">
        <f t="shared" si="30"/>
        <v>902935772</v>
      </c>
      <c r="I194" s="29">
        <v>340474853</v>
      </c>
      <c r="J194" s="29">
        <f t="shared" si="31"/>
        <v>1243410625</v>
      </c>
      <c r="K194" s="29">
        <f>VLOOKUP(A194,[3]REPNCT004ReporteAuxiliarContabl!A$21:D$258,4,0)</f>
        <v>396950652</v>
      </c>
      <c r="L194" s="29">
        <f t="shared" si="32"/>
        <v>1640361277</v>
      </c>
      <c r="M194" s="29">
        <v>274406254</v>
      </c>
      <c r="N194" s="29">
        <f t="shared" si="33"/>
        <v>1914767531</v>
      </c>
      <c r="O194" s="29">
        <v>448015701</v>
      </c>
      <c r="P194" s="29">
        <f t="shared" si="34"/>
        <v>2362783232</v>
      </c>
      <c r="Q194" s="29">
        <v>448199883</v>
      </c>
      <c r="R194" s="29">
        <f t="shared" si="35"/>
        <v>2810983115</v>
      </c>
      <c r="S194" s="29">
        <v>446390678</v>
      </c>
      <c r="T194" s="29">
        <f t="shared" si="24"/>
        <v>3257373793</v>
      </c>
      <c r="U194" s="29">
        <v>449104486</v>
      </c>
      <c r="V194" s="29">
        <f t="shared" si="25"/>
        <v>3706478279</v>
      </c>
      <c r="W194" s="29">
        <v>449104485</v>
      </c>
      <c r="X194" s="29">
        <f t="shared" si="26"/>
        <v>4155582764</v>
      </c>
      <c r="Y194" s="29">
        <v>0</v>
      </c>
      <c r="Z194" s="29">
        <f t="shared" si="27"/>
        <v>4155582764</v>
      </c>
      <c r="AA194" s="29">
        <v>0</v>
      </c>
      <c r="AB194" s="29">
        <f t="shared" si="28"/>
        <v>4155582764</v>
      </c>
    </row>
    <row r="195" spans="1:28" ht="18" customHeight="1" x14ac:dyDescent="0.25">
      <c r="A195" s="9">
        <v>891800986</v>
      </c>
      <c r="B195" s="9">
        <v>216115861</v>
      </c>
      <c r="C195" s="10" t="s">
        <v>234</v>
      </c>
      <c r="D195" s="11" t="s">
        <v>463</v>
      </c>
      <c r="E195" s="29"/>
      <c r="F195" s="29">
        <f t="shared" si="29"/>
        <v>0</v>
      </c>
      <c r="G195" s="29"/>
      <c r="H195" s="29">
        <f t="shared" si="30"/>
        <v>0</v>
      </c>
      <c r="I195" s="29">
        <v>4588134</v>
      </c>
      <c r="J195" s="29">
        <f t="shared" si="31"/>
        <v>4588134</v>
      </c>
      <c r="K195" s="29">
        <f>VLOOKUP(A195,[3]REPNCT004ReporteAuxiliarContabl!A$21:D$258,4,0)</f>
        <v>0</v>
      </c>
      <c r="L195" s="29">
        <f t="shared" si="32"/>
        <v>4588134</v>
      </c>
      <c r="M195" s="29">
        <v>0</v>
      </c>
      <c r="N195" s="29">
        <f t="shared" si="33"/>
        <v>4588134</v>
      </c>
      <c r="O195" s="29">
        <v>0</v>
      </c>
      <c r="P195" s="29">
        <f t="shared" si="34"/>
        <v>4588134</v>
      </c>
      <c r="Q195" s="29">
        <v>0</v>
      </c>
      <c r="R195" s="29">
        <f t="shared" si="35"/>
        <v>4588134</v>
      </c>
      <c r="S195" s="29">
        <v>0</v>
      </c>
      <c r="T195" s="29">
        <f t="shared" si="24"/>
        <v>4588134</v>
      </c>
      <c r="U195" s="29">
        <v>0</v>
      </c>
      <c r="V195" s="29">
        <f t="shared" si="25"/>
        <v>4588134</v>
      </c>
      <c r="W195" s="29">
        <v>0</v>
      </c>
      <c r="X195" s="29">
        <f t="shared" si="26"/>
        <v>4588134</v>
      </c>
      <c r="Y195" s="29">
        <v>0</v>
      </c>
      <c r="Z195" s="29">
        <f t="shared" si="27"/>
        <v>4588134</v>
      </c>
      <c r="AA195" s="29">
        <v>0</v>
      </c>
      <c r="AB195" s="29">
        <f t="shared" si="28"/>
        <v>4588134</v>
      </c>
    </row>
    <row r="196" spans="1:28" ht="18" customHeight="1" x14ac:dyDescent="0.25">
      <c r="A196" s="9">
        <v>891801240</v>
      </c>
      <c r="B196" s="9">
        <v>211615516</v>
      </c>
      <c r="C196" s="10" t="s">
        <v>291</v>
      </c>
      <c r="D196" s="11" t="s">
        <v>519</v>
      </c>
      <c r="E196" s="29"/>
      <c r="F196" s="29">
        <f t="shared" si="29"/>
        <v>0</v>
      </c>
      <c r="G196" s="29"/>
      <c r="H196" s="29">
        <f t="shared" si="30"/>
        <v>0</v>
      </c>
      <c r="I196" s="29">
        <v>6458104</v>
      </c>
      <c r="J196" s="29">
        <f t="shared" si="31"/>
        <v>6458104</v>
      </c>
      <c r="K196" s="29">
        <f>VLOOKUP(A196,[3]REPNCT004ReporteAuxiliarContabl!A$21:D$258,4,0)</f>
        <v>0</v>
      </c>
      <c r="L196" s="29">
        <f t="shared" si="32"/>
        <v>6458104</v>
      </c>
      <c r="M196" s="29">
        <v>0</v>
      </c>
      <c r="N196" s="29">
        <f t="shared" si="33"/>
        <v>6458104</v>
      </c>
      <c r="O196" s="29">
        <v>0</v>
      </c>
      <c r="P196" s="29">
        <f t="shared" si="34"/>
        <v>6458104</v>
      </c>
      <c r="Q196" s="29">
        <v>0</v>
      </c>
      <c r="R196" s="29">
        <f t="shared" si="35"/>
        <v>6458104</v>
      </c>
      <c r="S196" s="29">
        <v>0</v>
      </c>
      <c r="T196" s="29">
        <f t="shared" ref="T196:T259" si="36">+R196+S196</f>
        <v>6458104</v>
      </c>
      <c r="U196" s="29">
        <v>0</v>
      </c>
      <c r="V196" s="29">
        <f t="shared" ref="V196:V259" si="37">+T196+U196</f>
        <v>6458104</v>
      </c>
      <c r="W196" s="29">
        <v>0</v>
      </c>
      <c r="X196" s="29">
        <f t="shared" ref="X196:X259" si="38">+V196+W196</f>
        <v>6458104</v>
      </c>
      <c r="Y196" s="29">
        <v>0</v>
      </c>
      <c r="Z196" s="29">
        <f t="shared" ref="Z196:Z259" si="39">+X196+Y196</f>
        <v>6458104</v>
      </c>
      <c r="AA196" s="29">
        <v>0</v>
      </c>
      <c r="AB196" s="29">
        <f t="shared" ref="AB196:AB259" si="40">+Z196+AA196</f>
        <v>6458104</v>
      </c>
    </row>
    <row r="197" spans="1:28" ht="18" customHeight="1" x14ac:dyDescent="0.25">
      <c r="A197" s="9">
        <v>891801244</v>
      </c>
      <c r="B197" s="9">
        <v>210015600</v>
      </c>
      <c r="C197" s="10" t="s">
        <v>235</v>
      </c>
      <c r="D197" s="11" t="s">
        <v>464</v>
      </c>
      <c r="E197" s="29"/>
      <c r="F197" s="29">
        <f t="shared" ref="F197:F260" si="41">+E197</f>
        <v>0</v>
      </c>
      <c r="G197" s="29"/>
      <c r="H197" s="29">
        <f t="shared" ref="H197:H260" si="42">+F197+G197</f>
        <v>0</v>
      </c>
      <c r="I197" s="29">
        <v>14649130</v>
      </c>
      <c r="J197" s="29">
        <f t="shared" ref="J197:J260" si="43">+H197+I197</f>
        <v>14649130</v>
      </c>
      <c r="K197" s="29">
        <f>VLOOKUP(A197,[3]REPNCT004ReporteAuxiliarContabl!A$21:D$258,4,0)</f>
        <v>0</v>
      </c>
      <c r="L197" s="29">
        <f t="shared" ref="L197:L260" si="44">+J197+K197</f>
        <v>14649130</v>
      </c>
      <c r="M197" s="29">
        <v>0</v>
      </c>
      <c r="N197" s="29">
        <f t="shared" ref="N197:N260" si="45">+L197+M197</f>
        <v>14649130</v>
      </c>
      <c r="O197" s="29">
        <v>0</v>
      </c>
      <c r="P197" s="29">
        <f t="shared" ref="P197:P260" si="46">+N197+O197</f>
        <v>14649130</v>
      </c>
      <c r="Q197" s="29">
        <v>0</v>
      </c>
      <c r="R197" s="29">
        <f t="shared" ref="R197:R260" si="47">+P197+Q197</f>
        <v>14649130</v>
      </c>
      <c r="S197" s="29">
        <v>0</v>
      </c>
      <c r="T197" s="29">
        <f t="shared" si="36"/>
        <v>14649130</v>
      </c>
      <c r="U197" s="29">
        <v>0</v>
      </c>
      <c r="V197" s="29">
        <f t="shared" si="37"/>
        <v>14649130</v>
      </c>
      <c r="W197" s="29">
        <v>0</v>
      </c>
      <c r="X197" s="29">
        <f t="shared" si="38"/>
        <v>14649130</v>
      </c>
      <c r="Y197" s="29">
        <v>0</v>
      </c>
      <c r="Z197" s="29">
        <f t="shared" si="39"/>
        <v>14649130</v>
      </c>
      <c r="AA197" s="29">
        <v>0</v>
      </c>
      <c r="AB197" s="29">
        <f t="shared" si="40"/>
        <v>14649130</v>
      </c>
    </row>
    <row r="198" spans="1:28" ht="18" customHeight="1" x14ac:dyDescent="0.25">
      <c r="A198" s="9">
        <v>891801362</v>
      </c>
      <c r="B198" s="9">
        <v>210715507</v>
      </c>
      <c r="C198" s="10" t="s">
        <v>292</v>
      </c>
      <c r="D198" s="11" t="s">
        <v>520</v>
      </c>
      <c r="E198" s="29"/>
      <c r="F198" s="29">
        <f t="shared" si="41"/>
        <v>0</v>
      </c>
      <c r="G198" s="29"/>
      <c r="H198" s="29">
        <f t="shared" si="42"/>
        <v>0</v>
      </c>
      <c r="I198" s="29">
        <v>31256922</v>
      </c>
      <c r="J198" s="29">
        <f t="shared" si="43"/>
        <v>31256922</v>
      </c>
      <c r="K198" s="29">
        <f>VLOOKUP(A198,[3]REPNCT004ReporteAuxiliarContabl!A$21:D$258,4,0)</f>
        <v>0</v>
      </c>
      <c r="L198" s="29">
        <f t="shared" si="44"/>
        <v>31256922</v>
      </c>
      <c r="M198" s="29">
        <v>0</v>
      </c>
      <c r="N198" s="29">
        <f t="shared" si="45"/>
        <v>31256922</v>
      </c>
      <c r="O198" s="29">
        <v>0</v>
      </c>
      <c r="P198" s="29">
        <f t="shared" si="46"/>
        <v>31256922</v>
      </c>
      <c r="Q198" s="29">
        <v>0</v>
      </c>
      <c r="R198" s="29">
        <f t="shared" si="47"/>
        <v>31256922</v>
      </c>
      <c r="S198" s="29">
        <v>0</v>
      </c>
      <c r="T198" s="29">
        <f t="shared" si="36"/>
        <v>31256922</v>
      </c>
      <c r="U198" s="29">
        <v>0</v>
      </c>
      <c r="V198" s="29">
        <f t="shared" si="37"/>
        <v>31256922</v>
      </c>
      <c r="W198" s="29">
        <v>0</v>
      </c>
      <c r="X198" s="29">
        <f t="shared" si="38"/>
        <v>31256922</v>
      </c>
      <c r="Y198" s="29">
        <v>0</v>
      </c>
      <c r="Z198" s="29">
        <f t="shared" si="39"/>
        <v>31256922</v>
      </c>
      <c r="AA198" s="29">
        <v>0</v>
      </c>
      <c r="AB198" s="29">
        <f t="shared" si="40"/>
        <v>31256922</v>
      </c>
    </row>
    <row r="199" spans="1:28" ht="18" customHeight="1" x14ac:dyDescent="0.25">
      <c r="A199" s="9">
        <v>891801363</v>
      </c>
      <c r="B199" s="9">
        <v>211215212</v>
      </c>
      <c r="C199" s="10" t="s">
        <v>334</v>
      </c>
      <c r="D199" s="11" t="s">
        <v>559</v>
      </c>
      <c r="E199" s="29"/>
      <c r="F199" s="29">
        <f t="shared" si="41"/>
        <v>0</v>
      </c>
      <c r="G199" s="29"/>
      <c r="H199" s="29">
        <f t="shared" si="42"/>
        <v>0</v>
      </c>
      <c r="I199" s="29">
        <v>29793085</v>
      </c>
      <c r="J199" s="29">
        <f t="shared" si="43"/>
        <v>29793085</v>
      </c>
      <c r="K199" s="29">
        <f>VLOOKUP(A199,[3]REPNCT004ReporteAuxiliarContabl!A$21:D$258,4,0)</f>
        <v>0</v>
      </c>
      <c r="L199" s="29">
        <f t="shared" si="44"/>
        <v>29793085</v>
      </c>
      <c r="M199" s="29">
        <v>0</v>
      </c>
      <c r="N199" s="29">
        <f t="shared" si="45"/>
        <v>29793085</v>
      </c>
      <c r="O199" s="29">
        <v>0</v>
      </c>
      <c r="P199" s="29">
        <f t="shared" si="46"/>
        <v>29793085</v>
      </c>
      <c r="Q199" s="29">
        <v>0</v>
      </c>
      <c r="R199" s="29">
        <f t="shared" si="47"/>
        <v>29793085</v>
      </c>
      <c r="S199" s="29">
        <v>0</v>
      </c>
      <c r="T199" s="29">
        <f t="shared" si="36"/>
        <v>29793085</v>
      </c>
      <c r="U199" s="29">
        <v>0</v>
      </c>
      <c r="V199" s="29">
        <f t="shared" si="37"/>
        <v>29793085</v>
      </c>
      <c r="W199" s="29">
        <v>0</v>
      </c>
      <c r="X199" s="29">
        <f t="shared" si="38"/>
        <v>29793085</v>
      </c>
      <c r="Y199" s="29">
        <v>0</v>
      </c>
      <c r="Z199" s="29">
        <f t="shared" si="39"/>
        <v>29793085</v>
      </c>
      <c r="AA199" s="29">
        <v>0</v>
      </c>
      <c r="AB199" s="29">
        <f t="shared" si="40"/>
        <v>29793085</v>
      </c>
    </row>
    <row r="200" spans="1:28" ht="18" customHeight="1" x14ac:dyDescent="0.25">
      <c r="A200" s="9">
        <v>891801368</v>
      </c>
      <c r="B200" s="9">
        <v>213115531</v>
      </c>
      <c r="C200" s="10" t="s">
        <v>236</v>
      </c>
      <c r="D200" s="11" t="s">
        <v>465</v>
      </c>
      <c r="E200" s="29"/>
      <c r="F200" s="29">
        <f t="shared" si="41"/>
        <v>0</v>
      </c>
      <c r="G200" s="29"/>
      <c r="H200" s="29">
        <f t="shared" si="42"/>
        <v>0</v>
      </c>
      <c r="I200" s="29">
        <v>45337303</v>
      </c>
      <c r="J200" s="29">
        <f t="shared" si="43"/>
        <v>45337303</v>
      </c>
      <c r="K200" s="29">
        <f>VLOOKUP(A200,[3]REPNCT004ReporteAuxiliarContabl!A$21:D$258,4,0)</f>
        <v>0</v>
      </c>
      <c r="L200" s="29">
        <f t="shared" si="44"/>
        <v>45337303</v>
      </c>
      <c r="M200" s="29">
        <v>0</v>
      </c>
      <c r="N200" s="29">
        <f t="shared" si="45"/>
        <v>45337303</v>
      </c>
      <c r="O200" s="29">
        <v>0</v>
      </c>
      <c r="P200" s="29">
        <f t="shared" si="46"/>
        <v>45337303</v>
      </c>
      <c r="Q200" s="29">
        <v>0</v>
      </c>
      <c r="R200" s="29">
        <f t="shared" si="47"/>
        <v>45337303</v>
      </c>
      <c r="S200" s="29">
        <v>0</v>
      </c>
      <c r="T200" s="29">
        <f t="shared" si="36"/>
        <v>45337303</v>
      </c>
      <c r="U200" s="29">
        <v>0</v>
      </c>
      <c r="V200" s="29">
        <f t="shared" si="37"/>
        <v>45337303</v>
      </c>
      <c r="W200" s="29">
        <v>0</v>
      </c>
      <c r="X200" s="29">
        <f t="shared" si="38"/>
        <v>45337303</v>
      </c>
      <c r="Y200" s="29">
        <v>0</v>
      </c>
      <c r="Z200" s="29">
        <f t="shared" si="39"/>
        <v>45337303</v>
      </c>
      <c r="AA200" s="29">
        <v>0</v>
      </c>
      <c r="AB200" s="29">
        <f t="shared" si="40"/>
        <v>45337303</v>
      </c>
    </row>
    <row r="201" spans="1:28" ht="18" customHeight="1" x14ac:dyDescent="0.25">
      <c r="A201" s="9">
        <v>891801369</v>
      </c>
      <c r="B201" s="9">
        <v>218115681</v>
      </c>
      <c r="C201" s="10" t="s">
        <v>304</v>
      </c>
      <c r="D201" s="11" t="s">
        <v>531</v>
      </c>
      <c r="E201" s="29"/>
      <c r="F201" s="29">
        <f t="shared" si="41"/>
        <v>0</v>
      </c>
      <c r="G201" s="29"/>
      <c r="H201" s="29">
        <f t="shared" si="42"/>
        <v>0</v>
      </c>
      <c r="I201" s="29">
        <v>2590703</v>
      </c>
      <c r="J201" s="29">
        <f t="shared" si="43"/>
        <v>2590703</v>
      </c>
      <c r="K201" s="29">
        <f>VLOOKUP(A201,[3]REPNCT004ReporteAuxiliarContabl!A$21:D$258,4,0)</f>
        <v>0</v>
      </c>
      <c r="L201" s="29">
        <f t="shared" si="44"/>
        <v>2590703</v>
      </c>
      <c r="M201" s="29">
        <v>0</v>
      </c>
      <c r="N201" s="29">
        <f t="shared" si="45"/>
        <v>2590703</v>
      </c>
      <c r="O201" s="29">
        <v>0</v>
      </c>
      <c r="P201" s="29">
        <f t="shared" si="46"/>
        <v>2590703</v>
      </c>
      <c r="Q201" s="29">
        <v>0</v>
      </c>
      <c r="R201" s="29">
        <f t="shared" si="47"/>
        <v>2590703</v>
      </c>
      <c r="S201" s="29">
        <v>0</v>
      </c>
      <c r="T201" s="29">
        <f t="shared" si="36"/>
        <v>2590703</v>
      </c>
      <c r="U201" s="29">
        <v>0</v>
      </c>
      <c r="V201" s="29">
        <f t="shared" si="37"/>
        <v>2590703</v>
      </c>
      <c r="W201" s="29">
        <v>0</v>
      </c>
      <c r="X201" s="29">
        <f t="shared" si="38"/>
        <v>2590703</v>
      </c>
      <c r="Y201" s="29">
        <v>0</v>
      </c>
      <c r="Z201" s="29">
        <f t="shared" si="39"/>
        <v>2590703</v>
      </c>
      <c r="AA201" s="29">
        <v>0</v>
      </c>
      <c r="AB201" s="29">
        <f t="shared" si="40"/>
        <v>2590703</v>
      </c>
    </row>
    <row r="202" spans="1:28" ht="18" customHeight="1" x14ac:dyDescent="0.25">
      <c r="A202" s="9">
        <v>891801994</v>
      </c>
      <c r="B202" s="9">
        <v>217615476</v>
      </c>
      <c r="C202" s="10" t="s">
        <v>293</v>
      </c>
      <c r="D202" s="11" t="s">
        <v>521</v>
      </c>
      <c r="E202" s="29"/>
      <c r="F202" s="29">
        <f t="shared" si="41"/>
        <v>0</v>
      </c>
      <c r="G202" s="29"/>
      <c r="H202" s="29">
        <f t="shared" si="42"/>
        <v>0</v>
      </c>
      <c r="I202" s="29">
        <v>13452226</v>
      </c>
      <c r="J202" s="29">
        <f t="shared" si="43"/>
        <v>13452226</v>
      </c>
      <c r="K202" s="29">
        <f>VLOOKUP(A202,[3]REPNCT004ReporteAuxiliarContabl!A$21:D$258,4,0)</f>
        <v>0</v>
      </c>
      <c r="L202" s="29">
        <f t="shared" si="44"/>
        <v>13452226</v>
      </c>
      <c r="M202" s="29">
        <v>0</v>
      </c>
      <c r="N202" s="29">
        <f t="shared" si="45"/>
        <v>13452226</v>
      </c>
      <c r="O202" s="29">
        <v>0</v>
      </c>
      <c r="P202" s="29">
        <f t="shared" si="46"/>
        <v>13452226</v>
      </c>
      <c r="Q202" s="29">
        <v>0</v>
      </c>
      <c r="R202" s="29">
        <f t="shared" si="47"/>
        <v>13452226</v>
      </c>
      <c r="S202" s="29">
        <v>0</v>
      </c>
      <c r="T202" s="29">
        <f t="shared" si="36"/>
        <v>13452226</v>
      </c>
      <c r="U202" s="29">
        <v>0</v>
      </c>
      <c r="V202" s="29">
        <f t="shared" si="37"/>
        <v>13452226</v>
      </c>
      <c r="W202" s="29">
        <v>0</v>
      </c>
      <c r="X202" s="29">
        <f t="shared" si="38"/>
        <v>13452226</v>
      </c>
      <c r="Y202" s="29">
        <v>0</v>
      </c>
      <c r="Z202" s="29">
        <f t="shared" si="39"/>
        <v>13452226</v>
      </c>
      <c r="AA202" s="29">
        <v>0</v>
      </c>
      <c r="AB202" s="29">
        <f t="shared" si="40"/>
        <v>13452226</v>
      </c>
    </row>
    <row r="203" spans="1:28" ht="18" customHeight="1" x14ac:dyDescent="0.25">
      <c r="A203" s="9">
        <v>891855015</v>
      </c>
      <c r="B203" s="9">
        <v>213715537</v>
      </c>
      <c r="C203" s="10" t="s">
        <v>238</v>
      </c>
      <c r="D203" s="11" t="s">
        <v>467</v>
      </c>
      <c r="E203" s="29"/>
      <c r="F203" s="29">
        <f t="shared" si="41"/>
        <v>0</v>
      </c>
      <c r="G203" s="29"/>
      <c r="H203" s="29">
        <f t="shared" si="42"/>
        <v>0</v>
      </c>
      <c r="I203" s="29">
        <v>12051922</v>
      </c>
      <c r="J203" s="29">
        <f t="shared" si="43"/>
        <v>12051922</v>
      </c>
      <c r="K203" s="29">
        <f>VLOOKUP(A203,[3]REPNCT004ReporteAuxiliarContabl!A$21:D$258,4,0)</f>
        <v>0</v>
      </c>
      <c r="L203" s="29">
        <f t="shared" si="44"/>
        <v>12051922</v>
      </c>
      <c r="M203" s="29">
        <v>0</v>
      </c>
      <c r="N203" s="29">
        <f t="shared" si="45"/>
        <v>12051922</v>
      </c>
      <c r="O203" s="29">
        <v>0</v>
      </c>
      <c r="P203" s="29">
        <f t="shared" si="46"/>
        <v>12051922</v>
      </c>
      <c r="Q203" s="29">
        <v>0</v>
      </c>
      <c r="R203" s="29">
        <f t="shared" si="47"/>
        <v>12051922</v>
      </c>
      <c r="S203" s="29">
        <v>0</v>
      </c>
      <c r="T203" s="29">
        <f t="shared" si="36"/>
        <v>12051922</v>
      </c>
      <c r="U203" s="29">
        <v>0</v>
      </c>
      <c r="V203" s="29">
        <f t="shared" si="37"/>
        <v>12051922</v>
      </c>
      <c r="W203" s="29">
        <v>0</v>
      </c>
      <c r="X203" s="29">
        <f t="shared" si="38"/>
        <v>12051922</v>
      </c>
      <c r="Y203" s="29">
        <v>0</v>
      </c>
      <c r="Z203" s="29">
        <f t="shared" si="39"/>
        <v>12051922</v>
      </c>
      <c r="AA203" s="29">
        <v>0</v>
      </c>
      <c r="AB203" s="29">
        <f t="shared" si="40"/>
        <v>12051922</v>
      </c>
    </row>
    <row r="204" spans="1:28" ht="18" customHeight="1" x14ac:dyDescent="0.25">
      <c r="A204" s="9">
        <v>891855017</v>
      </c>
      <c r="B204" s="9">
        <v>210185001</v>
      </c>
      <c r="C204" s="10" t="s">
        <v>268</v>
      </c>
      <c r="D204" s="11" t="s">
        <v>496</v>
      </c>
      <c r="E204" s="29"/>
      <c r="F204" s="29">
        <f t="shared" si="41"/>
        <v>0</v>
      </c>
      <c r="G204" s="29"/>
      <c r="H204" s="29">
        <f t="shared" si="42"/>
        <v>0</v>
      </c>
      <c r="I204" s="29">
        <v>823213710</v>
      </c>
      <c r="J204" s="29">
        <f t="shared" si="43"/>
        <v>823213710</v>
      </c>
      <c r="K204" s="29">
        <f>VLOOKUP(A204,[3]REPNCT004ReporteAuxiliarContabl!A$21:D$258,4,0)</f>
        <v>823213710</v>
      </c>
      <c r="L204" s="29">
        <f t="shared" si="44"/>
        <v>1646427420</v>
      </c>
      <c r="M204" s="29">
        <v>1330854147</v>
      </c>
      <c r="N204" s="29">
        <f t="shared" si="45"/>
        <v>2977281567</v>
      </c>
      <c r="O204" s="29">
        <v>1652024581</v>
      </c>
      <c r="P204" s="29">
        <f t="shared" si="46"/>
        <v>4629306148</v>
      </c>
      <c r="Q204" s="29">
        <v>829151601</v>
      </c>
      <c r="R204" s="29">
        <f t="shared" si="47"/>
        <v>5458457749</v>
      </c>
      <c r="S204" s="29">
        <v>825804645</v>
      </c>
      <c r="T204" s="29">
        <f t="shared" si="36"/>
        <v>6284262394</v>
      </c>
      <c r="U204" s="29">
        <v>734430514</v>
      </c>
      <c r="V204" s="29">
        <f t="shared" si="37"/>
        <v>7018692908</v>
      </c>
      <c r="W204" s="29">
        <v>927219643</v>
      </c>
      <c r="X204" s="29">
        <f t="shared" si="38"/>
        <v>7945912551</v>
      </c>
      <c r="Y204" s="29">
        <v>0</v>
      </c>
      <c r="Z204" s="29">
        <f t="shared" si="39"/>
        <v>7945912551</v>
      </c>
      <c r="AA204" s="29">
        <v>0</v>
      </c>
      <c r="AB204" s="29">
        <f t="shared" si="40"/>
        <v>7945912551</v>
      </c>
    </row>
    <row r="205" spans="1:28" ht="18" customHeight="1" x14ac:dyDescent="0.25">
      <c r="A205" s="9">
        <v>891855130</v>
      </c>
      <c r="B205" s="9">
        <v>215915759</v>
      </c>
      <c r="C205" s="10" t="s">
        <v>239</v>
      </c>
      <c r="D205" s="11" t="s">
        <v>468</v>
      </c>
      <c r="E205" s="29">
        <v>342708873</v>
      </c>
      <c r="F205" s="29">
        <f t="shared" si="41"/>
        <v>342708873</v>
      </c>
      <c r="G205" s="29">
        <v>264928614</v>
      </c>
      <c r="H205" s="29">
        <f t="shared" si="42"/>
        <v>607637487</v>
      </c>
      <c r="I205" s="29">
        <v>229125138</v>
      </c>
      <c r="J205" s="29">
        <f t="shared" si="43"/>
        <v>836762625</v>
      </c>
      <c r="K205" s="29">
        <f>VLOOKUP(A205,[3]REPNCT004ReporteAuxiliarContabl!A$21:D$258,4,0)</f>
        <v>267130957</v>
      </c>
      <c r="L205" s="29">
        <f t="shared" si="44"/>
        <v>1103893582</v>
      </c>
      <c r="M205" s="29">
        <v>184663773</v>
      </c>
      <c r="N205" s="29">
        <f t="shared" si="45"/>
        <v>1288557355</v>
      </c>
      <c r="O205" s="29">
        <v>301495569</v>
      </c>
      <c r="P205" s="29">
        <f t="shared" si="46"/>
        <v>1590052924</v>
      </c>
      <c r="Q205" s="29">
        <v>301619516</v>
      </c>
      <c r="R205" s="29">
        <f t="shared" si="47"/>
        <v>1891672440</v>
      </c>
      <c r="S205" s="29">
        <v>300401997</v>
      </c>
      <c r="T205" s="29">
        <f t="shared" si="36"/>
        <v>2192074437</v>
      </c>
      <c r="U205" s="29">
        <v>302228275</v>
      </c>
      <c r="V205" s="29">
        <f t="shared" si="37"/>
        <v>2494302712</v>
      </c>
      <c r="W205" s="29">
        <v>302228274</v>
      </c>
      <c r="X205" s="29">
        <f t="shared" si="38"/>
        <v>2796530986</v>
      </c>
      <c r="Y205" s="29">
        <v>0</v>
      </c>
      <c r="Z205" s="29">
        <f t="shared" si="39"/>
        <v>2796530986</v>
      </c>
      <c r="AA205" s="29">
        <v>0</v>
      </c>
      <c r="AB205" s="29">
        <f t="shared" si="40"/>
        <v>2796530986</v>
      </c>
    </row>
    <row r="206" spans="1:28" ht="18" customHeight="1" x14ac:dyDescent="0.25">
      <c r="A206" s="9">
        <v>891855138</v>
      </c>
      <c r="B206" s="9">
        <v>213815238</v>
      </c>
      <c r="C206" s="10" t="s">
        <v>240</v>
      </c>
      <c r="D206" s="11" t="s">
        <v>469</v>
      </c>
      <c r="E206" s="29">
        <v>532631696</v>
      </c>
      <c r="F206" s="29">
        <f t="shared" si="41"/>
        <v>532631696</v>
      </c>
      <c r="G206" s="29">
        <v>411747078</v>
      </c>
      <c r="H206" s="29">
        <f t="shared" si="42"/>
        <v>944378774</v>
      </c>
      <c r="I206" s="29">
        <v>356101988</v>
      </c>
      <c r="J206" s="29">
        <f t="shared" si="43"/>
        <v>1300480762</v>
      </c>
      <c r="K206" s="29">
        <f>VLOOKUP(A206,[3]REPNCT004ReporteAuxiliarContabl!A$21:D$258,4,0)</f>
        <v>415169917</v>
      </c>
      <c r="L206" s="29">
        <f t="shared" si="44"/>
        <v>1715650679</v>
      </c>
      <c r="M206" s="29">
        <v>287000968</v>
      </c>
      <c r="N206" s="29">
        <f t="shared" si="45"/>
        <v>2002651647</v>
      </c>
      <c r="O206" s="29">
        <v>468578752</v>
      </c>
      <c r="P206" s="29">
        <f t="shared" si="46"/>
        <v>2471230399</v>
      </c>
      <c r="Q206" s="29">
        <v>468771389</v>
      </c>
      <c r="R206" s="29">
        <f t="shared" si="47"/>
        <v>2940001788</v>
      </c>
      <c r="S206" s="29">
        <v>466879145</v>
      </c>
      <c r="T206" s="29">
        <f t="shared" si="36"/>
        <v>3406880933</v>
      </c>
      <c r="U206" s="29">
        <v>469717511</v>
      </c>
      <c r="V206" s="29">
        <f t="shared" si="37"/>
        <v>3876598444</v>
      </c>
      <c r="W206" s="29">
        <v>469717509</v>
      </c>
      <c r="X206" s="29">
        <f t="shared" si="38"/>
        <v>4346315953</v>
      </c>
      <c r="Y206" s="29">
        <v>0</v>
      </c>
      <c r="Z206" s="29">
        <f t="shared" si="39"/>
        <v>4346315953</v>
      </c>
      <c r="AA206" s="29">
        <v>0</v>
      </c>
      <c r="AB206" s="29">
        <f t="shared" si="40"/>
        <v>4346315953</v>
      </c>
    </row>
    <row r="207" spans="1:28" ht="18" customHeight="1" x14ac:dyDescent="0.25">
      <c r="A207" s="9">
        <v>891855200</v>
      </c>
      <c r="B207" s="9">
        <v>211085010</v>
      </c>
      <c r="C207" s="10" t="s">
        <v>241</v>
      </c>
      <c r="D207" s="11" t="s">
        <v>470</v>
      </c>
      <c r="E207" s="29"/>
      <c r="F207" s="29">
        <f t="shared" si="41"/>
        <v>0</v>
      </c>
      <c r="G207" s="29"/>
      <c r="H207" s="29">
        <f t="shared" si="42"/>
        <v>0</v>
      </c>
      <c r="I207" s="29">
        <v>319761733</v>
      </c>
      <c r="J207" s="29">
        <f t="shared" si="43"/>
        <v>319761733</v>
      </c>
      <c r="K207" s="29">
        <f>VLOOKUP(A207,[3]REPNCT004ReporteAuxiliarContabl!A$21:D$258,4,0)</f>
        <v>319761733</v>
      </c>
      <c r="L207" s="29">
        <f t="shared" si="44"/>
        <v>639523466</v>
      </c>
      <c r="M207" s="29">
        <v>319761733</v>
      </c>
      <c r="N207" s="29">
        <f t="shared" si="45"/>
        <v>959285199</v>
      </c>
      <c r="O207" s="29">
        <v>319761731</v>
      </c>
      <c r="P207" s="29">
        <f t="shared" si="46"/>
        <v>1279046930</v>
      </c>
      <c r="Q207" s="29">
        <v>0</v>
      </c>
      <c r="R207" s="29">
        <f t="shared" si="47"/>
        <v>1279046930</v>
      </c>
      <c r="S207" s="29">
        <v>0</v>
      </c>
      <c r="T207" s="29">
        <f t="shared" si="36"/>
        <v>1279046930</v>
      </c>
      <c r="U207" s="29">
        <v>0</v>
      </c>
      <c r="V207" s="29">
        <f t="shared" si="37"/>
        <v>1279046930</v>
      </c>
      <c r="W207" s="29">
        <v>0</v>
      </c>
      <c r="X207" s="29">
        <f t="shared" si="38"/>
        <v>1279046930</v>
      </c>
      <c r="Y207" s="29">
        <v>0</v>
      </c>
      <c r="Z207" s="29">
        <f t="shared" si="39"/>
        <v>1279046930</v>
      </c>
      <c r="AA207" s="29">
        <v>0</v>
      </c>
      <c r="AB207" s="29">
        <f t="shared" si="40"/>
        <v>1279046930</v>
      </c>
    </row>
    <row r="208" spans="1:28" ht="18" customHeight="1" x14ac:dyDescent="0.25">
      <c r="A208" s="9">
        <v>891856131</v>
      </c>
      <c r="B208" s="9">
        <v>219015790</v>
      </c>
      <c r="C208" s="10" t="s">
        <v>269</v>
      </c>
      <c r="D208" s="11" t="s">
        <v>497</v>
      </c>
      <c r="E208" s="29"/>
      <c r="F208" s="29">
        <f t="shared" si="41"/>
        <v>0</v>
      </c>
      <c r="G208" s="29"/>
      <c r="H208" s="29">
        <f t="shared" si="42"/>
        <v>0</v>
      </c>
      <c r="I208" s="29">
        <v>5699546</v>
      </c>
      <c r="J208" s="29">
        <f t="shared" si="43"/>
        <v>5699546</v>
      </c>
      <c r="K208" s="29">
        <f>VLOOKUP(A208,[3]REPNCT004ReporteAuxiliarContabl!A$21:D$258,4,0)</f>
        <v>0</v>
      </c>
      <c r="L208" s="29">
        <f t="shared" si="44"/>
        <v>5699546</v>
      </c>
      <c r="M208" s="29">
        <v>0</v>
      </c>
      <c r="N208" s="29">
        <f t="shared" si="45"/>
        <v>5699546</v>
      </c>
      <c r="O208" s="29">
        <v>0</v>
      </c>
      <c r="P208" s="29">
        <f t="shared" si="46"/>
        <v>5699546</v>
      </c>
      <c r="Q208" s="29">
        <v>0</v>
      </c>
      <c r="R208" s="29">
        <f t="shared" si="47"/>
        <v>5699546</v>
      </c>
      <c r="S208" s="29">
        <v>0</v>
      </c>
      <c r="T208" s="29">
        <f t="shared" si="36"/>
        <v>5699546</v>
      </c>
      <c r="U208" s="29">
        <v>0</v>
      </c>
      <c r="V208" s="29">
        <f t="shared" si="37"/>
        <v>5699546</v>
      </c>
      <c r="W208" s="29">
        <v>0</v>
      </c>
      <c r="X208" s="29">
        <f t="shared" si="38"/>
        <v>5699546</v>
      </c>
      <c r="Y208" s="29">
        <v>0</v>
      </c>
      <c r="Z208" s="29">
        <f t="shared" si="39"/>
        <v>5699546</v>
      </c>
      <c r="AA208" s="29">
        <v>0</v>
      </c>
      <c r="AB208" s="29">
        <f t="shared" si="40"/>
        <v>5699546</v>
      </c>
    </row>
    <row r="209" spans="1:28" ht="18" customHeight="1" x14ac:dyDescent="0.25">
      <c r="A209" s="9">
        <v>891857821</v>
      </c>
      <c r="B209" s="9">
        <v>217315673</v>
      </c>
      <c r="C209" s="10" t="s">
        <v>305</v>
      </c>
      <c r="D209" s="11" t="s">
        <v>532</v>
      </c>
      <c r="E209" s="29"/>
      <c r="F209" s="29">
        <f t="shared" si="41"/>
        <v>0</v>
      </c>
      <c r="G209" s="29"/>
      <c r="H209" s="29">
        <f t="shared" si="42"/>
        <v>0</v>
      </c>
      <c r="I209" s="29">
        <v>113990</v>
      </c>
      <c r="J209" s="29">
        <f t="shared" si="43"/>
        <v>113990</v>
      </c>
      <c r="K209" s="29">
        <f>VLOOKUP(A209,[3]REPNCT004ReporteAuxiliarContabl!A$21:D$258,4,0)</f>
        <v>0</v>
      </c>
      <c r="L209" s="29">
        <f t="shared" si="44"/>
        <v>113990</v>
      </c>
      <c r="M209" s="29">
        <v>0</v>
      </c>
      <c r="N209" s="29">
        <f t="shared" si="45"/>
        <v>113990</v>
      </c>
      <c r="O209" s="29">
        <v>0</v>
      </c>
      <c r="P209" s="29">
        <f t="shared" si="46"/>
        <v>113990</v>
      </c>
      <c r="Q209" s="29">
        <v>0</v>
      </c>
      <c r="R209" s="29">
        <f t="shared" si="47"/>
        <v>113990</v>
      </c>
      <c r="S209" s="29">
        <v>0</v>
      </c>
      <c r="T209" s="29">
        <f t="shared" si="36"/>
        <v>113990</v>
      </c>
      <c r="U209" s="29">
        <v>0</v>
      </c>
      <c r="V209" s="29">
        <f t="shared" si="37"/>
        <v>113990</v>
      </c>
      <c r="W209" s="29">
        <v>0</v>
      </c>
      <c r="X209" s="29">
        <f t="shared" si="38"/>
        <v>113990</v>
      </c>
      <c r="Y209" s="29">
        <v>0</v>
      </c>
      <c r="Z209" s="29">
        <f t="shared" si="39"/>
        <v>113990</v>
      </c>
      <c r="AA209" s="29">
        <v>0</v>
      </c>
      <c r="AB209" s="29">
        <f t="shared" si="40"/>
        <v>113990</v>
      </c>
    </row>
    <row r="210" spans="1:28" ht="18" customHeight="1" x14ac:dyDescent="0.25">
      <c r="A210" s="9">
        <v>891900272</v>
      </c>
      <c r="B210" s="9">
        <v>213476834</v>
      </c>
      <c r="C210" s="10" t="s">
        <v>294</v>
      </c>
      <c r="D210" s="11" t="s">
        <v>522</v>
      </c>
      <c r="E210" s="29">
        <v>572561414</v>
      </c>
      <c r="F210" s="29">
        <f t="shared" si="41"/>
        <v>572561414</v>
      </c>
      <c r="G210" s="29">
        <v>442614458</v>
      </c>
      <c r="H210" s="29">
        <f t="shared" si="42"/>
        <v>1015175872</v>
      </c>
      <c r="I210" s="29">
        <v>382797832</v>
      </c>
      <c r="J210" s="29">
        <f t="shared" si="43"/>
        <v>1397973704</v>
      </c>
      <c r="K210" s="29">
        <f>VLOOKUP(A210,[3]REPNCT004ReporteAuxiliarContabl!A$21:D$258,4,0)</f>
        <v>446293897</v>
      </c>
      <c r="L210" s="29">
        <f t="shared" si="44"/>
        <v>1844267601</v>
      </c>
      <c r="M210" s="29">
        <v>308516527</v>
      </c>
      <c r="N210" s="29">
        <f t="shared" si="45"/>
        <v>2152784128</v>
      </c>
      <c r="O210" s="29">
        <v>503706624</v>
      </c>
      <c r="P210" s="29">
        <f t="shared" si="46"/>
        <v>2656490752</v>
      </c>
      <c r="Q210" s="29">
        <v>503913702</v>
      </c>
      <c r="R210" s="29">
        <f t="shared" si="47"/>
        <v>3160404454</v>
      </c>
      <c r="S210" s="29">
        <v>501879602</v>
      </c>
      <c r="T210" s="29">
        <f t="shared" si="36"/>
        <v>3662284056</v>
      </c>
      <c r="U210" s="29">
        <v>504930752</v>
      </c>
      <c r="V210" s="29">
        <f t="shared" si="37"/>
        <v>4167214808</v>
      </c>
      <c r="W210" s="29">
        <v>504930751</v>
      </c>
      <c r="X210" s="29">
        <f t="shared" si="38"/>
        <v>4672145559</v>
      </c>
      <c r="Y210" s="29">
        <v>0</v>
      </c>
      <c r="Z210" s="29">
        <f t="shared" si="39"/>
        <v>4672145559</v>
      </c>
      <c r="AA210" s="29">
        <v>0</v>
      </c>
      <c r="AB210" s="29">
        <f t="shared" si="40"/>
        <v>4672145559</v>
      </c>
    </row>
    <row r="211" spans="1:28" ht="18" customHeight="1" x14ac:dyDescent="0.25">
      <c r="A211" s="9">
        <v>891900493</v>
      </c>
      <c r="B211" s="9">
        <v>214776147</v>
      </c>
      <c r="C211" s="10" t="s">
        <v>270</v>
      </c>
      <c r="D211" s="11" t="s">
        <v>498</v>
      </c>
      <c r="E211" s="29"/>
      <c r="F211" s="29">
        <f t="shared" si="41"/>
        <v>0</v>
      </c>
      <c r="G211" s="29">
        <v>283277208</v>
      </c>
      <c r="H211" s="29">
        <f t="shared" si="42"/>
        <v>283277208</v>
      </c>
      <c r="I211" s="29">
        <v>244994033</v>
      </c>
      <c r="J211" s="29">
        <f t="shared" si="43"/>
        <v>528271241</v>
      </c>
      <c r="K211" s="29">
        <f>VLOOKUP(A211,[3]REPNCT004ReporteAuxiliarContabl!A$21:D$258,4,0)</f>
        <v>285632083</v>
      </c>
      <c r="L211" s="29">
        <f t="shared" si="44"/>
        <v>813903324</v>
      </c>
      <c r="M211" s="29">
        <v>500000000</v>
      </c>
      <c r="N211" s="29">
        <f t="shared" si="45"/>
        <v>1313903324</v>
      </c>
      <c r="O211" s="29">
        <v>500000000</v>
      </c>
      <c r="P211" s="29">
        <f t="shared" si="46"/>
        <v>1813903324</v>
      </c>
      <c r="Q211" s="29">
        <v>202466791</v>
      </c>
      <c r="R211" s="29">
        <f t="shared" si="47"/>
        <v>2016370115</v>
      </c>
      <c r="S211" s="29">
        <v>309867163</v>
      </c>
      <c r="T211" s="29">
        <f t="shared" si="36"/>
        <v>2326237278</v>
      </c>
      <c r="U211" s="29">
        <v>297533209</v>
      </c>
      <c r="V211" s="29">
        <f t="shared" si="37"/>
        <v>2623770487</v>
      </c>
      <c r="W211" s="29">
        <v>0</v>
      </c>
      <c r="X211" s="29">
        <f t="shared" si="38"/>
        <v>2623770487</v>
      </c>
      <c r="Y211" s="29">
        <v>0</v>
      </c>
      <c r="Z211" s="29">
        <f t="shared" si="39"/>
        <v>2623770487</v>
      </c>
      <c r="AA211" s="29">
        <v>0</v>
      </c>
      <c r="AB211" s="29">
        <f t="shared" si="40"/>
        <v>2623770487</v>
      </c>
    </row>
    <row r="212" spans="1:28" ht="18" customHeight="1" x14ac:dyDescent="0.25">
      <c r="A212" s="9">
        <v>892000148</v>
      </c>
      <c r="B212" s="9">
        <v>115050000</v>
      </c>
      <c r="C212" s="10" t="s">
        <v>335</v>
      </c>
      <c r="D212" s="11" t="s">
        <v>560</v>
      </c>
      <c r="E212" s="29">
        <v>1614998377</v>
      </c>
      <c r="F212" s="29">
        <f t="shared" si="41"/>
        <v>1614998377</v>
      </c>
      <c r="G212" s="29">
        <v>1248462808</v>
      </c>
      <c r="H212" s="29">
        <f t="shared" si="42"/>
        <v>2863461185</v>
      </c>
      <c r="I212" s="29">
        <v>3687349729</v>
      </c>
      <c r="J212" s="29">
        <f t="shared" si="43"/>
        <v>6550810914</v>
      </c>
      <c r="K212" s="29">
        <f>VLOOKUP(A212,[3]REPNCT004ReporteAuxiliarContabl!A$21:D$258,4,0)</f>
        <v>3866450241</v>
      </c>
      <c r="L212" s="29">
        <f t="shared" si="44"/>
        <v>10417261155</v>
      </c>
      <c r="M212" s="29">
        <v>3477827775</v>
      </c>
      <c r="N212" s="29">
        <f t="shared" si="45"/>
        <v>13895088930</v>
      </c>
      <c r="O212" s="29">
        <v>4028391753</v>
      </c>
      <c r="P212" s="29">
        <f t="shared" si="46"/>
        <v>17923480683</v>
      </c>
      <c r="Q212" s="29">
        <v>1421366843</v>
      </c>
      <c r="R212" s="29">
        <f t="shared" si="47"/>
        <v>19344847526</v>
      </c>
      <c r="S212" s="29">
        <v>1415629349</v>
      </c>
      <c r="T212" s="29">
        <f t="shared" si="36"/>
        <v>20760476875</v>
      </c>
      <c r="U212" s="29">
        <v>1424235590</v>
      </c>
      <c r="V212" s="29">
        <f t="shared" si="37"/>
        <v>22184712465</v>
      </c>
      <c r="W212" s="29">
        <v>1424235589</v>
      </c>
      <c r="X212" s="29">
        <f t="shared" si="38"/>
        <v>23608948054</v>
      </c>
      <c r="Y212" s="29">
        <v>0</v>
      </c>
      <c r="Z212" s="29">
        <f t="shared" si="39"/>
        <v>23608948054</v>
      </c>
      <c r="AA212" s="29">
        <v>0</v>
      </c>
      <c r="AB212" s="29">
        <f t="shared" si="40"/>
        <v>23608948054</v>
      </c>
    </row>
    <row r="213" spans="1:28" ht="18" customHeight="1" x14ac:dyDescent="0.25">
      <c r="A213" s="9">
        <v>892000757</v>
      </c>
      <c r="B213" s="9">
        <v>28450000</v>
      </c>
      <c r="C213" s="10" t="s">
        <v>37</v>
      </c>
      <c r="D213" s="11" t="s">
        <v>123</v>
      </c>
      <c r="E213" s="29"/>
      <c r="F213" s="29">
        <f t="shared" si="41"/>
        <v>0</v>
      </c>
      <c r="G213" s="29">
        <v>0</v>
      </c>
      <c r="H213" s="29">
        <f t="shared" si="42"/>
        <v>0</v>
      </c>
      <c r="I213" s="29"/>
      <c r="J213" s="29">
        <f t="shared" si="43"/>
        <v>0</v>
      </c>
      <c r="K213" s="29"/>
      <c r="L213" s="29">
        <f t="shared" si="44"/>
        <v>0</v>
      </c>
      <c r="M213" s="29">
        <v>1145512309</v>
      </c>
      <c r="N213" s="29">
        <f t="shared" si="45"/>
        <v>1145512309</v>
      </c>
      <c r="O213" s="29">
        <v>1129217089</v>
      </c>
      <c r="P213" s="29">
        <f t="shared" si="46"/>
        <v>2274729398</v>
      </c>
      <c r="Q213" s="29">
        <v>0</v>
      </c>
      <c r="R213" s="29">
        <f t="shared" si="47"/>
        <v>2274729398</v>
      </c>
      <c r="S213" s="29">
        <v>0</v>
      </c>
      <c r="T213" s="29">
        <f t="shared" si="36"/>
        <v>2274729398</v>
      </c>
      <c r="U213" s="29">
        <v>6748911413</v>
      </c>
      <c r="V213" s="29">
        <f t="shared" si="37"/>
        <v>9023640811</v>
      </c>
      <c r="W213" s="29">
        <v>0</v>
      </c>
      <c r="X213" s="29">
        <f t="shared" si="38"/>
        <v>9023640811</v>
      </c>
      <c r="Y213" s="29">
        <v>0</v>
      </c>
      <c r="Z213" s="29">
        <f t="shared" si="39"/>
        <v>9023640811</v>
      </c>
      <c r="AA213" s="29">
        <v>0</v>
      </c>
      <c r="AB213" s="29">
        <f t="shared" si="40"/>
        <v>9023640811</v>
      </c>
    </row>
    <row r="214" spans="1:28" ht="18" customHeight="1" x14ac:dyDescent="0.25">
      <c r="A214" s="9">
        <v>892001457</v>
      </c>
      <c r="B214" s="9">
        <v>210650006</v>
      </c>
      <c r="C214" s="10" t="s">
        <v>295</v>
      </c>
      <c r="D214" s="11" t="s">
        <v>523</v>
      </c>
      <c r="E214" s="29"/>
      <c r="F214" s="29">
        <f t="shared" si="41"/>
        <v>0</v>
      </c>
      <c r="G214" s="29"/>
      <c r="H214" s="29">
        <f t="shared" si="42"/>
        <v>0</v>
      </c>
      <c r="I214" s="29">
        <v>607514711</v>
      </c>
      <c r="J214" s="29">
        <f t="shared" si="43"/>
        <v>607514711</v>
      </c>
      <c r="K214" s="29">
        <f>VLOOKUP(A214,[3]REPNCT004ReporteAuxiliarContabl!A$21:D$258,4,0)</f>
        <v>607514711</v>
      </c>
      <c r="L214" s="29">
        <f t="shared" si="44"/>
        <v>1215029422</v>
      </c>
      <c r="M214" s="29">
        <v>607514711</v>
      </c>
      <c r="N214" s="29">
        <f t="shared" si="45"/>
        <v>1822544133</v>
      </c>
      <c r="O214" s="29">
        <v>607514710</v>
      </c>
      <c r="P214" s="29">
        <f t="shared" si="46"/>
        <v>2430058843</v>
      </c>
      <c r="Q214" s="29">
        <v>0</v>
      </c>
      <c r="R214" s="29">
        <f t="shared" si="47"/>
        <v>2430058843</v>
      </c>
      <c r="S214" s="29">
        <v>0</v>
      </c>
      <c r="T214" s="29">
        <f t="shared" si="36"/>
        <v>2430058843</v>
      </c>
      <c r="U214" s="29">
        <v>0</v>
      </c>
      <c r="V214" s="29">
        <f t="shared" si="37"/>
        <v>2430058843</v>
      </c>
      <c r="W214" s="29">
        <v>0</v>
      </c>
      <c r="X214" s="29">
        <f t="shared" si="38"/>
        <v>2430058843</v>
      </c>
      <c r="Y214" s="29">
        <v>0</v>
      </c>
      <c r="Z214" s="29">
        <f t="shared" si="39"/>
        <v>2430058843</v>
      </c>
      <c r="AA214" s="29">
        <v>0</v>
      </c>
      <c r="AB214" s="29">
        <f t="shared" si="40"/>
        <v>2430058843</v>
      </c>
    </row>
    <row r="215" spans="1:28" ht="18" customHeight="1" x14ac:dyDescent="0.25">
      <c r="A215" s="9">
        <v>892099105</v>
      </c>
      <c r="B215" s="9">
        <v>210194001</v>
      </c>
      <c r="C215" s="10" t="s">
        <v>324</v>
      </c>
      <c r="D215" s="11" t="s">
        <v>550</v>
      </c>
      <c r="E215" s="29"/>
      <c r="F215" s="29">
        <f t="shared" si="41"/>
        <v>0</v>
      </c>
      <c r="G215" s="29"/>
      <c r="H215" s="29">
        <f t="shared" si="42"/>
        <v>0</v>
      </c>
      <c r="I215" s="29">
        <v>19689344</v>
      </c>
      <c r="J215" s="29">
        <f t="shared" si="43"/>
        <v>19689344</v>
      </c>
      <c r="K215" s="29">
        <f>VLOOKUP(A215,[3]REPNCT004ReporteAuxiliarContabl!A$21:D$258,4,0)</f>
        <v>0</v>
      </c>
      <c r="L215" s="29">
        <f t="shared" si="44"/>
        <v>19689344</v>
      </c>
      <c r="M215" s="29">
        <v>0</v>
      </c>
      <c r="N215" s="29">
        <f t="shared" si="45"/>
        <v>19689344</v>
      </c>
      <c r="O215" s="29">
        <v>0</v>
      </c>
      <c r="P215" s="29">
        <f t="shared" si="46"/>
        <v>19689344</v>
      </c>
      <c r="Q215" s="29">
        <v>0</v>
      </c>
      <c r="R215" s="29">
        <f t="shared" si="47"/>
        <v>19689344</v>
      </c>
      <c r="S215" s="29">
        <v>0</v>
      </c>
      <c r="T215" s="29">
        <f t="shared" si="36"/>
        <v>19689344</v>
      </c>
      <c r="U215" s="29">
        <v>0</v>
      </c>
      <c r="V215" s="29">
        <f t="shared" si="37"/>
        <v>19689344</v>
      </c>
      <c r="W215" s="29">
        <v>0</v>
      </c>
      <c r="X215" s="29">
        <f t="shared" si="38"/>
        <v>19689344</v>
      </c>
      <c r="Y215" s="29">
        <v>0</v>
      </c>
      <c r="Z215" s="29">
        <f t="shared" si="39"/>
        <v>19689344</v>
      </c>
      <c r="AA215" s="29">
        <v>0</v>
      </c>
      <c r="AB215" s="29">
        <f t="shared" si="40"/>
        <v>19689344</v>
      </c>
    </row>
    <row r="216" spans="1:28" ht="18" customHeight="1" x14ac:dyDescent="0.25">
      <c r="A216" s="9">
        <v>892099149</v>
      </c>
      <c r="B216" s="9">
        <v>119494000</v>
      </c>
      <c r="C216" s="10" t="s">
        <v>325</v>
      </c>
      <c r="D216" s="11" t="s">
        <v>551</v>
      </c>
      <c r="E216" s="29">
        <v>514748579</v>
      </c>
      <c r="F216" s="29">
        <f t="shared" si="41"/>
        <v>514748579</v>
      </c>
      <c r="G216" s="29">
        <v>0</v>
      </c>
      <c r="H216" s="29">
        <f t="shared" si="42"/>
        <v>514748579</v>
      </c>
      <c r="I216" s="29">
        <v>385798907</v>
      </c>
      <c r="J216" s="29">
        <f t="shared" si="43"/>
        <v>900547486</v>
      </c>
      <c r="K216" s="29">
        <f>VLOOKUP(A216,[3]REPNCT004ReporteAuxiliarContabl!A$21:D$258,4,0)</f>
        <v>449792772</v>
      </c>
      <c r="L216" s="29">
        <f t="shared" si="44"/>
        <v>1350340258</v>
      </c>
      <c r="M216" s="29">
        <v>310935249</v>
      </c>
      <c r="N216" s="29">
        <f t="shared" si="45"/>
        <v>1661275507</v>
      </c>
      <c r="O216" s="29">
        <v>507655606</v>
      </c>
      <c r="P216" s="29">
        <f t="shared" si="46"/>
        <v>2168931113</v>
      </c>
      <c r="Q216" s="29">
        <v>507864307</v>
      </c>
      <c r="R216" s="29">
        <f t="shared" si="47"/>
        <v>2676795420</v>
      </c>
      <c r="S216" s="29">
        <v>505814260</v>
      </c>
      <c r="T216" s="29">
        <f t="shared" si="36"/>
        <v>3182609680</v>
      </c>
      <c r="U216" s="29">
        <v>508889330</v>
      </c>
      <c r="V216" s="29">
        <f t="shared" si="37"/>
        <v>3691499010</v>
      </c>
      <c r="W216" s="29">
        <v>508889330</v>
      </c>
      <c r="X216" s="29">
        <f t="shared" si="38"/>
        <v>4200388340</v>
      </c>
      <c r="Y216" s="29">
        <v>0</v>
      </c>
      <c r="Z216" s="29">
        <f t="shared" si="39"/>
        <v>4200388340</v>
      </c>
      <c r="AA216" s="29">
        <v>0</v>
      </c>
      <c r="AB216" s="29">
        <f t="shared" si="40"/>
        <v>4200388340</v>
      </c>
    </row>
    <row r="217" spans="1:28" ht="18" customHeight="1" x14ac:dyDescent="0.25">
      <c r="A217" s="9">
        <v>892099216</v>
      </c>
      <c r="B217" s="9">
        <v>118585000</v>
      </c>
      <c r="C217" s="10" t="s">
        <v>271</v>
      </c>
      <c r="D217" s="11" t="s">
        <v>499</v>
      </c>
      <c r="E217" s="29"/>
      <c r="F217" s="29">
        <f t="shared" si="41"/>
        <v>0</v>
      </c>
      <c r="G217" s="29">
        <v>1069679870</v>
      </c>
      <c r="H217" s="29">
        <f t="shared" si="42"/>
        <v>1069679870</v>
      </c>
      <c r="I217" s="29">
        <v>2735784401</v>
      </c>
      <c r="J217" s="29">
        <f t="shared" si="43"/>
        <v>3805464271</v>
      </c>
      <c r="K217" s="29">
        <f>VLOOKUP(A217,[3]REPNCT004ReporteAuxiliarContabl!A$21:D$258,4,0)</f>
        <v>2889237281</v>
      </c>
      <c r="L217" s="29">
        <f t="shared" si="44"/>
        <v>6694701552</v>
      </c>
      <c r="M217" s="29">
        <v>2556266505</v>
      </c>
      <c r="N217" s="29">
        <f t="shared" si="45"/>
        <v>9250968057</v>
      </c>
      <c r="O217" s="29">
        <v>3027988372</v>
      </c>
      <c r="P217" s="29">
        <f t="shared" si="46"/>
        <v>12278956429</v>
      </c>
      <c r="Q217" s="29">
        <v>1217823623</v>
      </c>
      <c r="R217" s="29">
        <f t="shared" si="47"/>
        <v>13496780052</v>
      </c>
      <c r="S217" s="29">
        <v>1212907752</v>
      </c>
      <c r="T217" s="29">
        <f t="shared" si="36"/>
        <v>14709687804</v>
      </c>
      <c r="U217" s="29">
        <v>1220281558</v>
      </c>
      <c r="V217" s="29">
        <f t="shared" si="37"/>
        <v>15929969362</v>
      </c>
      <c r="W217" s="29">
        <v>1220281558</v>
      </c>
      <c r="X217" s="29">
        <f t="shared" si="38"/>
        <v>17150250920</v>
      </c>
      <c r="Y217" s="29">
        <v>0</v>
      </c>
      <c r="Z217" s="29">
        <f t="shared" si="39"/>
        <v>17150250920</v>
      </c>
      <c r="AA217" s="29">
        <v>0</v>
      </c>
      <c r="AB217" s="29">
        <f t="shared" si="40"/>
        <v>17150250920</v>
      </c>
    </row>
    <row r="218" spans="1:28" ht="18" customHeight="1" x14ac:dyDescent="0.25">
      <c r="A218" s="9">
        <v>892099232</v>
      </c>
      <c r="B218" s="9">
        <v>212450124</v>
      </c>
      <c r="C218" s="10" t="s">
        <v>311</v>
      </c>
      <c r="D218" s="11" t="s">
        <v>538</v>
      </c>
      <c r="E218" s="29"/>
      <c r="F218" s="29">
        <f t="shared" si="41"/>
        <v>0</v>
      </c>
      <c r="G218" s="29"/>
      <c r="H218" s="29">
        <f t="shared" si="42"/>
        <v>0</v>
      </c>
      <c r="I218" s="29">
        <v>59080949</v>
      </c>
      <c r="J218" s="29">
        <f t="shared" si="43"/>
        <v>59080949</v>
      </c>
      <c r="K218" s="29">
        <f>VLOOKUP(A218,[3]REPNCT004ReporteAuxiliarContabl!A$21:D$258,4,0)</f>
        <v>0</v>
      </c>
      <c r="L218" s="29">
        <f t="shared" si="44"/>
        <v>59080949</v>
      </c>
      <c r="M218" s="29">
        <v>0</v>
      </c>
      <c r="N218" s="29">
        <f t="shared" si="45"/>
        <v>59080949</v>
      </c>
      <c r="O218" s="29">
        <v>0</v>
      </c>
      <c r="P218" s="29">
        <f t="shared" si="46"/>
        <v>59080949</v>
      </c>
      <c r="Q218" s="29">
        <v>0</v>
      </c>
      <c r="R218" s="29">
        <f t="shared" si="47"/>
        <v>59080949</v>
      </c>
      <c r="S218" s="29">
        <v>0</v>
      </c>
      <c r="T218" s="29">
        <f t="shared" si="36"/>
        <v>59080949</v>
      </c>
      <c r="U218" s="29">
        <v>0</v>
      </c>
      <c r="V218" s="29">
        <f t="shared" si="37"/>
        <v>59080949</v>
      </c>
      <c r="W218" s="29">
        <v>0</v>
      </c>
      <c r="X218" s="29">
        <f t="shared" si="38"/>
        <v>59080949</v>
      </c>
      <c r="Y218" s="29">
        <v>0</v>
      </c>
      <c r="Z218" s="29">
        <f t="shared" si="39"/>
        <v>59080949</v>
      </c>
      <c r="AA218" s="29">
        <v>0</v>
      </c>
      <c r="AB218" s="29">
        <f t="shared" si="40"/>
        <v>59080949</v>
      </c>
    </row>
    <row r="219" spans="1:28" ht="18" customHeight="1" x14ac:dyDescent="0.25">
      <c r="A219" s="9">
        <v>892099242</v>
      </c>
      <c r="B219" s="9">
        <v>210050400</v>
      </c>
      <c r="C219" s="10" t="s">
        <v>326</v>
      </c>
      <c r="D219" s="11" t="s">
        <v>552</v>
      </c>
      <c r="E219" s="29"/>
      <c r="F219" s="29">
        <f t="shared" si="41"/>
        <v>0</v>
      </c>
      <c r="G219" s="29"/>
      <c r="H219" s="29">
        <f t="shared" si="42"/>
        <v>0</v>
      </c>
      <c r="I219" s="29">
        <v>58707923</v>
      </c>
      <c r="J219" s="29">
        <f t="shared" si="43"/>
        <v>58707923</v>
      </c>
      <c r="K219" s="29">
        <f>VLOOKUP(A219,[3]REPNCT004ReporteAuxiliarContabl!A$21:D$258,4,0)</f>
        <v>0</v>
      </c>
      <c r="L219" s="29">
        <f t="shared" si="44"/>
        <v>58707923</v>
      </c>
      <c r="M219" s="29">
        <v>0</v>
      </c>
      <c r="N219" s="29">
        <f t="shared" si="45"/>
        <v>58707923</v>
      </c>
      <c r="O219" s="29">
        <v>0</v>
      </c>
      <c r="P219" s="29">
        <f t="shared" si="46"/>
        <v>58707923</v>
      </c>
      <c r="Q219" s="29">
        <v>0</v>
      </c>
      <c r="R219" s="29">
        <f t="shared" si="47"/>
        <v>58707923</v>
      </c>
      <c r="S219" s="29">
        <v>0</v>
      </c>
      <c r="T219" s="29">
        <f t="shared" si="36"/>
        <v>58707923</v>
      </c>
      <c r="U219" s="29">
        <v>0</v>
      </c>
      <c r="V219" s="29">
        <f t="shared" si="37"/>
        <v>58707923</v>
      </c>
      <c r="W219" s="29">
        <v>0</v>
      </c>
      <c r="X219" s="29">
        <f t="shared" si="38"/>
        <v>58707923</v>
      </c>
      <c r="Y219" s="29">
        <v>0</v>
      </c>
      <c r="Z219" s="29">
        <f t="shared" si="39"/>
        <v>58707923</v>
      </c>
      <c r="AA219" s="29">
        <v>0</v>
      </c>
      <c r="AB219" s="29">
        <f t="shared" si="40"/>
        <v>58707923</v>
      </c>
    </row>
    <row r="220" spans="1:28" ht="18" customHeight="1" x14ac:dyDescent="0.25">
      <c r="A220" s="9">
        <v>892099246</v>
      </c>
      <c r="B220" s="9">
        <v>218650686</v>
      </c>
      <c r="C220" s="10" t="s">
        <v>336</v>
      </c>
      <c r="D220" s="11" t="s">
        <v>561</v>
      </c>
      <c r="E220" s="29"/>
      <c r="F220" s="29">
        <f t="shared" si="41"/>
        <v>0</v>
      </c>
      <c r="G220" s="29"/>
      <c r="H220" s="29">
        <f t="shared" si="42"/>
        <v>0</v>
      </c>
      <c r="I220" s="29">
        <v>29935575</v>
      </c>
      <c r="J220" s="29">
        <f t="shared" si="43"/>
        <v>29935575</v>
      </c>
      <c r="K220" s="29">
        <f>VLOOKUP(A220,[3]REPNCT004ReporteAuxiliarContabl!A$21:D$258,4,0)</f>
        <v>0</v>
      </c>
      <c r="L220" s="29">
        <f t="shared" si="44"/>
        <v>29935575</v>
      </c>
      <c r="M220" s="29">
        <v>0</v>
      </c>
      <c r="N220" s="29">
        <f t="shared" si="45"/>
        <v>29935575</v>
      </c>
      <c r="O220" s="29">
        <v>0</v>
      </c>
      <c r="P220" s="29">
        <f t="shared" si="46"/>
        <v>29935575</v>
      </c>
      <c r="Q220" s="29">
        <v>0</v>
      </c>
      <c r="R220" s="29">
        <f t="shared" si="47"/>
        <v>29935575</v>
      </c>
      <c r="S220" s="29">
        <v>0</v>
      </c>
      <c r="T220" s="29">
        <f t="shared" si="36"/>
        <v>29935575</v>
      </c>
      <c r="U220" s="29">
        <v>0</v>
      </c>
      <c r="V220" s="29">
        <f t="shared" si="37"/>
        <v>29935575</v>
      </c>
      <c r="W220" s="29">
        <v>0</v>
      </c>
      <c r="X220" s="29">
        <f t="shared" si="38"/>
        <v>29935575</v>
      </c>
      <c r="Y220" s="29">
        <v>0</v>
      </c>
      <c r="Z220" s="29">
        <f t="shared" si="39"/>
        <v>29935575</v>
      </c>
      <c r="AA220" s="29">
        <v>0</v>
      </c>
      <c r="AB220" s="29">
        <f t="shared" si="40"/>
        <v>29935575</v>
      </c>
    </row>
    <row r="221" spans="1:28" ht="18" customHeight="1" x14ac:dyDescent="0.25">
      <c r="A221" s="9">
        <v>892099324</v>
      </c>
      <c r="B221" s="9">
        <v>210150001</v>
      </c>
      <c r="C221" s="10" t="s">
        <v>242</v>
      </c>
      <c r="D221" s="11" t="s">
        <v>471</v>
      </c>
      <c r="E221" s="29"/>
      <c r="F221" s="29">
        <f t="shared" si="41"/>
        <v>0</v>
      </c>
      <c r="G221" s="29">
        <v>619541070</v>
      </c>
      <c r="H221" s="29">
        <f t="shared" si="42"/>
        <v>619541070</v>
      </c>
      <c r="I221" s="29">
        <v>709013406</v>
      </c>
      <c r="J221" s="29">
        <f t="shared" si="43"/>
        <v>1328554476</v>
      </c>
      <c r="K221" s="29">
        <f>VLOOKUP(A221,[3]REPNCT004ReporteAuxiliarContabl!A$21:D$258,4,0)</f>
        <v>797890802</v>
      </c>
      <c r="L221" s="29">
        <f t="shared" si="44"/>
        <v>2126445278</v>
      </c>
      <c r="M221" s="29">
        <v>605039579</v>
      </c>
      <c r="N221" s="29">
        <f t="shared" si="45"/>
        <v>2731484857</v>
      </c>
      <c r="O221" s="29">
        <v>878253162</v>
      </c>
      <c r="P221" s="29">
        <f t="shared" si="46"/>
        <v>3609738019</v>
      </c>
      <c r="Q221" s="29">
        <v>705343505</v>
      </c>
      <c r="R221" s="29">
        <f t="shared" si="47"/>
        <v>4315081524</v>
      </c>
      <c r="S221" s="29">
        <v>702496313</v>
      </c>
      <c r="T221" s="29">
        <f t="shared" si="36"/>
        <v>5017577837</v>
      </c>
      <c r="U221" s="29">
        <v>706767102</v>
      </c>
      <c r="V221" s="29">
        <f t="shared" si="37"/>
        <v>5724344939</v>
      </c>
      <c r="W221" s="29">
        <v>706767101</v>
      </c>
      <c r="X221" s="29">
        <f t="shared" si="38"/>
        <v>6431112040</v>
      </c>
      <c r="Y221" s="29">
        <v>0</v>
      </c>
      <c r="Z221" s="29">
        <f t="shared" si="39"/>
        <v>6431112040</v>
      </c>
      <c r="AA221" s="29">
        <v>0</v>
      </c>
      <c r="AB221" s="29">
        <f t="shared" si="40"/>
        <v>6431112040</v>
      </c>
    </row>
    <row r="222" spans="1:28" ht="18" customHeight="1" x14ac:dyDescent="0.25">
      <c r="A222" s="9">
        <v>892099325</v>
      </c>
      <c r="B222" s="9">
        <v>217350573</v>
      </c>
      <c r="C222" s="10" t="s">
        <v>332</v>
      </c>
      <c r="D222" s="11" t="s">
        <v>557</v>
      </c>
      <c r="E222" s="29"/>
      <c r="F222" s="29">
        <f t="shared" si="41"/>
        <v>0</v>
      </c>
      <c r="G222" s="29"/>
      <c r="H222" s="29">
        <f t="shared" si="42"/>
        <v>0</v>
      </c>
      <c r="I222" s="29">
        <v>31088436</v>
      </c>
      <c r="J222" s="29">
        <f t="shared" si="43"/>
        <v>31088436</v>
      </c>
      <c r="K222" s="29">
        <f>VLOOKUP(A222,[3]REPNCT004ReporteAuxiliarContabl!A$21:D$258,4,0)</f>
        <v>0</v>
      </c>
      <c r="L222" s="29">
        <f t="shared" si="44"/>
        <v>31088436</v>
      </c>
      <c r="M222" s="29">
        <v>0</v>
      </c>
      <c r="N222" s="29">
        <f t="shared" si="45"/>
        <v>31088436</v>
      </c>
      <c r="O222" s="29">
        <v>0</v>
      </c>
      <c r="P222" s="29">
        <f t="shared" si="46"/>
        <v>31088436</v>
      </c>
      <c r="Q222" s="29">
        <v>0</v>
      </c>
      <c r="R222" s="29">
        <f t="shared" si="47"/>
        <v>31088436</v>
      </c>
      <c r="S222" s="29">
        <v>0</v>
      </c>
      <c r="T222" s="29">
        <f t="shared" si="36"/>
        <v>31088436</v>
      </c>
      <c r="U222" s="29">
        <v>0</v>
      </c>
      <c r="V222" s="29">
        <f t="shared" si="37"/>
        <v>31088436</v>
      </c>
      <c r="W222" s="29">
        <v>0</v>
      </c>
      <c r="X222" s="29">
        <f t="shared" si="38"/>
        <v>31088436</v>
      </c>
      <c r="Y222" s="29">
        <v>0</v>
      </c>
      <c r="Z222" s="29">
        <f t="shared" si="39"/>
        <v>31088436</v>
      </c>
      <c r="AA222" s="29">
        <v>0</v>
      </c>
      <c r="AB222" s="29">
        <f t="shared" si="40"/>
        <v>31088436</v>
      </c>
    </row>
    <row r="223" spans="1:28" ht="18" customHeight="1" x14ac:dyDescent="0.25">
      <c r="A223" s="9">
        <v>892099392</v>
      </c>
      <c r="B223" s="9">
        <v>213085230</v>
      </c>
      <c r="C223" s="10" t="s">
        <v>243</v>
      </c>
      <c r="D223" s="11" t="s">
        <v>472</v>
      </c>
      <c r="E223" s="29"/>
      <c r="F223" s="29">
        <f t="shared" si="41"/>
        <v>0</v>
      </c>
      <c r="G223" s="29"/>
      <c r="H223" s="29">
        <f t="shared" si="42"/>
        <v>0</v>
      </c>
      <c r="I223" s="29">
        <v>96102025</v>
      </c>
      <c r="J223" s="29">
        <f t="shared" si="43"/>
        <v>96102025</v>
      </c>
      <c r="K223" s="29">
        <f>VLOOKUP(A223,[3]REPNCT004ReporteAuxiliarContabl!A$21:D$258,4,0)</f>
        <v>96102025</v>
      </c>
      <c r="L223" s="29">
        <f t="shared" si="44"/>
        <v>192204050</v>
      </c>
      <c r="M223" s="29">
        <v>96102025</v>
      </c>
      <c r="N223" s="29">
        <f t="shared" si="45"/>
        <v>288306075</v>
      </c>
      <c r="O223" s="29">
        <v>96102023</v>
      </c>
      <c r="P223" s="29">
        <f t="shared" si="46"/>
        <v>384408098</v>
      </c>
      <c r="Q223" s="29">
        <v>0</v>
      </c>
      <c r="R223" s="29">
        <f t="shared" si="47"/>
        <v>384408098</v>
      </c>
      <c r="S223" s="29">
        <v>0</v>
      </c>
      <c r="T223" s="29">
        <f t="shared" si="36"/>
        <v>384408098</v>
      </c>
      <c r="U223" s="29">
        <v>0</v>
      </c>
      <c r="V223" s="29">
        <f t="shared" si="37"/>
        <v>384408098</v>
      </c>
      <c r="W223" s="29">
        <v>0</v>
      </c>
      <c r="X223" s="29">
        <f t="shared" si="38"/>
        <v>384408098</v>
      </c>
      <c r="Y223" s="29">
        <v>0</v>
      </c>
      <c r="Z223" s="29">
        <f t="shared" si="39"/>
        <v>384408098</v>
      </c>
      <c r="AA223" s="29">
        <v>0</v>
      </c>
      <c r="AB223" s="29">
        <f t="shared" si="40"/>
        <v>384408098</v>
      </c>
    </row>
    <row r="224" spans="1:28" ht="18" customHeight="1" x14ac:dyDescent="0.25">
      <c r="A224" s="9">
        <v>892115007</v>
      </c>
      <c r="B224" s="9">
        <v>210144001</v>
      </c>
      <c r="C224" s="10" t="s">
        <v>272</v>
      </c>
      <c r="D224" s="11" t="s">
        <v>500</v>
      </c>
      <c r="E224" s="29">
        <v>899356920</v>
      </c>
      <c r="F224" s="29">
        <f t="shared" si="41"/>
        <v>899356920</v>
      </c>
      <c r="G224" s="29">
        <v>840564130</v>
      </c>
      <c r="H224" s="29">
        <f t="shared" si="42"/>
        <v>1739921050</v>
      </c>
      <c r="I224" s="29">
        <v>859491658</v>
      </c>
      <c r="J224" s="29">
        <f t="shared" si="43"/>
        <v>2599412708</v>
      </c>
      <c r="K224" s="29">
        <f>VLOOKUP(A224,[3]REPNCT004ReporteAuxiliarContabl!A$21:D$258,4,0)</f>
        <v>818026883</v>
      </c>
      <c r="L224" s="29">
        <f t="shared" si="44"/>
        <v>3417439591</v>
      </c>
      <c r="M224" s="29">
        <v>731487614</v>
      </c>
      <c r="N224" s="29">
        <f t="shared" si="45"/>
        <v>4148927205</v>
      </c>
      <c r="O224" s="29">
        <v>580506854</v>
      </c>
      <c r="P224" s="29">
        <f t="shared" si="46"/>
        <v>4729434059</v>
      </c>
      <c r="Q224" s="29">
        <v>652347044</v>
      </c>
      <c r="R224" s="29">
        <f t="shared" si="47"/>
        <v>5381781103</v>
      </c>
      <c r="S224" s="29">
        <v>749845329</v>
      </c>
      <c r="T224" s="29">
        <f t="shared" si="36"/>
        <v>6131626432</v>
      </c>
      <c r="U224" s="29">
        <v>1067133690</v>
      </c>
      <c r="V224" s="29">
        <f t="shared" si="37"/>
        <v>7198760122</v>
      </c>
      <c r="W224" s="29">
        <v>140062110</v>
      </c>
      <c r="X224" s="29">
        <f t="shared" si="38"/>
        <v>7338822232</v>
      </c>
      <c r="Y224" s="29">
        <v>0</v>
      </c>
      <c r="Z224" s="29">
        <f t="shared" si="39"/>
        <v>7338822232</v>
      </c>
      <c r="AA224" s="29">
        <v>0</v>
      </c>
      <c r="AB224" s="29">
        <f t="shared" si="40"/>
        <v>7338822232</v>
      </c>
    </row>
    <row r="225" spans="1:28" ht="18" customHeight="1" x14ac:dyDescent="0.25">
      <c r="A225" s="9">
        <v>892115015</v>
      </c>
      <c r="B225" s="9">
        <v>114444000</v>
      </c>
      <c r="C225" s="10" t="s">
        <v>244</v>
      </c>
      <c r="D225" s="11" t="s">
        <v>473</v>
      </c>
      <c r="E225" s="29">
        <v>2779867038</v>
      </c>
      <c r="F225" s="29">
        <f t="shared" si="41"/>
        <v>2779867038</v>
      </c>
      <c r="G225" s="29">
        <v>901431360</v>
      </c>
      <c r="H225" s="29">
        <f t="shared" si="42"/>
        <v>3681298398</v>
      </c>
      <c r="I225" s="29">
        <v>7619320464</v>
      </c>
      <c r="J225" s="29">
        <f t="shared" si="43"/>
        <v>11300618862</v>
      </c>
      <c r="K225" s="29">
        <f>VLOOKUP(A225,[3]REPNCT004ReporteAuxiliarContabl!A$21:D$258,4,0)</f>
        <v>1166161392</v>
      </c>
      <c r="L225" s="29">
        <f t="shared" si="44"/>
        <v>12466780254</v>
      </c>
      <c r="M225" s="29">
        <v>5797093576</v>
      </c>
      <c r="N225" s="29">
        <f t="shared" si="45"/>
        <v>18263873830</v>
      </c>
      <c r="O225" s="29">
        <v>600800160</v>
      </c>
      <c r="P225" s="29">
        <f t="shared" si="46"/>
        <v>18864673990</v>
      </c>
      <c r="Q225" s="29">
        <v>954814170</v>
      </c>
      <c r="R225" s="29">
        <f t="shared" si="47"/>
        <v>19819488160</v>
      </c>
      <c r="S225" s="29">
        <v>1019139678</v>
      </c>
      <c r="T225" s="29">
        <f t="shared" si="36"/>
        <v>20838627838</v>
      </c>
      <c r="U225" s="29">
        <v>922651416</v>
      </c>
      <c r="V225" s="29">
        <f t="shared" si="37"/>
        <v>21761279254</v>
      </c>
      <c r="W225" s="29">
        <v>922651415</v>
      </c>
      <c r="X225" s="29">
        <f t="shared" si="38"/>
        <v>22683930669</v>
      </c>
      <c r="Y225" s="29">
        <v>0</v>
      </c>
      <c r="Z225" s="29">
        <f t="shared" si="39"/>
        <v>22683930669</v>
      </c>
      <c r="AA225" s="29">
        <v>0</v>
      </c>
      <c r="AB225" s="29">
        <f t="shared" si="40"/>
        <v>22683930669</v>
      </c>
    </row>
    <row r="226" spans="1:28" ht="18" customHeight="1" x14ac:dyDescent="0.25">
      <c r="A226" s="9">
        <v>892115024</v>
      </c>
      <c r="B226" s="9">
        <v>216044560</v>
      </c>
      <c r="C226" s="10" t="s">
        <v>300</v>
      </c>
      <c r="D226" s="11" t="s">
        <v>528</v>
      </c>
      <c r="E226" s="29"/>
      <c r="F226" s="29">
        <f t="shared" si="41"/>
        <v>0</v>
      </c>
      <c r="G226" s="29"/>
      <c r="H226" s="29">
        <f t="shared" si="42"/>
        <v>0</v>
      </c>
      <c r="I226" s="29">
        <v>272462621</v>
      </c>
      <c r="J226" s="29">
        <f t="shared" si="43"/>
        <v>272462621</v>
      </c>
      <c r="K226" s="29">
        <f>VLOOKUP(A226,[3]REPNCT004ReporteAuxiliarContabl!A$21:D$258,4,0)</f>
        <v>272462621</v>
      </c>
      <c r="L226" s="29">
        <f t="shared" si="44"/>
        <v>544925242</v>
      </c>
      <c r="M226" s="29">
        <v>272462621</v>
      </c>
      <c r="N226" s="29">
        <f t="shared" si="45"/>
        <v>817387863</v>
      </c>
      <c r="O226" s="29">
        <v>272462619</v>
      </c>
      <c r="P226" s="29">
        <f t="shared" si="46"/>
        <v>1089850482</v>
      </c>
      <c r="Q226" s="29">
        <v>0</v>
      </c>
      <c r="R226" s="29">
        <f t="shared" si="47"/>
        <v>1089850482</v>
      </c>
      <c r="S226" s="29">
        <v>0</v>
      </c>
      <c r="T226" s="29">
        <f t="shared" si="36"/>
        <v>1089850482</v>
      </c>
      <c r="U226" s="29">
        <v>0</v>
      </c>
      <c r="V226" s="29">
        <f t="shared" si="37"/>
        <v>1089850482</v>
      </c>
      <c r="W226" s="29">
        <v>0</v>
      </c>
      <c r="X226" s="29">
        <f t="shared" si="38"/>
        <v>1089850482</v>
      </c>
      <c r="Y226" s="29">
        <v>0</v>
      </c>
      <c r="Z226" s="29">
        <f t="shared" si="39"/>
        <v>1089850482</v>
      </c>
      <c r="AA226" s="29">
        <v>0</v>
      </c>
      <c r="AB226" s="29">
        <f t="shared" si="40"/>
        <v>1089850482</v>
      </c>
    </row>
    <row r="227" spans="1:28" ht="18" customHeight="1" x14ac:dyDescent="0.25">
      <c r="A227" s="9">
        <v>892115029</v>
      </c>
      <c r="B227" s="9">
        <v>129444000</v>
      </c>
      <c r="C227" s="10" t="s">
        <v>38</v>
      </c>
      <c r="D227" s="11" t="s">
        <v>39</v>
      </c>
      <c r="E227" s="29"/>
      <c r="F227" s="29">
        <f t="shared" si="41"/>
        <v>0</v>
      </c>
      <c r="G227" s="29"/>
      <c r="H227" s="29">
        <f t="shared" si="42"/>
        <v>0</v>
      </c>
      <c r="I227" s="29"/>
      <c r="J227" s="29">
        <f t="shared" si="43"/>
        <v>0</v>
      </c>
      <c r="K227" s="29"/>
      <c r="L227" s="29">
        <f t="shared" si="44"/>
        <v>0</v>
      </c>
      <c r="M227" s="29">
        <v>1117544499</v>
      </c>
      <c r="N227" s="29">
        <f t="shared" si="45"/>
        <v>1117544499</v>
      </c>
      <c r="O227" s="29">
        <v>1226268494</v>
      </c>
      <c r="P227" s="29">
        <f t="shared" si="46"/>
        <v>2343812993</v>
      </c>
      <c r="Q227" s="29">
        <v>0</v>
      </c>
      <c r="R227" s="29">
        <f t="shared" si="47"/>
        <v>2343812993</v>
      </c>
      <c r="S227" s="29">
        <v>0</v>
      </c>
      <c r="T227" s="29">
        <f t="shared" si="36"/>
        <v>2343812993</v>
      </c>
      <c r="U227" s="29">
        <v>7920950468</v>
      </c>
      <c r="V227" s="29">
        <f t="shared" si="37"/>
        <v>10264763461</v>
      </c>
      <c r="W227" s="29">
        <v>0</v>
      </c>
      <c r="X227" s="29">
        <f t="shared" si="38"/>
        <v>10264763461</v>
      </c>
      <c r="Y227" s="29">
        <v>0</v>
      </c>
      <c r="Z227" s="29">
        <f t="shared" si="39"/>
        <v>10264763461</v>
      </c>
      <c r="AA227" s="29">
        <v>0</v>
      </c>
      <c r="AB227" s="29">
        <f t="shared" si="40"/>
        <v>10264763461</v>
      </c>
    </row>
    <row r="228" spans="1:28" ht="18" customHeight="1" x14ac:dyDescent="0.25">
      <c r="A228" s="9">
        <v>892115155</v>
      </c>
      <c r="B228" s="9">
        <v>214744847</v>
      </c>
      <c r="C228" s="10" t="s">
        <v>245</v>
      </c>
      <c r="D228" s="11" t="s">
        <v>474</v>
      </c>
      <c r="E228" s="29">
        <v>1469007232</v>
      </c>
      <c r="F228" s="29">
        <f t="shared" si="41"/>
        <v>1469007232</v>
      </c>
      <c r="G228" s="29">
        <v>1814542074</v>
      </c>
      <c r="H228" s="29">
        <f t="shared" si="42"/>
        <v>3283549306</v>
      </c>
      <c r="I228" s="29">
        <v>1737527603</v>
      </c>
      <c r="J228" s="29">
        <f t="shared" si="43"/>
        <v>5021076909</v>
      </c>
      <c r="K228" s="29">
        <f>VLOOKUP(A228,[3]REPNCT004ReporteAuxiliarContabl!A$21:D$258,4,0)</f>
        <v>2702748047</v>
      </c>
      <c r="L228" s="29">
        <f t="shared" si="44"/>
        <v>7723824956</v>
      </c>
      <c r="M228" s="29">
        <v>2592530063</v>
      </c>
      <c r="N228" s="29">
        <f t="shared" si="45"/>
        <v>10316355019</v>
      </c>
      <c r="O228" s="29">
        <v>2127805469</v>
      </c>
      <c r="P228" s="29">
        <f t="shared" si="46"/>
        <v>12444160488</v>
      </c>
      <c r="Q228" s="29">
        <v>783853734</v>
      </c>
      <c r="R228" s="29">
        <f t="shared" si="47"/>
        <v>13228014222</v>
      </c>
      <c r="S228" s="29">
        <v>1045438996</v>
      </c>
      <c r="T228" s="29">
        <f t="shared" si="36"/>
        <v>14273453218</v>
      </c>
      <c r="U228" s="29">
        <v>653061103</v>
      </c>
      <c r="V228" s="29">
        <f t="shared" si="37"/>
        <v>14926514321</v>
      </c>
      <c r="W228" s="29">
        <v>653061102</v>
      </c>
      <c r="X228" s="29">
        <f t="shared" si="38"/>
        <v>15579575423</v>
      </c>
      <c r="Y228" s="29">
        <v>0</v>
      </c>
      <c r="Z228" s="29">
        <f t="shared" si="39"/>
        <v>15579575423</v>
      </c>
      <c r="AA228" s="29">
        <v>0</v>
      </c>
      <c r="AB228" s="29">
        <f t="shared" si="40"/>
        <v>15579575423</v>
      </c>
    </row>
    <row r="229" spans="1:28" ht="18" customHeight="1" x14ac:dyDescent="0.25">
      <c r="A229" s="9">
        <v>892120020</v>
      </c>
      <c r="B229" s="9">
        <v>213044430</v>
      </c>
      <c r="C229" s="10" t="s">
        <v>327</v>
      </c>
      <c r="D229" s="25" t="s">
        <v>578</v>
      </c>
      <c r="E229" s="29">
        <v>848829624</v>
      </c>
      <c r="F229" s="29">
        <f t="shared" si="41"/>
        <v>848829624</v>
      </c>
      <c r="G229" s="29">
        <v>410806894</v>
      </c>
      <c r="H229" s="29">
        <f t="shared" si="42"/>
        <v>1259636518</v>
      </c>
      <c r="I229" s="29">
        <v>2691351856</v>
      </c>
      <c r="J229" s="29">
        <f t="shared" si="43"/>
        <v>3950988374</v>
      </c>
      <c r="K229" s="29">
        <f>VLOOKUP(A229,[3]REPNCT004ReporteAuxiliarContabl!A$21:D$258,4,0)</f>
        <v>410806894</v>
      </c>
      <c r="L229" s="29">
        <f t="shared" si="44"/>
        <v>4361795268</v>
      </c>
      <c r="M229" s="29">
        <v>390266549</v>
      </c>
      <c r="N229" s="29">
        <f t="shared" si="45"/>
        <v>4752061817</v>
      </c>
      <c r="O229" s="29">
        <v>287564826</v>
      </c>
      <c r="P229" s="29">
        <f t="shared" si="46"/>
        <v>5039626643</v>
      </c>
      <c r="Q229" s="29">
        <v>471722234</v>
      </c>
      <c r="R229" s="29">
        <f t="shared" si="47"/>
        <v>5511348877</v>
      </c>
      <c r="S229" s="29">
        <v>413844120</v>
      </c>
      <c r="T229" s="29">
        <f t="shared" si="36"/>
        <v>5925192997</v>
      </c>
      <c r="U229" s="29">
        <v>500661292</v>
      </c>
      <c r="V229" s="29">
        <f t="shared" si="37"/>
        <v>6425854289</v>
      </c>
      <c r="W229" s="29">
        <v>500661291</v>
      </c>
      <c r="X229" s="29">
        <f t="shared" si="38"/>
        <v>6926515580</v>
      </c>
      <c r="Y229" s="29">
        <v>0</v>
      </c>
      <c r="Z229" s="29">
        <f t="shared" si="39"/>
        <v>6926515580</v>
      </c>
      <c r="AA229" s="29">
        <v>0</v>
      </c>
      <c r="AB229" s="29">
        <f t="shared" si="40"/>
        <v>6926515580</v>
      </c>
    </row>
    <row r="230" spans="1:28" ht="18" customHeight="1" x14ac:dyDescent="0.25">
      <c r="A230" s="9">
        <v>892200312</v>
      </c>
      <c r="B230" s="9">
        <v>212370523</v>
      </c>
      <c r="C230" s="10" t="s">
        <v>309</v>
      </c>
      <c r="D230" s="11" t="s">
        <v>536</v>
      </c>
      <c r="E230" s="29"/>
      <c r="F230" s="29">
        <f t="shared" si="41"/>
        <v>0</v>
      </c>
      <c r="G230" s="29"/>
      <c r="H230" s="29">
        <f t="shared" si="42"/>
        <v>0</v>
      </c>
      <c r="I230" s="29">
        <v>41873532</v>
      </c>
      <c r="J230" s="29">
        <f t="shared" si="43"/>
        <v>41873532</v>
      </c>
      <c r="K230" s="29">
        <f>VLOOKUP(A230,[3]REPNCT004ReporteAuxiliarContabl!A$21:D$258,4,0)</f>
        <v>0</v>
      </c>
      <c r="L230" s="29">
        <f t="shared" si="44"/>
        <v>41873532</v>
      </c>
      <c r="M230" s="29">
        <v>0</v>
      </c>
      <c r="N230" s="29">
        <f t="shared" si="45"/>
        <v>41873532</v>
      </c>
      <c r="O230" s="29">
        <v>0</v>
      </c>
      <c r="P230" s="29">
        <f t="shared" si="46"/>
        <v>41873532</v>
      </c>
      <c r="Q230" s="29">
        <v>0</v>
      </c>
      <c r="R230" s="29">
        <f t="shared" si="47"/>
        <v>41873532</v>
      </c>
      <c r="S230" s="29">
        <v>0</v>
      </c>
      <c r="T230" s="29">
        <f t="shared" si="36"/>
        <v>41873532</v>
      </c>
      <c r="U230" s="29">
        <v>0</v>
      </c>
      <c r="V230" s="29">
        <f t="shared" si="37"/>
        <v>41873532</v>
      </c>
      <c r="W230" s="29">
        <v>0</v>
      </c>
      <c r="X230" s="29">
        <f t="shared" si="38"/>
        <v>41873532</v>
      </c>
      <c r="Y230" s="29">
        <v>0</v>
      </c>
      <c r="Z230" s="29">
        <f t="shared" si="39"/>
        <v>41873532</v>
      </c>
      <c r="AA230" s="29">
        <v>0</v>
      </c>
      <c r="AB230" s="29">
        <f t="shared" si="40"/>
        <v>41873532</v>
      </c>
    </row>
    <row r="231" spans="1:28" ht="18" customHeight="1" x14ac:dyDescent="0.25">
      <c r="A231" s="9">
        <v>892200323</v>
      </c>
      <c r="B231" s="9">
        <v>128870000</v>
      </c>
      <c r="C231" s="10" t="s">
        <v>40</v>
      </c>
      <c r="D231" s="11" t="s">
        <v>41</v>
      </c>
      <c r="E231" s="29"/>
      <c r="F231" s="29">
        <f t="shared" si="41"/>
        <v>0</v>
      </c>
      <c r="G231" s="29"/>
      <c r="H231" s="29">
        <f t="shared" si="42"/>
        <v>0</v>
      </c>
      <c r="I231" s="29"/>
      <c r="J231" s="29">
        <f t="shared" si="43"/>
        <v>0</v>
      </c>
      <c r="K231" s="29"/>
      <c r="L231" s="29">
        <f t="shared" si="44"/>
        <v>0</v>
      </c>
      <c r="M231" s="29">
        <v>1077179559</v>
      </c>
      <c r="N231" s="29">
        <f t="shared" si="45"/>
        <v>1077179559</v>
      </c>
      <c r="O231" s="29">
        <v>1262377931</v>
      </c>
      <c r="P231" s="29">
        <f t="shared" si="46"/>
        <v>2339557490</v>
      </c>
      <c r="Q231" s="29">
        <v>0</v>
      </c>
      <c r="R231" s="29">
        <f t="shared" si="47"/>
        <v>2339557490</v>
      </c>
      <c r="S231" s="29">
        <v>0</v>
      </c>
      <c r="T231" s="29">
        <f t="shared" si="36"/>
        <v>2339557490</v>
      </c>
      <c r="U231" s="29">
        <v>6524104660</v>
      </c>
      <c r="V231" s="29">
        <f t="shared" si="37"/>
        <v>8863662150</v>
      </c>
      <c r="W231" s="29">
        <v>0</v>
      </c>
      <c r="X231" s="29">
        <f t="shared" si="38"/>
        <v>8863662150</v>
      </c>
      <c r="Y231" s="29">
        <v>0</v>
      </c>
      <c r="Z231" s="29">
        <f t="shared" si="39"/>
        <v>8863662150</v>
      </c>
      <c r="AA231" s="29">
        <v>0</v>
      </c>
      <c r="AB231" s="29">
        <f t="shared" si="40"/>
        <v>8863662150</v>
      </c>
    </row>
    <row r="232" spans="1:28" ht="18" customHeight="1" x14ac:dyDescent="0.25">
      <c r="A232" s="9">
        <v>892200839</v>
      </c>
      <c r="B232" s="9">
        <v>212070820</v>
      </c>
      <c r="C232" s="10" t="s">
        <v>246</v>
      </c>
      <c r="D232" s="11" t="s">
        <v>475</v>
      </c>
      <c r="E232" s="29"/>
      <c r="F232" s="29">
        <f t="shared" si="41"/>
        <v>0</v>
      </c>
      <c r="G232" s="29"/>
      <c r="H232" s="29">
        <f t="shared" si="42"/>
        <v>0</v>
      </c>
      <c r="I232" s="29">
        <v>233163274</v>
      </c>
      <c r="J232" s="29">
        <f t="shared" si="43"/>
        <v>233163274</v>
      </c>
      <c r="K232" s="29">
        <f>VLOOKUP(A232,[3]REPNCT004ReporteAuxiliarContabl!A$21:D$258,4,0)</f>
        <v>0</v>
      </c>
      <c r="L232" s="29">
        <f t="shared" si="44"/>
        <v>233163274</v>
      </c>
      <c r="M232" s="29">
        <v>0</v>
      </c>
      <c r="N232" s="29">
        <f t="shared" si="45"/>
        <v>233163274</v>
      </c>
      <c r="O232" s="29">
        <v>0</v>
      </c>
      <c r="P232" s="29">
        <f t="shared" si="46"/>
        <v>233163274</v>
      </c>
      <c r="Q232" s="29">
        <v>0</v>
      </c>
      <c r="R232" s="29">
        <f t="shared" si="47"/>
        <v>233163274</v>
      </c>
      <c r="S232" s="29">
        <v>0</v>
      </c>
      <c r="T232" s="29">
        <f t="shared" si="36"/>
        <v>233163274</v>
      </c>
      <c r="U232" s="29">
        <v>0</v>
      </c>
      <c r="V232" s="29">
        <f t="shared" si="37"/>
        <v>233163274</v>
      </c>
      <c r="W232" s="29">
        <v>0</v>
      </c>
      <c r="X232" s="29">
        <f t="shared" si="38"/>
        <v>233163274</v>
      </c>
      <c r="Y232" s="29">
        <v>0</v>
      </c>
      <c r="Z232" s="29">
        <f t="shared" si="39"/>
        <v>233163274</v>
      </c>
      <c r="AA232" s="29">
        <v>0</v>
      </c>
      <c r="AB232" s="29">
        <f t="shared" si="40"/>
        <v>233163274</v>
      </c>
    </row>
    <row r="233" spans="1:28" ht="18" customHeight="1" x14ac:dyDescent="0.25">
      <c r="A233" s="9">
        <v>892201282</v>
      </c>
      <c r="B233" s="9">
        <v>210270702</v>
      </c>
      <c r="C233" s="10" t="s">
        <v>328</v>
      </c>
      <c r="D233" s="11" t="s">
        <v>553</v>
      </c>
      <c r="E233" s="29"/>
      <c r="F233" s="29">
        <f t="shared" si="41"/>
        <v>0</v>
      </c>
      <c r="G233" s="29"/>
      <c r="H233" s="29">
        <f t="shared" si="42"/>
        <v>0</v>
      </c>
      <c r="I233" s="29">
        <v>25907031</v>
      </c>
      <c r="J233" s="29">
        <f t="shared" si="43"/>
        <v>25907031</v>
      </c>
      <c r="K233" s="29">
        <f>VLOOKUP(A233,[3]REPNCT004ReporteAuxiliarContabl!A$21:D$258,4,0)</f>
        <v>0</v>
      </c>
      <c r="L233" s="29">
        <f t="shared" si="44"/>
        <v>25907031</v>
      </c>
      <c r="M233" s="29">
        <v>0</v>
      </c>
      <c r="N233" s="29">
        <f t="shared" si="45"/>
        <v>25907031</v>
      </c>
      <c r="O233" s="29">
        <v>0</v>
      </c>
      <c r="P233" s="29">
        <f t="shared" si="46"/>
        <v>25907031</v>
      </c>
      <c r="Q233" s="29">
        <v>0</v>
      </c>
      <c r="R233" s="29">
        <f t="shared" si="47"/>
        <v>25907031</v>
      </c>
      <c r="S233" s="29">
        <v>0</v>
      </c>
      <c r="T233" s="29">
        <f t="shared" si="36"/>
        <v>25907031</v>
      </c>
      <c r="U233" s="29">
        <v>0</v>
      </c>
      <c r="V233" s="29">
        <f t="shared" si="37"/>
        <v>25907031</v>
      </c>
      <c r="W233" s="29">
        <v>0</v>
      </c>
      <c r="X233" s="29">
        <f t="shared" si="38"/>
        <v>25907031</v>
      </c>
      <c r="Y233" s="29">
        <v>0</v>
      </c>
      <c r="Z233" s="29">
        <f t="shared" si="39"/>
        <v>25907031</v>
      </c>
      <c r="AA233" s="29">
        <v>0</v>
      </c>
      <c r="AB233" s="29">
        <f t="shared" si="40"/>
        <v>25907031</v>
      </c>
    </row>
    <row r="234" spans="1:28" ht="18" customHeight="1" x14ac:dyDescent="0.25">
      <c r="A234" s="9">
        <v>892201286</v>
      </c>
      <c r="B234" s="9">
        <v>211070110</v>
      </c>
      <c r="C234" s="10" t="s">
        <v>247</v>
      </c>
      <c r="D234" s="11" t="s">
        <v>476</v>
      </c>
      <c r="E234" s="29"/>
      <c r="F234" s="29">
        <f t="shared" si="41"/>
        <v>0</v>
      </c>
      <c r="G234" s="29"/>
      <c r="H234" s="29">
        <f t="shared" si="42"/>
        <v>0</v>
      </c>
      <c r="I234" s="29">
        <v>23834468</v>
      </c>
      <c r="J234" s="29">
        <f t="shared" si="43"/>
        <v>23834468</v>
      </c>
      <c r="K234" s="29">
        <f>VLOOKUP(A234,[3]REPNCT004ReporteAuxiliarContabl!A$21:D$258,4,0)</f>
        <v>0</v>
      </c>
      <c r="L234" s="29">
        <f t="shared" si="44"/>
        <v>23834468</v>
      </c>
      <c r="M234" s="29">
        <v>0</v>
      </c>
      <c r="N234" s="29">
        <f t="shared" si="45"/>
        <v>23834468</v>
      </c>
      <c r="O234" s="29">
        <v>0</v>
      </c>
      <c r="P234" s="29">
        <f t="shared" si="46"/>
        <v>23834468</v>
      </c>
      <c r="Q234" s="29">
        <v>0</v>
      </c>
      <c r="R234" s="29">
        <f t="shared" si="47"/>
        <v>23834468</v>
      </c>
      <c r="S234" s="29">
        <v>0</v>
      </c>
      <c r="T234" s="29">
        <f t="shared" si="36"/>
        <v>23834468</v>
      </c>
      <c r="U234" s="29">
        <v>0</v>
      </c>
      <c r="V234" s="29">
        <f t="shared" si="37"/>
        <v>23834468</v>
      </c>
      <c r="W234" s="29">
        <v>0</v>
      </c>
      <c r="X234" s="29">
        <f t="shared" si="38"/>
        <v>23834468</v>
      </c>
      <c r="Y234" s="29">
        <v>0</v>
      </c>
      <c r="Z234" s="29">
        <f t="shared" si="39"/>
        <v>23834468</v>
      </c>
      <c r="AA234" s="29">
        <v>0</v>
      </c>
      <c r="AB234" s="29">
        <f t="shared" si="40"/>
        <v>23834468</v>
      </c>
    </row>
    <row r="235" spans="1:28" ht="18" customHeight="1" x14ac:dyDescent="0.25">
      <c r="A235" s="9">
        <v>892280021</v>
      </c>
      <c r="B235" s="9">
        <v>117070000</v>
      </c>
      <c r="C235" s="10" t="s">
        <v>248</v>
      </c>
      <c r="D235" s="11" t="s">
        <v>477</v>
      </c>
      <c r="E235" s="29"/>
      <c r="F235" s="29">
        <f t="shared" si="41"/>
        <v>0</v>
      </c>
      <c r="G235" s="29"/>
      <c r="H235" s="29">
        <f t="shared" si="42"/>
        <v>0</v>
      </c>
      <c r="I235" s="29"/>
      <c r="J235" s="29">
        <f t="shared" si="43"/>
        <v>0</v>
      </c>
      <c r="K235" s="29"/>
      <c r="L235" s="29">
        <f t="shared" si="44"/>
        <v>0</v>
      </c>
      <c r="M235" s="29">
        <v>1873013211</v>
      </c>
      <c r="N235" s="29">
        <f t="shared" si="45"/>
        <v>1873013211</v>
      </c>
      <c r="O235" s="29">
        <v>3058018225</v>
      </c>
      <c r="P235" s="29">
        <f t="shared" si="46"/>
        <v>4931031436</v>
      </c>
      <c r="Q235" s="29">
        <v>3059275400</v>
      </c>
      <c r="R235" s="29">
        <f t="shared" si="47"/>
        <v>7990306836</v>
      </c>
      <c r="S235" s="29">
        <v>3046926319</v>
      </c>
      <c r="T235" s="29">
        <f t="shared" si="36"/>
        <v>11037233155</v>
      </c>
      <c r="U235" s="29">
        <v>2709788177</v>
      </c>
      <c r="V235" s="29">
        <f t="shared" si="37"/>
        <v>13747021332</v>
      </c>
      <c r="W235" s="29">
        <v>3421111702</v>
      </c>
      <c r="X235" s="29">
        <f t="shared" si="38"/>
        <v>17168133034</v>
      </c>
      <c r="Y235" s="29">
        <v>0</v>
      </c>
      <c r="Z235" s="29">
        <f t="shared" si="39"/>
        <v>17168133034</v>
      </c>
      <c r="AA235" s="29">
        <v>0</v>
      </c>
      <c r="AB235" s="29">
        <f t="shared" si="40"/>
        <v>17168133034</v>
      </c>
    </row>
    <row r="236" spans="1:28" ht="18" customHeight="1" x14ac:dyDescent="0.25">
      <c r="A236" s="9">
        <v>892280053</v>
      </c>
      <c r="B236" s="9">
        <v>210470204</v>
      </c>
      <c r="C236" s="10" t="s">
        <v>306</v>
      </c>
      <c r="D236" s="11" t="s">
        <v>533</v>
      </c>
      <c r="E236" s="29"/>
      <c r="F236" s="29">
        <f t="shared" si="41"/>
        <v>0</v>
      </c>
      <c r="G236" s="29"/>
      <c r="H236" s="29">
        <f t="shared" si="42"/>
        <v>0</v>
      </c>
      <c r="I236" s="29">
        <v>129535153</v>
      </c>
      <c r="J236" s="29">
        <f t="shared" si="43"/>
        <v>129535153</v>
      </c>
      <c r="K236" s="29">
        <f>VLOOKUP(A236,[3]REPNCT004ReporteAuxiliarContabl!A$21:D$258,4,0)</f>
        <v>0</v>
      </c>
      <c r="L236" s="29">
        <f t="shared" si="44"/>
        <v>129535153</v>
      </c>
      <c r="M236" s="29">
        <v>0</v>
      </c>
      <c r="N236" s="29">
        <f t="shared" si="45"/>
        <v>129535153</v>
      </c>
      <c r="O236" s="29">
        <v>0</v>
      </c>
      <c r="P236" s="29">
        <f t="shared" si="46"/>
        <v>129535153</v>
      </c>
      <c r="Q236" s="29">
        <v>0</v>
      </c>
      <c r="R236" s="29">
        <f t="shared" si="47"/>
        <v>129535153</v>
      </c>
      <c r="S236" s="29">
        <v>0</v>
      </c>
      <c r="T236" s="29">
        <f t="shared" si="36"/>
        <v>129535153</v>
      </c>
      <c r="U236" s="29">
        <v>0</v>
      </c>
      <c r="V236" s="29">
        <f t="shared" si="37"/>
        <v>129535153</v>
      </c>
      <c r="W236" s="29">
        <v>0</v>
      </c>
      <c r="X236" s="29">
        <f t="shared" si="38"/>
        <v>129535153</v>
      </c>
      <c r="Y236" s="29">
        <v>0</v>
      </c>
      <c r="Z236" s="29">
        <f t="shared" si="39"/>
        <v>129535153</v>
      </c>
      <c r="AA236" s="29">
        <v>0</v>
      </c>
      <c r="AB236" s="29">
        <f t="shared" si="40"/>
        <v>129535153</v>
      </c>
    </row>
    <row r="237" spans="1:28" ht="18" customHeight="1" x14ac:dyDescent="0.25">
      <c r="A237" s="9">
        <v>892280055</v>
      </c>
      <c r="B237" s="9">
        <v>217070670</v>
      </c>
      <c r="C237" s="10" t="s">
        <v>273</v>
      </c>
      <c r="D237" s="11" t="s">
        <v>501</v>
      </c>
      <c r="E237" s="29"/>
      <c r="F237" s="29">
        <f t="shared" si="41"/>
        <v>0</v>
      </c>
      <c r="G237" s="29"/>
      <c r="H237" s="29">
        <f t="shared" si="42"/>
        <v>0</v>
      </c>
      <c r="I237" s="29">
        <v>167174182</v>
      </c>
      <c r="J237" s="29">
        <f t="shared" si="43"/>
        <v>167174182</v>
      </c>
      <c r="K237" s="29">
        <f>VLOOKUP(A237,[3]REPNCT004ReporteAuxiliarContabl!A$21:D$258,4,0)</f>
        <v>0</v>
      </c>
      <c r="L237" s="29">
        <f t="shared" si="44"/>
        <v>167174182</v>
      </c>
      <c r="M237" s="29">
        <v>0</v>
      </c>
      <c r="N237" s="29">
        <f t="shared" si="45"/>
        <v>167174182</v>
      </c>
      <c r="O237" s="29">
        <v>0</v>
      </c>
      <c r="P237" s="29">
        <f t="shared" si="46"/>
        <v>167174182</v>
      </c>
      <c r="Q237" s="29">
        <v>0</v>
      </c>
      <c r="R237" s="29">
        <f t="shared" si="47"/>
        <v>167174182</v>
      </c>
      <c r="S237" s="29">
        <v>0</v>
      </c>
      <c r="T237" s="29">
        <f t="shared" si="36"/>
        <v>167174182</v>
      </c>
      <c r="U237" s="29">
        <v>0</v>
      </c>
      <c r="V237" s="29">
        <f t="shared" si="37"/>
        <v>167174182</v>
      </c>
      <c r="W237" s="29">
        <v>0</v>
      </c>
      <c r="X237" s="29">
        <f t="shared" si="38"/>
        <v>167174182</v>
      </c>
      <c r="Y237" s="29">
        <v>0</v>
      </c>
      <c r="Z237" s="29">
        <f t="shared" si="39"/>
        <v>167174182</v>
      </c>
      <c r="AA237" s="29">
        <v>0</v>
      </c>
      <c r="AB237" s="29">
        <f t="shared" si="40"/>
        <v>167174182</v>
      </c>
    </row>
    <row r="238" spans="1:28" ht="18" customHeight="1" x14ac:dyDescent="0.25">
      <c r="A238" s="9">
        <v>892280063</v>
      </c>
      <c r="B238" s="9">
        <v>211770717</v>
      </c>
      <c r="C238" s="10" t="s">
        <v>296</v>
      </c>
      <c r="D238" s="11" t="s">
        <v>524</v>
      </c>
      <c r="E238" s="29"/>
      <c r="F238" s="29">
        <f t="shared" si="41"/>
        <v>0</v>
      </c>
      <c r="G238" s="29"/>
      <c r="H238" s="29">
        <f t="shared" si="42"/>
        <v>0</v>
      </c>
      <c r="I238" s="29">
        <v>198010475</v>
      </c>
      <c r="J238" s="29">
        <f t="shared" si="43"/>
        <v>198010475</v>
      </c>
      <c r="K238" s="29">
        <f>VLOOKUP(A238,[3]REPNCT004ReporteAuxiliarContabl!A$21:D$258,4,0)</f>
        <v>198010475</v>
      </c>
      <c r="L238" s="29">
        <f t="shared" si="44"/>
        <v>396020950</v>
      </c>
      <c r="M238" s="29">
        <v>198010475</v>
      </c>
      <c r="N238" s="29">
        <f t="shared" si="45"/>
        <v>594031425</v>
      </c>
      <c r="O238" s="29">
        <v>198010473</v>
      </c>
      <c r="P238" s="29">
        <f t="shared" si="46"/>
        <v>792041898</v>
      </c>
      <c r="Q238" s="29">
        <v>0</v>
      </c>
      <c r="R238" s="29">
        <f t="shared" si="47"/>
        <v>792041898</v>
      </c>
      <c r="S238" s="29">
        <v>0</v>
      </c>
      <c r="T238" s="29">
        <f t="shared" si="36"/>
        <v>792041898</v>
      </c>
      <c r="U238" s="29">
        <v>0</v>
      </c>
      <c r="V238" s="29">
        <f t="shared" si="37"/>
        <v>792041898</v>
      </c>
      <c r="W238" s="29">
        <v>0</v>
      </c>
      <c r="X238" s="29">
        <f t="shared" si="38"/>
        <v>792041898</v>
      </c>
      <c r="Y238" s="29">
        <v>0</v>
      </c>
      <c r="Z238" s="29">
        <f t="shared" si="39"/>
        <v>792041898</v>
      </c>
      <c r="AA238" s="29">
        <v>0</v>
      </c>
      <c r="AB238" s="29">
        <f t="shared" si="40"/>
        <v>792041898</v>
      </c>
    </row>
    <row r="239" spans="1:28" ht="18" customHeight="1" x14ac:dyDescent="0.25">
      <c r="A239" s="9">
        <v>892300123</v>
      </c>
      <c r="B239" s="9">
        <v>211420614</v>
      </c>
      <c r="C239" s="10" t="s">
        <v>274</v>
      </c>
      <c r="D239" s="11" t="s">
        <v>502</v>
      </c>
      <c r="E239" s="29"/>
      <c r="F239" s="29">
        <f t="shared" si="41"/>
        <v>0</v>
      </c>
      <c r="G239" s="29"/>
      <c r="H239" s="29">
        <f t="shared" si="42"/>
        <v>0</v>
      </c>
      <c r="I239" s="29">
        <v>140323123</v>
      </c>
      <c r="J239" s="29">
        <f t="shared" si="43"/>
        <v>140323123</v>
      </c>
      <c r="K239" s="29">
        <f>VLOOKUP(A239,[3]REPNCT004ReporteAuxiliarContabl!A$21:D$258,4,0)</f>
        <v>140323123</v>
      </c>
      <c r="L239" s="29">
        <f t="shared" si="44"/>
        <v>280646246</v>
      </c>
      <c r="M239" s="29">
        <v>140323123</v>
      </c>
      <c r="N239" s="29">
        <f t="shared" si="45"/>
        <v>420969369</v>
      </c>
      <c r="O239" s="29">
        <v>140323123</v>
      </c>
      <c r="P239" s="29">
        <f t="shared" si="46"/>
        <v>561292492</v>
      </c>
      <c r="Q239" s="29">
        <v>0</v>
      </c>
      <c r="R239" s="29">
        <f t="shared" si="47"/>
        <v>561292492</v>
      </c>
      <c r="S239" s="29">
        <v>0</v>
      </c>
      <c r="T239" s="29">
        <f t="shared" si="36"/>
        <v>561292492</v>
      </c>
      <c r="U239" s="29">
        <v>0</v>
      </c>
      <c r="V239" s="29">
        <f t="shared" si="37"/>
        <v>561292492</v>
      </c>
      <c r="W239" s="29">
        <v>0</v>
      </c>
      <c r="X239" s="29">
        <f t="shared" si="38"/>
        <v>561292492</v>
      </c>
      <c r="Y239" s="29">
        <v>0</v>
      </c>
      <c r="Z239" s="29">
        <f t="shared" si="39"/>
        <v>561292492</v>
      </c>
      <c r="AA239" s="29">
        <v>0</v>
      </c>
      <c r="AB239" s="29">
        <f t="shared" si="40"/>
        <v>561292492</v>
      </c>
    </row>
    <row r="240" spans="1:28" ht="18" customHeight="1" x14ac:dyDescent="0.25">
      <c r="A240" s="9">
        <v>892300285</v>
      </c>
      <c r="B240" s="9">
        <v>821920000</v>
      </c>
      <c r="C240" s="10" t="s">
        <v>42</v>
      </c>
      <c r="D240" s="11" t="s">
        <v>93</v>
      </c>
      <c r="E240" s="29"/>
      <c r="F240" s="29">
        <f t="shared" si="41"/>
        <v>0</v>
      </c>
      <c r="G240" s="29">
        <v>0</v>
      </c>
      <c r="H240" s="29">
        <f t="shared" si="42"/>
        <v>0</v>
      </c>
      <c r="I240" s="29"/>
      <c r="J240" s="29">
        <f t="shared" si="43"/>
        <v>0</v>
      </c>
      <c r="K240" s="29"/>
      <c r="L240" s="29">
        <f t="shared" si="44"/>
        <v>0</v>
      </c>
      <c r="M240" s="29">
        <v>1036744530</v>
      </c>
      <c r="N240" s="29">
        <f t="shared" si="45"/>
        <v>1036744530</v>
      </c>
      <c r="O240" s="29">
        <v>1190040006</v>
      </c>
      <c r="P240" s="29">
        <f t="shared" si="46"/>
        <v>2226784536</v>
      </c>
      <c r="Q240" s="29">
        <v>0</v>
      </c>
      <c r="R240" s="29">
        <f t="shared" si="47"/>
        <v>2226784536</v>
      </c>
      <c r="S240" s="29">
        <v>0</v>
      </c>
      <c r="T240" s="29">
        <f t="shared" si="36"/>
        <v>2226784536</v>
      </c>
      <c r="U240" s="29">
        <v>5768939603</v>
      </c>
      <c r="V240" s="29">
        <f t="shared" si="37"/>
        <v>7995724139</v>
      </c>
      <c r="W240" s="29">
        <v>0</v>
      </c>
      <c r="X240" s="29">
        <f t="shared" si="38"/>
        <v>7995724139</v>
      </c>
      <c r="Y240" s="29">
        <v>0</v>
      </c>
      <c r="Z240" s="29">
        <f t="shared" si="39"/>
        <v>7995724139</v>
      </c>
      <c r="AA240" s="29">
        <v>0</v>
      </c>
      <c r="AB240" s="29">
        <f t="shared" si="40"/>
        <v>7995724139</v>
      </c>
    </row>
    <row r="241" spans="1:28" ht="18" customHeight="1" x14ac:dyDescent="0.25">
      <c r="A241" s="9">
        <v>892301093</v>
      </c>
      <c r="B241" s="9">
        <v>217020770</v>
      </c>
      <c r="C241" s="10" t="s">
        <v>275</v>
      </c>
      <c r="D241" s="11" t="s">
        <v>503</v>
      </c>
      <c r="E241" s="29"/>
      <c r="F241" s="29">
        <f t="shared" si="41"/>
        <v>0</v>
      </c>
      <c r="G241" s="29"/>
      <c r="H241" s="29">
        <f t="shared" si="42"/>
        <v>0</v>
      </c>
      <c r="I241" s="29">
        <v>105884854</v>
      </c>
      <c r="J241" s="29">
        <f t="shared" si="43"/>
        <v>105884854</v>
      </c>
      <c r="K241" s="29">
        <f>VLOOKUP(A241,[3]REPNCT004ReporteAuxiliarContabl!A$21:D$258,4,0)</f>
        <v>0</v>
      </c>
      <c r="L241" s="29">
        <f t="shared" si="44"/>
        <v>105884854</v>
      </c>
      <c r="M241" s="29">
        <v>0</v>
      </c>
      <c r="N241" s="29">
        <f t="shared" si="45"/>
        <v>105884854</v>
      </c>
      <c r="O241" s="29">
        <v>0</v>
      </c>
      <c r="P241" s="29">
        <f t="shared" si="46"/>
        <v>105884854</v>
      </c>
      <c r="Q241" s="29">
        <v>0</v>
      </c>
      <c r="R241" s="29">
        <f t="shared" si="47"/>
        <v>105884854</v>
      </c>
      <c r="S241" s="29">
        <v>0</v>
      </c>
      <c r="T241" s="29">
        <f t="shared" si="36"/>
        <v>105884854</v>
      </c>
      <c r="U241" s="29">
        <v>0</v>
      </c>
      <c r="V241" s="29">
        <f t="shared" si="37"/>
        <v>105884854</v>
      </c>
      <c r="W241" s="29">
        <v>0</v>
      </c>
      <c r="X241" s="29">
        <f t="shared" si="38"/>
        <v>105884854</v>
      </c>
      <c r="Y241" s="29">
        <v>0</v>
      </c>
      <c r="Z241" s="29">
        <f t="shared" si="39"/>
        <v>105884854</v>
      </c>
      <c r="AA241" s="29">
        <v>0</v>
      </c>
      <c r="AB241" s="29">
        <f t="shared" si="40"/>
        <v>105884854</v>
      </c>
    </row>
    <row r="242" spans="1:28" ht="18" customHeight="1" x14ac:dyDescent="0.25">
      <c r="A242" s="9">
        <v>892399999</v>
      </c>
      <c r="B242" s="9">
        <v>112020000</v>
      </c>
      <c r="C242" s="10" t="s">
        <v>301</v>
      </c>
      <c r="D242" s="11" t="s">
        <v>529</v>
      </c>
      <c r="E242" s="29">
        <v>2145972931</v>
      </c>
      <c r="F242" s="29">
        <f t="shared" si="41"/>
        <v>2145972931</v>
      </c>
      <c r="G242" s="29">
        <v>1658928846</v>
      </c>
      <c r="H242" s="29">
        <f t="shared" si="42"/>
        <v>3804901777</v>
      </c>
      <c r="I242" s="29">
        <v>11150266329</v>
      </c>
      <c r="J242" s="29">
        <f t="shared" si="43"/>
        <v>14955168106</v>
      </c>
      <c r="K242" s="29">
        <f>VLOOKUP(A242,[3]REPNCT004ReporteAuxiliarContabl!A$21:D$258,4,0)</f>
        <v>8079543723</v>
      </c>
      <c r="L242" s="29">
        <f t="shared" si="44"/>
        <v>23034711829</v>
      </c>
      <c r="M242" s="29">
        <v>14887768965</v>
      </c>
      <c r="N242" s="29">
        <f t="shared" si="45"/>
        <v>37922480794</v>
      </c>
      <c r="O242" s="29">
        <v>6803725066</v>
      </c>
      <c r="P242" s="29">
        <f t="shared" si="46"/>
        <v>44726205860</v>
      </c>
      <c r="Q242" s="29">
        <v>0</v>
      </c>
      <c r="R242" s="29">
        <f t="shared" si="47"/>
        <v>44726205860</v>
      </c>
      <c r="S242" s="29">
        <v>0</v>
      </c>
      <c r="T242" s="29">
        <f t="shared" si="36"/>
        <v>44726205860</v>
      </c>
      <c r="U242" s="29">
        <v>0</v>
      </c>
      <c r="V242" s="29">
        <f t="shared" si="37"/>
        <v>44726205860</v>
      </c>
      <c r="W242" s="29">
        <v>0</v>
      </c>
      <c r="X242" s="29">
        <f t="shared" si="38"/>
        <v>44726205860</v>
      </c>
      <c r="Y242" s="29">
        <v>0</v>
      </c>
      <c r="Z242" s="29">
        <f t="shared" si="39"/>
        <v>44726205860</v>
      </c>
      <c r="AA242" s="29">
        <v>0</v>
      </c>
      <c r="AB242" s="29">
        <f t="shared" si="40"/>
        <v>44726205860</v>
      </c>
    </row>
    <row r="243" spans="1:28" ht="18" customHeight="1" x14ac:dyDescent="0.25">
      <c r="A243" s="9">
        <v>892400038</v>
      </c>
      <c r="B243" s="9">
        <v>118888000</v>
      </c>
      <c r="C243" s="10" t="s">
        <v>276</v>
      </c>
      <c r="D243" s="11" t="s">
        <v>504</v>
      </c>
      <c r="E243" s="29">
        <v>245166586</v>
      </c>
      <c r="F243" s="29">
        <f t="shared" si="41"/>
        <v>245166586</v>
      </c>
      <c r="G243" s="29">
        <v>189524255</v>
      </c>
      <c r="H243" s="29">
        <f t="shared" si="42"/>
        <v>434690841</v>
      </c>
      <c r="I243" s="29">
        <v>163911216</v>
      </c>
      <c r="J243" s="29">
        <f t="shared" si="43"/>
        <v>598602057</v>
      </c>
      <c r="K243" s="29">
        <f>VLOOKUP(A243,[3]REPNCT004ReporteAuxiliarContabl!A$21:D$258,4,0)</f>
        <v>191099764</v>
      </c>
      <c r="L243" s="29">
        <f t="shared" si="44"/>
        <v>789701821</v>
      </c>
      <c r="M243" s="29">
        <v>132104507</v>
      </c>
      <c r="N243" s="29">
        <f t="shared" si="45"/>
        <v>921806328</v>
      </c>
      <c r="O243" s="29">
        <v>215683471</v>
      </c>
      <c r="P243" s="29">
        <f t="shared" si="46"/>
        <v>1137489799</v>
      </c>
      <c r="Q243" s="29">
        <v>215772141</v>
      </c>
      <c r="R243" s="29">
        <f t="shared" si="47"/>
        <v>1353261940</v>
      </c>
      <c r="S243" s="29">
        <v>214901153</v>
      </c>
      <c r="T243" s="29">
        <f t="shared" si="36"/>
        <v>1568163093</v>
      </c>
      <c r="U243" s="29">
        <v>216207633</v>
      </c>
      <c r="V243" s="29">
        <f t="shared" si="37"/>
        <v>1784370726</v>
      </c>
      <c r="W243" s="29">
        <v>216207633</v>
      </c>
      <c r="X243" s="29">
        <f t="shared" si="38"/>
        <v>2000578359</v>
      </c>
      <c r="Y243" s="29">
        <v>0</v>
      </c>
      <c r="Z243" s="29">
        <f t="shared" si="39"/>
        <v>2000578359</v>
      </c>
      <c r="AA243" s="29">
        <v>0</v>
      </c>
      <c r="AB243" s="29">
        <f t="shared" si="40"/>
        <v>2000578359</v>
      </c>
    </row>
    <row r="244" spans="1:28" ht="18" customHeight="1" x14ac:dyDescent="0.25">
      <c r="A244" s="9">
        <v>899999433</v>
      </c>
      <c r="B244" s="9">
        <v>218625286</v>
      </c>
      <c r="C244" s="44" t="s">
        <v>608</v>
      </c>
      <c r="D244" s="11" t="s">
        <v>580</v>
      </c>
      <c r="E244" s="29">
        <v>251345650</v>
      </c>
      <c r="F244" s="29">
        <f t="shared" si="41"/>
        <v>251345650</v>
      </c>
      <c r="G244" s="29">
        <v>194300935</v>
      </c>
      <c r="H244" s="29">
        <f t="shared" si="42"/>
        <v>445646585</v>
      </c>
      <c r="I244" s="29">
        <v>168042357</v>
      </c>
      <c r="J244" s="29">
        <f t="shared" si="43"/>
        <v>613688942</v>
      </c>
      <c r="K244" s="29">
        <f>VLOOKUP(A244,[3]REPNCT004ReporteAuxiliarContabl!A$21:D$258,4,0)</f>
        <v>195916152</v>
      </c>
      <c r="L244" s="29">
        <f t="shared" si="44"/>
        <v>809605094</v>
      </c>
      <c r="M244" s="29">
        <v>135434007</v>
      </c>
      <c r="N244" s="29">
        <f t="shared" si="45"/>
        <v>945039101</v>
      </c>
      <c r="O244" s="29">
        <v>221119456</v>
      </c>
      <c r="P244" s="29">
        <f t="shared" si="46"/>
        <v>1166158557</v>
      </c>
      <c r="Q244" s="29">
        <v>221210361</v>
      </c>
      <c r="R244" s="29">
        <f t="shared" si="47"/>
        <v>1387368918</v>
      </c>
      <c r="S244" s="29">
        <v>220317423</v>
      </c>
      <c r="T244" s="29">
        <f t="shared" si="36"/>
        <v>1607686341</v>
      </c>
      <c r="U244" s="29">
        <v>221656830</v>
      </c>
      <c r="V244" s="29">
        <f t="shared" si="37"/>
        <v>1829343171</v>
      </c>
      <c r="W244" s="29">
        <v>221656829</v>
      </c>
      <c r="X244" s="29">
        <f t="shared" si="38"/>
        <v>2051000000</v>
      </c>
      <c r="Y244" s="29">
        <v>0</v>
      </c>
      <c r="Z244" s="29">
        <f t="shared" si="39"/>
        <v>2051000000</v>
      </c>
      <c r="AA244" s="29">
        <v>0</v>
      </c>
      <c r="AB244" s="29">
        <f t="shared" si="40"/>
        <v>2051000000</v>
      </c>
    </row>
    <row r="245" spans="1:28" ht="18" customHeight="1" x14ac:dyDescent="0.25">
      <c r="A245" s="9">
        <v>899999063</v>
      </c>
      <c r="B245" s="9">
        <v>27400000</v>
      </c>
      <c r="C245" s="10" t="s">
        <v>347</v>
      </c>
      <c r="D245" s="11" t="s">
        <v>94</v>
      </c>
      <c r="E245" s="29"/>
      <c r="F245" s="29">
        <f t="shared" si="41"/>
        <v>0</v>
      </c>
      <c r="G245" s="29">
        <v>0</v>
      </c>
      <c r="H245" s="29">
        <f t="shared" si="42"/>
        <v>0</v>
      </c>
      <c r="I245" s="29"/>
      <c r="J245" s="29">
        <f t="shared" si="43"/>
        <v>0</v>
      </c>
      <c r="K245" s="29"/>
      <c r="L245" s="29">
        <f t="shared" si="44"/>
        <v>0</v>
      </c>
      <c r="M245" s="29">
        <v>1793193026</v>
      </c>
      <c r="N245" s="29">
        <f t="shared" si="45"/>
        <v>1793193026</v>
      </c>
      <c r="O245" s="29">
        <v>2023944117</v>
      </c>
      <c r="P245" s="29">
        <f t="shared" si="46"/>
        <v>3817137143</v>
      </c>
      <c r="Q245" s="29">
        <v>0</v>
      </c>
      <c r="R245" s="29">
        <f t="shared" si="47"/>
        <v>3817137143</v>
      </c>
      <c r="S245" s="29">
        <v>0</v>
      </c>
      <c r="T245" s="29">
        <f t="shared" si="36"/>
        <v>3817137143</v>
      </c>
      <c r="U245" s="29">
        <v>16502221214</v>
      </c>
      <c r="V245" s="29">
        <f t="shared" si="37"/>
        <v>20319358357</v>
      </c>
      <c r="W245" s="29">
        <v>0</v>
      </c>
      <c r="X245" s="29">
        <f t="shared" si="38"/>
        <v>20319358357</v>
      </c>
      <c r="Y245" s="29">
        <v>0</v>
      </c>
      <c r="Z245" s="29">
        <f t="shared" si="39"/>
        <v>20319358357</v>
      </c>
      <c r="AA245" s="29">
        <v>0</v>
      </c>
      <c r="AB245" s="29">
        <f t="shared" si="40"/>
        <v>20319358357</v>
      </c>
    </row>
    <row r="246" spans="1:28" ht="18" customHeight="1" x14ac:dyDescent="0.25">
      <c r="A246" s="9">
        <v>899999114</v>
      </c>
      <c r="B246" s="9">
        <v>112525000</v>
      </c>
      <c r="C246" s="45" t="s">
        <v>254</v>
      </c>
      <c r="D246" s="11" t="s">
        <v>483</v>
      </c>
      <c r="E246" s="29">
        <v>5828408269</v>
      </c>
      <c r="F246" s="29">
        <f t="shared" si="41"/>
        <v>5828408269</v>
      </c>
      <c r="G246" s="29">
        <v>4505608838</v>
      </c>
      <c r="H246" s="29">
        <f t="shared" si="42"/>
        <v>10334017107</v>
      </c>
      <c r="I246" s="29">
        <v>3896703461</v>
      </c>
      <c r="J246" s="29">
        <f t="shared" si="43"/>
        <v>14230720568</v>
      </c>
      <c r="K246" s="29">
        <f>VLOOKUP(A246,[3]REPNCT004ReporteAuxiliarContabl!A$21:D$258,4,0)</f>
        <v>4543063806</v>
      </c>
      <c r="L246" s="29">
        <f t="shared" si="44"/>
        <v>18773784374</v>
      </c>
      <c r="M246" s="29">
        <v>3140554410</v>
      </c>
      <c r="N246" s="29">
        <f t="shared" si="45"/>
        <v>21914338784</v>
      </c>
      <c r="O246" s="29">
        <v>5127498601</v>
      </c>
      <c r="P246" s="29">
        <f t="shared" si="46"/>
        <v>27041837385</v>
      </c>
      <c r="Q246" s="29">
        <v>5129606556</v>
      </c>
      <c r="R246" s="29">
        <f t="shared" si="47"/>
        <v>32171443941</v>
      </c>
      <c r="S246" s="29">
        <v>5108900369</v>
      </c>
      <c r="T246" s="29">
        <f t="shared" si="36"/>
        <v>37280344310</v>
      </c>
      <c r="U246" s="29">
        <v>5139959649</v>
      </c>
      <c r="V246" s="29">
        <f t="shared" si="37"/>
        <v>42420303959</v>
      </c>
      <c r="W246" s="29">
        <v>5139959648</v>
      </c>
      <c r="X246" s="29">
        <f t="shared" si="38"/>
        <v>47560263607</v>
      </c>
      <c r="Y246" s="29">
        <v>0</v>
      </c>
      <c r="Z246" s="29">
        <f t="shared" si="39"/>
        <v>47560263607</v>
      </c>
      <c r="AA246" s="29">
        <v>0</v>
      </c>
      <c r="AB246" s="29">
        <f t="shared" si="40"/>
        <v>47560263607</v>
      </c>
    </row>
    <row r="247" spans="1:28" ht="18" customHeight="1" x14ac:dyDescent="0.25">
      <c r="A247" s="9">
        <v>899999124</v>
      </c>
      <c r="B247" s="9">
        <v>27500000</v>
      </c>
      <c r="C247" s="10" t="s">
        <v>355</v>
      </c>
      <c r="D247" s="11" t="s">
        <v>92</v>
      </c>
      <c r="E247" s="29"/>
      <c r="F247" s="29">
        <f t="shared" si="41"/>
        <v>0</v>
      </c>
      <c r="G247" s="29">
        <v>0</v>
      </c>
      <c r="H247" s="29">
        <f t="shared" si="42"/>
        <v>0</v>
      </c>
      <c r="I247" s="29"/>
      <c r="J247" s="29">
        <f t="shared" si="43"/>
        <v>0</v>
      </c>
      <c r="K247" s="29"/>
      <c r="L247" s="29">
        <f t="shared" si="44"/>
        <v>0</v>
      </c>
      <c r="M247" s="29">
        <v>1192379936</v>
      </c>
      <c r="N247" s="29">
        <f t="shared" si="45"/>
        <v>1192379936</v>
      </c>
      <c r="O247" s="29">
        <v>1331527787</v>
      </c>
      <c r="P247" s="29">
        <f t="shared" si="46"/>
        <v>2523907723</v>
      </c>
      <c r="Q247" s="29">
        <v>0</v>
      </c>
      <c r="R247" s="29">
        <f t="shared" si="47"/>
        <v>2523907723</v>
      </c>
      <c r="S247" s="29">
        <v>0</v>
      </c>
      <c r="T247" s="29">
        <f t="shared" si="36"/>
        <v>2523907723</v>
      </c>
      <c r="U247" s="29">
        <v>9133945042</v>
      </c>
      <c r="V247" s="29">
        <f t="shared" si="37"/>
        <v>11657852765</v>
      </c>
      <c r="W247" s="29">
        <v>0</v>
      </c>
      <c r="X247" s="29">
        <f t="shared" si="38"/>
        <v>11657852765</v>
      </c>
      <c r="Y247" s="29">
        <v>0</v>
      </c>
      <c r="Z247" s="29">
        <f t="shared" si="39"/>
        <v>11657852765</v>
      </c>
      <c r="AA247" s="29">
        <v>0</v>
      </c>
      <c r="AB247" s="29">
        <f t="shared" si="40"/>
        <v>11657852765</v>
      </c>
    </row>
    <row r="248" spans="1:28" ht="18" customHeight="1" x14ac:dyDescent="0.25">
      <c r="A248" s="9">
        <v>899999172</v>
      </c>
      <c r="B248" s="9">
        <v>217525175</v>
      </c>
      <c r="C248" s="10" t="s">
        <v>255</v>
      </c>
      <c r="D248" s="11" t="s">
        <v>484</v>
      </c>
      <c r="E248" s="29">
        <v>165159126</v>
      </c>
      <c r="F248" s="29">
        <f t="shared" si="41"/>
        <v>165159126</v>
      </c>
      <c r="G248" s="29">
        <v>127675068</v>
      </c>
      <c r="H248" s="29">
        <f t="shared" si="42"/>
        <v>292834194</v>
      </c>
      <c r="I248" s="29">
        <v>110420566</v>
      </c>
      <c r="J248" s="29">
        <f t="shared" si="43"/>
        <v>403254760</v>
      </c>
      <c r="K248" s="29">
        <f>VLOOKUP(A248,[3]REPNCT004ReporteAuxiliarContabl!A$21:D$258,4,0)</f>
        <v>128736426</v>
      </c>
      <c r="L248" s="29">
        <f t="shared" si="44"/>
        <v>531991186</v>
      </c>
      <c r="M248" s="29">
        <v>88993632</v>
      </c>
      <c r="N248" s="29">
        <f t="shared" si="45"/>
        <v>620984818</v>
      </c>
      <c r="O248" s="29">
        <v>145297506</v>
      </c>
      <c r="P248" s="29">
        <f t="shared" si="46"/>
        <v>766282324</v>
      </c>
      <c r="Q248" s="29">
        <v>145357240</v>
      </c>
      <c r="R248" s="29">
        <f t="shared" si="47"/>
        <v>911639564</v>
      </c>
      <c r="S248" s="29">
        <v>144770490</v>
      </c>
      <c r="T248" s="29">
        <f t="shared" si="36"/>
        <v>1056410054</v>
      </c>
      <c r="U248" s="29">
        <v>145650615</v>
      </c>
      <c r="V248" s="29">
        <f t="shared" si="37"/>
        <v>1202060669</v>
      </c>
      <c r="W248" s="29">
        <v>145650614</v>
      </c>
      <c r="X248" s="29">
        <f t="shared" si="38"/>
        <v>1347711283</v>
      </c>
      <c r="Y248" s="29">
        <v>0</v>
      </c>
      <c r="Z248" s="29">
        <f t="shared" si="39"/>
        <v>1347711283</v>
      </c>
      <c r="AA248" s="29">
        <v>0</v>
      </c>
      <c r="AB248" s="29">
        <f t="shared" si="40"/>
        <v>1347711283</v>
      </c>
    </row>
    <row r="249" spans="1:28" ht="18" customHeight="1" x14ac:dyDescent="0.25">
      <c r="A249" s="9">
        <v>899999230</v>
      </c>
      <c r="B249" s="9">
        <v>222711001</v>
      </c>
      <c r="C249" s="10" t="s">
        <v>354</v>
      </c>
      <c r="D249" s="11" t="s">
        <v>96</v>
      </c>
      <c r="E249" s="29"/>
      <c r="F249" s="29">
        <f t="shared" si="41"/>
        <v>0</v>
      </c>
      <c r="G249" s="29"/>
      <c r="H249" s="29">
        <f t="shared" si="42"/>
        <v>0</v>
      </c>
      <c r="I249" s="29"/>
      <c r="J249" s="29">
        <f t="shared" si="43"/>
        <v>0</v>
      </c>
      <c r="K249" s="29"/>
      <c r="L249" s="29">
        <f t="shared" si="44"/>
        <v>0</v>
      </c>
      <c r="M249" s="29">
        <v>1269995886</v>
      </c>
      <c r="N249" s="29">
        <f t="shared" si="45"/>
        <v>1269995886</v>
      </c>
      <c r="O249" s="29">
        <v>1224212632</v>
      </c>
      <c r="P249" s="29">
        <f t="shared" si="46"/>
        <v>2494208518</v>
      </c>
      <c r="Q249" s="29">
        <v>0</v>
      </c>
      <c r="R249" s="29">
        <f t="shared" si="47"/>
        <v>2494208518</v>
      </c>
      <c r="S249" s="29">
        <v>0</v>
      </c>
      <c r="T249" s="29">
        <f t="shared" si="36"/>
        <v>2494208518</v>
      </c>
      <c r="U249" s="29">
        <v>9054635591</v>
      </c>
      <c r="V249" s="29">
        <f t="shared" si="37"/>
        <v>11548844109</v>
      </c>
      <c r="W249" s="29">
        <v>0</v>
      </c>
      <c r="X249" s="29">
        <f t="shared" si="38"/>
        <v>11548844109</v>
      </c>
      <c r="Y249" s="29">
        <v>0</v>
      </c>
      <c r="Z249" s="29">
        <f t="shared" si="39"/>
        <v>11548844109</v>
      </c>
      <c r="AA249" s="29">
        <v>0</v>
      </c>
      <c r="AB249" s="29">
        <f t="shared" si="40"/>
        <v>11548844109</v>
      </c>
    </row>
    <row r="250" spans="1:28" ht="18" customHeight="1" x14ac:dyDescent="0.25">
      <c r="A250" s="9">
        <v>899999281</v>
      </c>
      <c r="B250" s="9">
        <v>214325843</v>
      </c>
      <c r="C250" s="10" t="s">
        <v>277</v>
      </c>
      <c r="D250" s="11" t="s">
        <v>505</v>
      </c>
      <c r="E250" s="29"/>
      <c r="F250" s="29">
        <f t="shared" si="41"/>
        <v>0</v>
      </c>
      <c r="G250" s="29"/>
      <c r="H250" s="29">
        <f t="shared" si="42"/>
        <v>0</v>
      </c>
      <c r="I250" s="29">
        <v>6476758</v>
      </c>
      <c r="J250" s="29">
        <f t="shared" si="43"/>
        <v>6476758</v>
      </c>
      <c r="K250" s="29">
        <f>VLOOKUP(A250,[3]REPNCT004ReporteAuxiliarContabl!A$21:D$258,4,0)</f>
        <v>0</v>
      </c>
      <c r="L250" s="29">
        <f t="shared" si="44"/>
        <v>6476758</v>
      </c>
      <c r="M250" s="29">
        <v>0</v>
      </c>
      <c r="N250" s="29">
        <f t="shared" si="45"/>
        <v>6476758</v>
      </c>
      <c r="O250" s="29">
        <v>0</v>
      </c>
      <c r="P250" s="29">
        <f t="shared" si="46"/>
        <v>6476758</v>
      </c>
      <c r="Q250" s="29">
        <v>0</v>
      </c>
      <c r="R250" s="29">
        <f t="shared" si="47"/>
        <v>6476758</v>
      </c>
      <c r="S250" s="29">
        <v>0</v>
      </c>
      <c r="T250" s="29">
        <f t="shared" si="36"/>
        <v>6476758</v>
      </c>
      <c r="U250" s="29">
        <v>0</v>
      </c>
      <c r="V250" s="29">
        <f t="shared" si="37"/>
        <v>6476758</v>
      </c>
      <c r="W250" s="29">
        <v>0</v>
      </c>
      <c r="X250" s="29">
        <f t="shared" si="38"/>
        <v>6476758</v>
      </c>
      <c r="Y250" s="29">
        <v>0</v>
      </c>
      <c r="Z250" s="29">
        <f t="shared" si="39"/>
        <v>6476758</v>
      </c>
      <c r="AA250" s="29">
        <v>0</v>
      </c>
      <c r="AB250" s="29">
        <f t="shared" si="40"/>
        <v>6476758</v>
      </c>
    </row>
    <row r="251" spans="1:28" ht="18" customHeight="1" x14ac:dyDescent="0.25">
      <c r="A251" s="9">
        <v>899999318</v>
      </c>
      <c r="B251" s="9">
        <v>219925899</v>
      </c>
      <c r="C251" s="10" t="s">
        <v>256</v>
      </c>
      <c r="D251" s="11" t="s">
        <v>485</v>
      </c>
      <c r="E251" s="29">
        <v>211390753</v>
      </c>
      <c r="F251" s="29">
        <f t="shared" si="41"/>
        <v>211390753</v>
      </c>
      <c r="G251" s="29">
        <v>163414092</v>
      </c>
      <c r="H251" s="29">
        <f t="shared" si="42"/>
        <v>374804845</v>
      </c>
      <c r="I251" s="29">
        <v>141329680</v>
      </c>
      <c r="J251" s="29">
        <f t="shared" si="43"/>
        <v>516134525</v>
      </c>
      <c r="K251" s="29">
        <f>VLOOKUP(A251,[3]REPNCT004ReporteAuxiliarContabl!A$21:D$258,4,0)</f>
        <v>164772548</v>
      </c>
      <c r="L251" s="29">
        <f t="shared" si="44"/>
        <v>680907073</v>
      </c>
      <c r="M251" s="29">
        <v>113904883</v>
      </c>
      <c r="N251" s="29">
        <f t="shared" si="45"/>
        <v>794811956</v>
      </c>
      <c r="O251" s="29">
        <v>185969435</v>
      </c>
      <c r="P251" s="29">
        <f t="shared" si="46"/>
        <v>980781391</v>
      </c>
      <c r="Q251" s="29">
        <v>186045889</v>
      </c>
      <c r="R251" s="29">
        <f t="shared" si="47"/>
        <v>1166827280</v>
      </c>
      <c r="S251" s="29">
        <v>185294895</v>
      </c>
      <c r="T251" s="29">
        <f t="shared" si="36"/>
        <v>1352122175</v>
      </c>
      <c r="U251" s="29">
        <v>186421386</v>
      </c>
      <c r="V251" s="29">
        <f t="shared" si="37"/>
        <v>1538543561</v>
      </c>
      <c r="W251" s="29">
        <v>186421384</v>
      </c>
      <c r="X251" s="29">
        <f t="shared" si="38"/>
        <v>1724964945</v>
      </c>
      <c r="Y251" s="29">
        <v>0</v>
      </c>
      <c r="Z251" s="29">
        <f t="shared" si="39"/>
        <v>1724964945</v>
      </c>
      <c r="AA251" s="29">
        <v>0</v>
      </c>
      <c r="AB251" s="29">
        <f t="shared" si="40"/>
        <v>1724964945</v>
      </c>
    </row>
    <row r="252" spans="1:28" ht="18" customHeight="1" x14ac:dyDescent="0.25">
      <c r="A252" s="9">
        <v>899999328</v>
      </c>
      <c r="B252" s="9">
        <v>216925269</v>
      </c>
      <c r="C252" s="10" t="s">
        <v>307</v>
      </c>
      <c r="D252" s="11" t="s">
        <v>534</v>
      </c>
      <c r="E252" s="29"/>
      <c r="F252" s="29">
        <f t="shared" si="41"/>
        <v>0</v>
      </c>
      <c r="G252" s="29"/>
      <c r="H252" s="29">
        <f t="shared" si="42"/>
        <v>0</v>
      </c>
      <c r="I252" s="29">
        <v>195082809</v>
      </c>
      <c r="J252" s="29">
        <f t="shared" si="43"/>
        <v>195082809</v>
      </c>
      <c r="K252" s="29">
        <f>VLOOKUP(A252,[3]REPNCT004ReporteAuxiliarContabl!A$21:D$258,4,0)</f>
        <v>227441903</v>
      </c>
      <c r="L252" s="29">
        <f t="shared" si="44"/>
        <v>422524712</v>
      </c>
      <c r="M252" s="29">
        <v>157227303</v>
      </c>
      <c r="N252" s="29">
        <f t="shared" si="45"/>
        <v>579752015</v>
      </c>
      <c r="O252" s="29">
        <v>256700784</v>
      </c>
      <c r="P252" s="29">
        <f t="shared" si="46"/>
        <v>836452799</v>
      </c>
      <c r="Q252" s="29">
        <v>256806315</v>
      </c>
      <c r="R252" s="29">
        <f t="shared" si="47"/>
        <v>1093259114</v>
      </c>
      <c r="S252" s="29">
        <v>255769690</v>
      </c>
      <c r="T252" s="29">
        <f t="shared" si="36"/>
        <v>1349028804</v>
      </c>
      <c r="U252" s="29">
        <v>257324628</v>
      </c>
      <c r="V252" s="29">
        <f t="shared" si="37"/>
        <v>1606353432</v>
      </c>
      <c r="W252" s="29">
        <v>257324628</v>
      </c>
      <c r="X252" s="29">
        <f t="shared" si="38"/>
        <v>1863678060</v>
      </c>
      <c r="Y252" s="29">
        <v>0</v>
      </c>
      <c r="Z252" s="29">
        <f t="shared" si="39"/>
        <v>1863678060</v>
      </c>
      <c r="AA252" s="29">
        <v>0</v>
      </c>
      <c r="AB252" s="29">
        <f t="shared" si="40"/>
        <v>1863678060</v>
      </c>
    </row>
    <row r="253" spans="1:28" ht="18" customHeight="1" x14ac:dyDescent="0.25">
      <c r="A253" s="9">
        <v>899999330</v>
      </c>
      <c r="B253" s="9">
        <v>210725407</v>
      </c>
      <c r="C253" s="10" t="s">
        <v>278</v>
      </c>
      <c r="D253" s="11" t="s">
        <v>506</v>
      </c>
      <c r="E253" s="29"/>
      <c r="F253" s="29">
        <f t="shared" si="41"/>
        <v>0</v>
      </c>
      <c r="G253" s="29"/>
      <c r="H253" s="29">
        <f t="shared" si="42"/>
        <v>0</v>
      </c>
      <c r="I253" s="29">
        <v>21951027</v>
      </c>
      <c r="J253" s="29">
        <f t="shared" si="43"/>
        <v>21951027</v>
      </c>
      <c r="K253" s="29">
        <f>VLOOKUP(A253,[3]REPNCT004ReporteAuxiliarContabl!A$21:D$258,4,0)</f>
        <v>0</v>
      </c>
      <c r="L253" s="29">
        <f t="shared" si="44"/>
        <v>21951027</v>
      </c>
      <c r="M253" s="29">
        <v>0</v>
      </c>
      <c r="N253" s="29">
        <f t="shared" si="45"/>
        <v>21951027</v>
      </c>
      <c r="O253" s="29">
        <v>0</v>
      </c>
      <c r="P253" s="29">
        <f t="shared" si="46"/>
        <v>21951027</v>
      </c>
      <c r="Q253" s="29">
        <v>0</v>
      </c>
      <c r="R253" s="29">
        <f t="shared" si="47"/>
        <v>21951027</v>
      </c>
      <c r="S253" s="29">
        <v>0</v>
      </c>
      <c r="T253" s="29">
        <f t="shared" si="36"/>
        <v>21951027</v>
      </c>
      <c r="U253" s="29">
        <v>0</v>
      </c>
      <c r="V253" s="29">
        <f t="shared" si="37"/>
        <v>21951027</v>
      </c>
      <c r="W253" s="29">
        <v>0</v>
      </c>
      <c r="X253" s="29">
        <f t="shared" si="38"/>
        <v>21951027</v>
      </c>
      <c r="Y253" s="29">
        <v>0</v>
      </c>
      <c r="Z253" s="29">
        <f t="shared" si="39"/>
        <v>21951027</v>
      </c>
      <c r="AA253" s="29">
        <v>0</v>
      </c>
      <c r="AB253" s="29">
        <f t="shared" si="40"/>
        <v>21951027</v>
      </c>
    </row>
    <row r="254" spans="1:28" ht="18" customHeight="1" x14ac:dyDescent="0.25">
      <c r="A254" s="9">
        <v>899999336</v>
      </c>
      <c r="B254" s="9">
        <v>119191000</v>
      </c>
      <c r="C254" s="10" t="s">
        <v>356</v>
      </c>
      <c r="D254" s="25" t="s">
        <v>573</v>
      </c>
      <c r="E254" s="29">
        <v>1455920472</v>
      </c>
      <c r="F254" s="29">
        <f t="shared" si="41"/>
        <v>1455920472</v>
      </c>
      <c r="G254" s="29">
        <v>386063030</v>
      </c>
      <c r="H254" s="29">
        <f t="shared" si="42"/>
        <v>1841983502</v>
      </c>
      <c r="I254" s="29">
        <v>333888981</v>
      </c>
      <c r="J254" s="29">
        <f t="shared" si="43"/>
        <v>2175872483</v>
      </c>
      <c r="K254" s="29">
        <f>VLOOKUP(A254,[3]REPNCT004ReporteAuxiliarContabl!A$21:D$258,4,0)</f>
        <v>389272358</v>
      </c>
      <c r="L254" s="29">
        <f t="shared" si="44"/>
        <v>2565144841</v>
      </c>
      <c r="M254" s="29">
        <v>269098360</v>
      </c>
      <c r="N254" s="29">
        <f t="shared" si="45"/>
        <v>2834243201</v>
      </c>
      <c r="O254" s="29">
        <v>439349645</v>
      </c>
      <c r="P254" s="29">
        <f t="shared" si="46"/>
        <v>3273592846</v>
      </c>
      <c r="Q254" s="29">
        <v>439530265</v>
      </c>
      <c r="R254" s="29">
        <f t="shared" si="47"/>
        <v>3713123111</v>
      </c>
      <c r="S254" s="29">
        <v>437756056</v>
      </c>
      <c r="T254" s="29">
        <f t="shared" si="36"/>
        <v>4150879167</v>
      </c>
      <c r="U254" s="29">
        <v>440417370</v>
      </c>
      <c r="V254" s="29">
        <f t="shared" si="37"/>
        <v>4591296537</v>
      </c>
      <c r="W254" s="29">
        <v>440417369</v>
      </c>
      <c r="X254" s="29">
        <f t="shared" si="38"/>
        <v>5031713906</v>
      </c>
      <c r="Y254" s="29">
        <v>0</v>
      </c>
      <c r="Z254" s="29">
        <f t="shared" si="39"/>
        <v>5031713906</v>
      </c>
      <c r="AA254" s="29">
        <v>0</v>
      </c>
      <c r="AB254" s="29">
        <f t="shared" si="40"/>
        <v>5031713906</v>
      </c>
    </row>
    <row r="255" spans="1:28" ht="18" customHeight="1" x14ac:dyDescent="0.25">
      <c r="A255" s="9">
        <v>899999342</v>
      </c>
      <c r="B255" s="9">
        <v>217325473</v>
      </c>
      <c r="C255" s="10" t="s">
        <v>279</v>
      </c>
      <c r="D255" s="11" t="s">
        <v>507</v>
      </c>
      <c r="E255" s="29">
        <v>346747974</v>
      </c>
      <c r="F255" s="29">
        <f t="shared" si="41"/>
        <v>346747974</v>
      </c>
      <c r="G255" s="29">
        <v>268051012</v>
      </c>
      <c r="H255" s="29">
        <f t="shared" si="42"/>
        <v>614798986</v>
      </c>
      <c r="I255" s="29">
        <v>231825564</v>
      </c>
      <c r="J255" s="29">
        <f t="shared" si="43"/>
        <v>846624550</v>
      </c>
      <c r="K255" s="29">
        <f>VLOOKUP(A255,[3]REPNCT004ReporteAuxiliarContabl!A$21:D$258,4,0)</f>
        <v>270279311</v>
      </c>
      <c r="L255" s="29">
        <f t="shared" si="44"/>
        <v>1116903861</v>
      </c>
      <c r="M255" s="29">
        <v>186840184</v>
      </c>
      <c r="N255" s="29">
        <f t="shared" si="45"/>
        <v>1303744045</v>
      </c>
      <c r="O255" s="29">
        <v>305048939</v>
      </c>
      <c r="P255" s="29">
        <f t="shared" si="46"/>
        <v>1608792984</v>
      </c>
      <c r="Q255" s="29">
        <v>305174346</v>
      </c>
      <c r="R255" s="29">
        <f t="shared" si="47"/>
        <v>1913967330</v>
      </c>
      <c r="S255" s="29">
        <v>303942478</v>
      </c>
      <c r="T255" s="29">
        <f t="shared" si="36"/>
        <v>2217909808</v>
      </c>
      <c r="U255" s="29">
        <v>305790280</v>
      </c>
      <c r="V255" s="29">
        <f t="shared" si="37"/>
        <v>2523700088</v>
      </c>
      <c r="W255" s="29">
        <v>305790279</v>
      </c>
      <c r="X255" s="29">
        <f t="shared" si="38"/>
        <v>2829490367</v>
      </c>
      <c r="Y255" s="29">
        <v>0</v>
      </c>
      <c r="Z255" s="29">
        <f t="shared" si="39"/>
        <v>2829490367</v>
      </c>
      <c r="AA255" s="29">
        <v>0</v>
      </c>
      <c r="AB255" s="29">
        <f t="shared" si="40"/>
        <v>2829490367</v>
      </c>
    </row>
    <row r="256" spans="1:28" ht="18" customHeight="1" x14ac:dyDescent="0.25">
      <c r="A256" s="9">
        <v>899999366</v>
      </c>
      <c r="B256" s="9">
        <v>218625486</v>
      </c>
      <c r="C256" s="10" t="s">
        <v>352</v>
      </c>
      <c r="D256" s="11" t="s">
        <v>571</v>
      </c>
      <c r="E256" s="29"/>
      <c r="F256" s="29">
        <f t="shared" si="41"/>
        <v>0</v>
      </c>
      <c r="G256" s="29"/>
      <c r="H256" s="29">
        <f t="shared" si="42"/>
        <v>0</v>
      </c>
      <c r="I256" s="29">
        <v>64767576</v>
      </c>
      <c r="J256" s="29">
        <f t="shared" si="43"/>
        <v>64767576</v>
      </c>
      <c r="K256" s="29">
        <f>VLOOKUP(A256,[3]REPNCT004ReporteAuxiliarContabl!A$21:D$258,4,0)</f>
        <v>0</v>
      </c>
      <c r="L256" s="29">
        <f t="shared" si="44"/>
        <v>64767576</v>
      </c>
      <c r="M256" s="29">
        <v>0</v>
      </c>
      <c r="N256" s="29">
        <f t="shared" si="45"/>
        <v>64767576</v>
      </c>
      <c r="O256" s="29">
        <v>0</v>
      </c>
      <c r="P256" s="29">
        <f t="shared" si="46"/>
        <v>64767576</v>
      </c>
      <c r="Q256" s="29">
        <v>0</v>
      </c>
      <c r="R256" s="29">
        <f t="shared" si="47"/>
        <v>64767576</v>
      </c>
      <c r="S256" s="29">
        <v>0</v>
      </c>
      <c r="T256" s="29">
        <f t="shared" si="36"/>
        <v>64767576</v>
      </c>
      <c r="U256" s="29">
        <v>0</v>
      </c>
      <c r="V256" s="29">
        <f t="shared" si="37"/>
        <v>64767576</v>
      </c>
      <c r="W256" s="29">
        <v>0</v>
      </c>
      <c r="X256" s="29">
        <f t="shared" si="38"/>
        <v>64767576</v>
      </c>
      <c r="Y256" s="29">
        <v>0</v>
      </c>
      <c r="Z256" s="29">
        <f t="shared" si="39"/>
        <v>64767576</v>
      </c>
      <c r="AA256" s="29">
        <v>0</v>
      </c>
      <c r="AB256" s="29">
        <f t="shared" si="40"/>
        <v>64767576</v>
      </c>
    </row>
    <row r="257" spans="1:28" ht="18" customHeight="1" x14ac:dyDescent="0.25">
      <c r="A257" s="9">
        <v>899999406</v>
      </c>
      <c r="B257" s="9">
        <v>212425224</v>
      </c>
      <c r="C257" s="10" t="s">
        <v>303</v>
      </c>
      <c r="D257" s="11" t="s">
        <v>505</v>
      </c>
      <c r="E257" s="29"/>
      <c r="F257" s="29">
        <f t="shared" si="41"/>
        <v>0</v>
      </c>
      <c r="G257" s="29"/>
      <c r="H257" s="29">
        <f t="shared" si="42"/>
        <v>0</v>
      </c>
      <c r="I257" s="29">
        <v>19430272</v>
      </c>
      <c r="J257" s="29">
        <f t="shared" si="43"/>
        <v>19430272</v>
      </c>
      <c r="K257" s="29">
        <f>VLOOKUP(A257,[3]REPNCT004ReporteAuxiliarContabl!A$21:D$258,4,0)</f>
        <v>0</v>
      </c>
      <c r="L257" s="29">
        <f t="shared" si="44"/>
        <v>19430272</v>
      </c>
      <c r="M257" s="29">
        <v>0</v>
      </c>
      <c r="N257" s="29">
        <f t="shared" si="45"/>
        <v>19430272</v>
      </c>
      <c r="O257" s="29">
        <v>0</v>
      </c>
      <c r="P257" s="29">
        <f t="shared" si="46"/>
        <v>19430272</v>
      </c>
      <c r="Q257" s="29">
        <v>0</v>
      </c>
      <c r="R257" s="29">
        <f t="shared" si="47"/>
        <v>19430272</v>
      </c>
      <c r="S257" s="29">
        <v>0</v>
      </c>
      <c r="T257" s="29">
        <f t="shared" si="36"/>
        <v>19430272</v>
      </c>
      <c r="U257" s="29">
        <v>0</v>
      </c>
      <c r="V257" s="29">
        <f t="shared" si="37"/>
        <v>19430272</v>
      </c>
      <c r="W257" s="29">
        <v>0</v>
      </c>
      <c r="X257" s="29">
        <f t="shared" si="38"/>
        <v>19430272</v>
      </c>
      <c r="Y257" s="29">
        <v>0</v>
      </c>
      <c r="Z257" s="29">
        <f t="shared" si="39"/>
        <v>19430272</v>
      </c>
      <c r="AA257" s="29">
        <v>0</v>
      </c>
      <c r="AB257" s="29">
        <f t="shared" si="40"/>
        <v>19430272</v>
      </c>
    </row>
    <row r="258" spans="1:28" ht="18" customHeight="1" x14ac:dyDescent="0.25">
      <c r="A258" s="9">
        <v>899999445</v>
      </c>
      <c r="B258" s="9">
        <v>217325873</v>
      </c>
      <c r="C258" s="10" t="s">
        <v>333</v>
      </c>
      <c r="D258" s="11" t="s">
        <v>558</v>
      </c>
      <c r="E258" s="29"/>
      <c r="F258" s="29">
        <f t="shared" si="41"/>
        <v>0</v>
      </c>
      <c r="G258" s="29"/>
      <c r="H258" s="29">
        <f t="shared" si="42"/>
        <v>0</v>
      </c>
      <c r="I258" s="29">
        <v>518140</v>
      </c>
      <c r="J258" s="29">
        <f t="shared" si="43"/>
        <v>518140</v>
      </c>
      <c r="K258" s="29">
        <f>VLOOKUP(A258,[3]REPNCT004ReporteAuxiliarContabl!A$21:D$258,4,0)</f>
        <v>0</v>
      </c>
      <c r="L258" s="29">
        <f t="shared" si="44"/>
        <v>518140</v>
      </c>
      <c r="M258" s="29">
        <v>0</v>
      </c>
      <c r="N258" s="29">
        <f t="shared" si="45"/>
        <v>518140</v>
      </c>
      <c r="O258" s="29">
        <v>0</v>
      </c>
      <c r="P258" s="29">
        <f t="shared" si="46"/>
        <v>518140</v>
      </c>
      <c r="Q258" s="29">
        <v>0</v>
      </c>
      <c r="R258" s="29">
        <f t="shared" si="47"/>
        <v>518140</v>
      </c>
      <c r="S258" s="29">
        <v>0</v>
      </c>
      <c r="T258" s="29">
        <f t="shared" si="36"/>
        <v>518140</v>
      </c>
      <c r="U258" s="29">
        <v>0</v>
      </c>
      <c r="V258" s="29">
        <f t="shared" si="37"/>
        <v>518140</v>
      </c>
      <c r="W258" s="29">
        <v>0</v>
      </c>
      <c r="X258" s="29">
        <f t="shared" si="38"/>
        <v>518140</v>
      </c>
      <c r="Y258" s="29">
        <v>0</v>
      </c>
      <c r="Z258" s="29">
        <f t="shared" si="39"/>
        <v>518140</v>
      </c>
      <c r="AA258" s="29">
        <v>0</v>
      </c>
      <c r="AB258" s="29">
        <f t="shared" si="40"/>
        <v>518140</v>
      </c>
    </row>
    <row r="259" spans="1:28" ht="18" customHeight="1" x14ac:dyDescent="0.25">
      <c r="A259" s="9">
        <v>899999475</v>
      </c>
      <c r="B259" s="9">
        <v>211325513</v>
      </c>
      <c r="C259" s="10" t="s">
        <v>322</v>
      </c>
      <c r="D259" s="11" t="s">
        <v>548</v>
      </c>
      <c r="E259" s="29"/>
      <c r="F259" s="29">
        <f t="shared" si="41"/>
        <v>0</v>
      </c>
      <c r="G259" s="29"/>
      <c r="H259" s="29">
        <f t="shared" si="42"/>
        <v>0</v>
      </c>
      <c r="I259" s="29">
        <v>400613</v>
      </c>
      <c r="J259" s="29">
        <f t="shared" si="43"/>
        <v>400613</v>
      </c>
      <c r="K259" s="29">
        <f>VLOOKUP(A259,[3]REPNCT004ReporteAuxiliarContabl!A$21:D$258,4,0)</f>
        <v>0</v>
      </c>
      <c r="L259" s="29">
        <f t="shared" si="44"/>
        <v>400613</v>
      </c>
      <c r="M259" s="29">
        <v>0</v>
      </c>
      <c r="N259" s="29">
        <f t="shared" si="45"/>
        <v>400613</v>
      </c>
      <c r="O259" s="29">
        <v>0</v>
      </c>
      <c r="P259" s="29">
        <f t="shared" si="46"/>
        <v>400613</v>
      </c>
      <c r="Q259" s="29">
        <v>0</v>
      </c>
      <c r="R259" s="29">
        <f t="shared" si="47"/>
        <v>400613</v>
      </c>
      <c r="S259" s="29">
        <v>0</v>
      </c>
      <c r="T259" s="29">
        <f t="shared" si="36"/>
        <v>400613</v>
      </c>
      <c r="U259" s="29">
        <v>0</v>
      </c>
      <c r="V259" s="29">
        <f t="shared" si="37"/>
        <v>400613</v>
      </c>
      <c r="W259" s="29">
        <v>0</v>
      </c>
      <c r="X259" s="29">
        <f t="shared" si="38"/>
        <v>400613</v>
      </c>
      <c r="Y259" s="29">
        <v>0</v>
      </c>
      <c r="Z259" s="29">
        <f t="shared" si="39"/>
        <v>400613</v>
      </c>
      <c r="AA259" s="29">
        <v>0</v>
      </c>
      <c r="AB259" s="29">
        <f t="shared" si="40"/>
        <v>400613</v>
      </c>
    </row>
    <row r="260" spans="1:28" ht="18" customHeight="1" x14ac:dyDescent="0.25">
      <c r="A260" s="9">
        <v>899999476</v>
      </c>
      <c r="B260" s="9">
        <v>218125781</v>
      </c>
      <c r="C260" s="10" t="s">
        <v>323</v>
      </c>
      <c r="D260" s="11" t="s">
        <v>549</v>
      </c>
      <c r="E260" s="29"/>
      <c r="F260" s="29">
        <f t="shared" si="41"/>
        <v>0</v>
      </c>
      <c r="G260" s="29"/>
      <c r="H260" s="29">
        <f t="shared" si="42"/>
        <v>0</v>
      </c>
      <c r="I260" s="29">
        <v>32924558</v>
      </c>
      <c r="J260" s="29">
        <f t="shared" si="43"/>
        <v>32924558</v>
      </c>
      <c r="K260" s="29">
        <f>VLOOKUP(A260,[3]REPNCT004ReporteAuxiliarContabl!A$21:D$258,4,0)</f>
        <v>0</v>
      </c>
      <c r="L260" s="29">
        <f t="shared" si="44"/>
        <v>32924558</v>
      </c>
      <c r="M260" s="29">
        <v>0</v>
      </c>
      <c r="N260" s="29">
        <f t="shared" si="45"/>
        <v>32924558</v>
      </c>
      <c r="O260" s="29">
        <v>0</v>
      </c>
      <c r="P260" s="29">
        <f t="shared" si="46"/>
        <v>32924558</v>
      </c>
      <c r="Q260" s="29">
        <v>0</v>
      </c>
      <c r="R260" s="29">
        <f t="shared" si="47"/>
        <v>32924558</v>
      </c>
      <c r="S260" s="29">
        <v>0</v>
      </c>
      <c r="T260" s="29">
        <f t="shared" ref="T260:T289" si="48">+R260+S260</f>
        <v>32924558</v>
      </c>
      <c r="U260" s="29">
        <v>0</v>
      </c>
      <c r="V260" s="29">
        <f t="shared" ref="V260:V289" si="49">+T260+U260</f>
        <v>32924558</v>
      </c>
      <c r="W260" s="29">
        <v>0</v>
      </c>
      <c r="X260" s="29">
        <f t="shared" ref="X260:X289" si="50">+V260+W260</f>
        <v>32924558</v>
      </c>
      <c r="Y260" s="29">
        <v>0</v>
      </c>
      <c r="Z260" s="29">
        <f t="shared" ref="Z260:AB289" si="51">+X260+Y260</f>
        <v>32924558</v>
      </c>
      <c r="AA260" s="29">
        <v>0</v>
      </c>
      <c r="AB260" s="29">
        <f t="shared" ref="AB260:AB288" si="52">+Z260+AA260</f>
        <v>32924558</v>
      </c>
    </row>
    <row r="261" spans="1:28" ht="18" customHeight="1" x14ac:dyDescent="0.25">
      <c r="A261" s="9">
        <v>899999701</v>
      </c>
      <c r="B261" s="9">
        <v>212025320</v>
      </c>
      <c r="C261" s="10" t="s">
        <v>257</v>
      </c>
      <c r="D261" s="11" t="s">
        <v>486</v>
      </c>
      <c r="E261" s="29"/>
      <c r="F261" s="29">
        <f t="shared" ref="F261:F262" si="53">+E261</f>
        <v>0</v>
      </c>
      <c r="G261" s="29"/>
      <c r="H261" s="29">
        <f t="shared" ref="H261:H289" si="54">+F261+G261</f>
        <v>0</v>
      </c>
      <c r="I261" s="29">
        <v>166006178</v>
      </c>
      <c r="J261" s="29">
        <f t="shared" ref="J261:J289" si="55">+H261+I261</f>
        <v>166006178</v>
      </c>
      <c r="K261" s="29">
        <f>VLOOKUP(A261,[3]REPNCT004ReporteAuxiliarContabl!A$21:D$258,4,0)</f>
        <v>0</v>
      </c>
      <c r="L261" s="29">
        <f t="shared" ref="L261:L289" si="56">+J261+K261</f>
        <v>166006178</v>
      </c>
      <c r="M261" s="29">
        <v>0</v>
      </c>
      <c r="N261" s="29">
        <f t="shared" ref="N261:N289" si="57">+L261+M261</f>
        <v>166006178</v>
      </c>
      <c r="O261" s="29">
        <v>0</v>
      </c>
      <c r="P261" s="29">
        <f t="shared" ref="P261:P289" si="58">+N261+O261</f>
        <v>166006178</v>
      </c>
      <c r="Q261" s="29">
        <v>0</v>
      </c>
      <c r="R261" s="29">
        <f t="shared" ref="R261:R289" si="59">+P261+Q261</f>
        <v>166006178</v>
      </c>
      <c r="S261" s="29">
        <v>0</v>
      </c>
      <c r="T261" s="29">
        <f t="shared" si="48"/>
        <v>166006178</v>
      </c>
      <c r="U261" s="29">
        <v>0</v>
      </c>
      <c r="V261" s="29">
        <f t="shared" si="49"/>
        <v>166006178</v>
      </c>
      <c r="W261" s="29">
        <v>0</v>
      </c>
      <c r="X261" s="29">
        <f t="shared" si="50"/>
        <v>166006178</v>
      </c>
      <c r="Y261" s="29">
        <v>0</v>
      </c>
      <c r="Z261" s="29">
        <f t="shared" si="51"/>
        <v>166006178</v>
      </c>
      <c r="AA261" s="29">
        <v>0</v>
      </c>
      <c r="AB261" s="29">
        <f t="shared" si="52"/>
        <v>166006178</v>
      </c>
    </row>
    <row r="262" spans="1:28" ht="18" customHeight="1" x14ac:dyDescent="0.25">
      <c r="A262" s="28">
        <v>900220147</v>
      </c>
      <c r="B262" s="9">
        <v>923271490</v>
      </c>
      <c r="C262" s="28" t="s">
        <v>362</v>
      </c>
      <c r="D262" s="11" t="s">
        <v>574</v>
      </c>
      <c r="E262" s="29"/>
      <c r="F262" s="29">
        <f t="shared" si="53"/>
        <v>0</v>
      </c>
      <c r="G262" s="29"/>
      <c r="H262" s="29">
        <f t="shared" si="54"/>
        <v>0</v>
      </c>
      <c r="I262" s="29">
        <v>51220789</v>
      </c>
      <c r="J262" s="29">
        <f t="shared" si="55"/>
        <v>51220789</v>
      </c>
      <c r="K262" s="29">
        <f>VLOOKUP(A262,[3]REPNCT004ReporteAuxiliarContabl!A$21:D$258,4,0)</f>
        <v>0</v>
      </c>
      <c r="L262" s="29">
        <f t="shared" si="56"/>
        <v>51220789</v>
      </c>
      <c r="M262" s="29">
        <v>0</v>
      </c>
      <c r="N262" s="29">
        <f t="shared" si="57"/>
        <v>51220789</v>
      </c>
      <c r="O262" s="29">
        <v>0</v>
      </c>
      <c r="P262" s="29">
        <f t="shared" si="58"/>
        <v>51220789</v>
      </c>
      <c r="Q262" s="29">
        <v>0</v>
      </c>
      <c r="R262" s="29">
        <f t="shared" si="59"/>
        <v>51220789</v>
      </c>
      <c r="S262" s="29">
        <v>0</v>
      </c>
      <c r="T262" s="29">
        <f t="shared" si="48"/>
        <v>51220789</v>
      </c>
      <c r="U262" s="29">
        <v>0</v>
      </c>
      <c r="V262" s="29">
        <f t="shared" si="49"/>
        <v>51220789</v>
      </c>
      <c r="W262" s="29">
        <v>0</v>
      </c>
      <c r="X262" s="29">
        <f t="shared" si="50"/>
        <v>51220789</v>
      </c>
      <c r="Y262" s="29">
        <v>0</v>
      </c>
      <c r="Z262" s="29">
        <f t="shared" si="51"/>
        <v>51220789</v>
      </c>
      <c r="AA262" s="29">
        <v>0</v>
      </c>
      <c r="AB262" s="29">
        <f t="shared" si="52"/>
        <v>51220789</v>
      </c>
    </row>
    <row r="263" spans="1:28" ht="18" customHeight="1" x14ac:dyDescent="0.25">
      <c r="A263" s="44">
        <v>802011065</v>
      </c>
      <c r="B263" s="44">
        <v>64500000</v>
      </c>
      <c r="C263" s="44" t="s">
        <v>591</v>
      </c>
      <c r="D263" s="11" t="str">
        <f>VLOOKUP(A263,'Otras trans'!$B$4:$E$64,4,0)</f>
        <v>jbeltran@itsa.edu.co</v>
      </c>
      <c r="E263" s="29"/>
      <c r="F263" s="29"/>
      <c r="G263" s="29"/>
      <c r="H263" s="29">
        <f t="shared" si="54"/>
        <v>0</v>
      </c>
      <c r="I263" s="29"/>
      <c r="J263" s="29">
        <f t="shared" si="55"/>
        <v>0</v>
      </c>
      <c r="K263" s="29"/>
      <c r="L263" s="29">
        <f t="shared" si="56"/>
        <v>0</v>
      </c>
      <c r="M263" s="29">
        <v>845617497</v>
      </c>
      <c r="N263" s="29">
        <f t="shared" si="57"/>
        <v>845617497</v>
      </c>
      <c r="O263" s="29">
        <v>0</v>
      </c>
      <c r="P263" s="29">
        <f t="shared" si="58"/>
        <v>845617497</v>
      </c>
      <c r="Q263" s="29">
        <v>0</v>
      </c>
      <c r="R263" s="29">
        <f t="shared" si="59"/>
        <v>845617497</v>
      </c>
      <c r="S263" s="29">
        <v>0</v>
      </c>
      <c r="T263" s="29">
        <f t="shared" si="48"/>
        <v>845617497</v>
      </c>
      <c r="U263" s="29">
        <v>3594110466</v>
      </c>
      <c r="V263" s="29">
        <f t="shared" si="49"/>
        <v>4439727963</v>
      </c>
      <c r="W263" s="29">
        <v>0</v>
      </c>
      <c r="X263" s="29">
        <f t="shared" si="50"/>
        <v>4439727963</v>
      </c>
      <c r="Y263" s="29">
        <v>0</v>
      </c>
      <c r="Z263" s="29">
        <f t="shared" si="51"/>
        <v>4439727963</v>
      </c>
      <c r="AA263" s="29">
        <v>0</v>
      </c>
      <c r="AB263" s="29">
        <f t="shared" si="52"/>
        <v>4439727963</v>
      </c>
    </row>
    <row r="264" spans="1:28" ht="18" customHeight="1" x14ac:dyDescent="0.25">
      <c r="A264" s="44">
        <v>890480054</v>
      </c>
      <c r="B264" s="44">
        <v>824613000</v>
      </c>
      <c r="C264" s="44" t="s">
        <v>47</v>
      </c>
      <c r="D264" s="11" t="str">
        <f>VLOOKUP(A264,'Otras trans'!$B$4:$E$64,4,0)</f>
        <v>cmb@colmayorbolivar.edu.co</v>
      </c>
      <c r="E264" s="29"/>
      <c r="F264" s="29"/>
      <c r="G264" s="29"/>
      <c r="H264" s="29">
        <f t="shared" si="54"/>
        <v>0</v>
      </c>
      <c r="I264" s="29"/>
      <c r="J264" s="29">
        <f t="shared" si="55"/>
        <v>0</v>
      </c>
      <c r="K264" s="29"/>
      <c r="L264" s="29">
        <f t="shared" si="56"/>
        <v>0</v>
      </c>
      <c r="M264" s="29">
        <v>649672664</v>
      </c>
      <c r="N264" s="29">
        <f t="shared" si="57"/>
        <v>649672664</v>
      </c>
      <c r="O264" s="29">
        <v>0</v>
      </c>
      <c r="P264" s="29">
        <f t="shared" si="58"/>
        <v>649672664</v>
      </c>
      <c r="Q264" s="29">
        <v>0</v>
      </c>
      <c r="R264" s="29">
        <f t="shared" si="59"/>
        <v>649672664</v>
      </c>
      <c r="S264" s="29">
        <v>0</v>
      </c>
      <c r="T264" s="29">
        <f t="shared" si="48"/>
        <v>649672664</v>
      </c>
      <c r="U264" s="29">
        <v>2300590547</v>
      </c>
      <c r="V264" s="29">
        <f t="shared" si="49"/>
        <v>2950263211</v>
      </c>
      <c r="W264" s="29">
        <v>0</v>
      </c>
      <c r="X264" s="29">
        <f t="shared" si="50"/>
        <v>2950263211</v>
      </c>
      <c r="Y264" s="29">
        <v>0</v>
      </c>
      <c r="Z264" s="29">
        <f t="shared" si="51"/>
        <v>2950263211</v>
      </c>
      <c r="AA264" s="29">
        <v>0</v>
      </c>
      <c r="AB264" s="29">
        <f t="shared" si="52"/>
        <v>2950263211</v>
      </c>
    </row>
    <row r="265" spans="1:28" ht="18" customHeight="1" x14ac:dyDescent="0.25">
      <c r="A265" s="44">
        <v>890501578</v>
      </c>
      <c r="B265" s="44">
        <v>824454000</v>
      </c>
      <c r="C265" s="44" t="s">
        <v>592</v>
      </c>
      <c r="D265" s="11" t="str">
        <f>VLOOKUP(A265,'Otras trans'!$B$4:$E$64,4,0)</f>
        <v>financiera@iser.edu.co</v>
      </c>
      <c r="E265" s="29"/>
      <c r="F265" s="29"/>
      <c r="G265" s="29"/>
      <c r="H265" s="29">
        <f t="shared" si="54"/>
        <v>0</v>
      </c>
      <c r="I265" s="29"/>
      <c r="J265" s="29">
        <f t="shared" si="55"/>
        <v>0</v>
      </c>
      <c r="K265" s="29"/>
      <c r="L265" s="29">
        <f t="shared" si="56"/>
        <v>0</v>
      </c>
      <c r="M265" s="29">
        <v>700975182</v>
      </c>
      <c r="N265" s="29">
        <f t="shared" si="57"/>
        <v>700975182</v>
      </c>
      <c r="O265" s="29">
        <v>0</v>
      </c>
      <c r="P265" s="29">
        <f t="shared" si="58"/>
        <v>700975182</v>
      </c>
      <c r="Q265" s="29">
        <v>0</v>
      </c>
      <c r="R265" s="29">
        <f t="shared" si="59"/>
        <v>700975182</v>
      </c>
      <c r="S265" s="29">
        <v>0</v>
      </c>
      <c r="T265" s="29">
        <f t="shared" si="48"/>
        <v>700975182</v>
      </c>
      <c r="U265" s="29">
        <v>2261600302</v>
      </c>
      <c r="V265" s="29">
        <f t="shared" si="49"/>
        <v>2962575484</v>
      </c>
      <c r="W265" s="29">
        <v>0</v>
      </c>
      <c r="X265" s="29">
        <f t="shared" si="50"/>
        <v>2962575484</v>
      </c>
      <c r="Y265" s="29">
        <v>0</v>
      </c>
      <c r="Z265" s="29">
        <f t="shared" si="51"/>
        <v>2962575484</v>
      </c>
      <c r="AA265" s="29">
        <v>0</v>
      </c>
      <c r="AB265" s="29">
        <f t="shared" si="52"/>
        <v>2962575484</v>
      </c>
    </row>
    <row r="266" spans="1:28" ht="18" customHeight="1" x14ac:dyDescent="0.25">
      <c r="A266" s="44">
        <v>890802678</v>
      </c>
      <c r="B266" s="44">
        <v>825717000</v>
      </c>
      <c r="C266" s="44" t="s">
        <v>122</v>
      </c>
      <c r="D266" s="11" t="str">
        <f>VLOOKUP(A266,'Otras trans'!$B$4:$E$64,4,0)</f>
        <v>contabilidad@iescinoc.edu.co</v>
      </c>
      <c r="E266" s="29"/>
      <c r="F266" s="29"/>
      <c r="G266" s="29"/>
      <c r="H266" s="29">
        <f t="shared" si="54"/>
        <v>0</v>
      </c>
      <c r="I266" s="29"/>
      <c r="J266" s="29">
        <f t="shared" si="55"/>
        <v>0</v>
      </c>
      <c r="K266" s="29"/>
      <c r="L266" s="29">
        <f t="shared" si="56"/>
        <v>0</v>
      </c>
      <c r="M266" s="29">
        <v>653728332</v>
      </c>
      <c r="N266" s="29">
        <f t="shared" si="57"/>
        <v>653728332</v>
      </c>
      <c r="O266" s="29">
        <v>0</v>
      </c>
      <c r="P266" s="29">
        <f t="shared" si="58"/>
        <v>653728332</v>
      </c>
      <c r="Q266" s="29">
        <v>0</v>
      </c>
      <c r="R266" s="29">
        <f t="shared" si="59"/>
        <v>653728332</v>
      </c>
      <c r="S266" s="29">
        <v>0</v>
      </c>
      <c r="T266" s="29">
        <f t="shared" si="48"/>
        <v>653728332</v>
      </c>
      <c r="U266" s="29">
        <v>1880778791</v>
      </c>
      <c r="V266" s="29">
        <f t="shared" si="49"/>
        <v>2534507123</v>
      </c>
      <c r="W266" s="29">
        <v>0</v>
      </c>
      <c r="X266" s="29">
        <f t="shared" si="50"/>
        <v>2534507123</v>
      </c>
      <c r="Y266" s="29">
        <v>0</v>
      </c>
      <c r="Z266" s="29">
        <f t="shared" si="51"/>
        <v>2534507123</v>
      </c>
      <c r="AA266" s="29">
        <v>0</v>
      </c>
      <c r="AB266" s="29">
        <f t="shared" si="52"/>
        <v>2534507123</v>
      </c>
    </row>
    <row r="267" spans="1:28" ht="18" customHeight="1" x14ac:dyDescent="0.25">
      <c r="A267" s="44">
        <v>890980153</v>
      </c>
      <c r="B267" s="44">
        <v>821505000</v>
      </c>
      <c r="C267" s="44" t="s">
        <v>593</v>
      </c>
      <c r="D267" s="11" t="str">
        <f>VLOOKUP(A267,'Otras trans'!$B$4:$E$64,4,0)</f>
        <v>ysantos@pascualbravo.edu.co</v>
      </c>
      <c r="E267" s="29"/>
      <c r="F267" s="29"/>
      <c r="G267" s="29"/>
      <c r="H267" s="29">
        <f t="shared" si="54"/>
        <v>0</v>
      </c>
      <c r="I267" s="29"/>
      <c r="J267" s="29">
        <f t="shared" si="55"/>
        <v>0</v>
      </c>
      <c r="K267" s="29"/>
      <c r="L267" s="29">
        <f t="shared" si="56"/>
        <v>0</v>
      </c>
      <c r="M267" s="29">
        <v>752444688</v>
      </c>
      <c r="N267" s="29">
        <f t="shared" si="57"/>
        <v>752444688</v>
      </c>
      <c r="O267" s="29">
        <v>0</v>
      </c>
      <c r="P267" s="29">
        <f t="shared" si="58"/>
        <v>752444688</v>
      </c>
      <c r="Q267" s="29">
        <v>0</v>
      </c>
      <c r="R267" s="29">
        <f t="shared" si="59"/>
        <v>752444688</v>
      </c>
      <c r="S267" s="29">
        <v>0</v>
      </c>
      <c r="T267" s="29">
        <f t="shared" si="48"/>
        <v>752444688</v>
      </c>
      <c r="U267" s="29">
        <v>3494453261</v>
      </c>
      <c r="V267" s="29">
        <f t="shared" si="49"/>
        <v>4246897949</v>
      </c>
      <c r="W267" s="29">
        <v>0</v>
      </c>
      <c r="X267" s="29">
        <f t="shared" si="50"/>
        <v>4246897949</v>
      </c>
      <c r="Y267" s="29">
        <v>0</v>
      </c>
      <c r="Z267" s="29">
        <f t="shared" si="51"/>
        <v>4246897949</v>
      </c>
      <c r="AA267" s="29">
        <v>0</v>
      </c>
      <c r="AB267" s="29">
        <f t="shared" si="52"/>
        <v>4246897949</v>
      </c>
    </row>
    <row r="268" spans="1:28" ht="18" customHeight="1" x14ac:dyDescent="0.25">
      <c r="A268" s="44">
        <v>891701932</v>
      </c>
      <c r="B268" s="44">
        <v>823847000</v>
      </c>
      <c r="C268" s="44" t="s">
        <v>594</v>
      </c>
      <c r="D268" s="11" t="str">
        <f>VLOOKUP(A268,'Otras trans'!$B$4:$E$64,4,0)</f>
        <v>inhvg@hotmail.com</v>
      </c>
      <c r="E268" s="29"/>
      <c r="F268" s="29"/>
      <c r="G268" s="29"/>
      <c r="H268" s="29">
        <f t="shared" si="54"/>
        <v>0</v>
      </c>
      <c r="I268" s="29"/>
      <c r="J268" s="29">
        <f t="shared" si="55"/>
        <v>0</v>
      </c>
      <c r="K268" s="29"/>
      <c r="L268" s="29">
        <f t="shared" si="56"/>
        <v>0</v>
      </c>
      <c r="M268" s="29">
        <v>735196468</v>
      </c>
      <c r="N268" s="29">
        <f t="shared" si="57"/>
        <v>735196468</v>
      </c>
      <c r="O268" s="29">
        <v>0</v>
      </c>
      <c r="P268" s="29">
        <f t="shared" si="58"/>
        <v>735196468</v>
      </c>
      <c r="Q268" s="29">
        <v>0</v>
      </c>
      <c r="R268" s="29">
        <f t="shared" si="59"/>
        <v>735196468</v>
      </c>
      <c r="S268" s="29">
        <v>0</v>
      </c>
      <c r="T268" s="29">
        <f t="shared" si="48"/>
        <v>735196468</v>
      </c>
      <c r="U268" s="29">
        <v>2173629044</v>
      </c>
      <c r="V268" s="29">
        <f t="shared" si="49"/>
        <v>2908825512</v>
      </c>
      <c r="W268" s="29">
        <v>0</v>
      </c>
      <c r="X268" s="29">
        <f t="shared" si="50"/>
        <v>2908825512</v>
      </c>
      <c r="Y268" s="29">
        <v>0</v>
      </c>
      <c r="Z268" s="29">
        <f t="shared" si="51"/>
        <v>2908825512</v>
      </c>
      <c r="AA268" s="29">
        <v>0</v>
      </c>
      <c r="AB268" s="29">
        <f t="shared" si="52"/>
        <v>2908825512</v>
      </c>
    </row>
    <row r="269" spans="1:28" ht="18" customHeight="1" x14ac:dyDescent="0.25">
      <c r="A269" s="44">
        <v>891902811</v>
      </c>
      <c r="B269" s="44">
        <v>824376000</v>
      </c>
      <c r="C269" s="44" t="s">
        <v>595</v>
      </c>
      <c r="D269" s="11" t="str">
        <f>VLOOKUP(A269,'Otras trans'!$B$4:$E$64,4,0)</f>
        <v>contabilidad@intep.edu.co</v>
      </c>
      <c r="E269" s="29"/>
      <c r="F269" s="29"/>
      <c r="G269" s="29"/>
      <c r="H269" s="29">
        <f t="shared" si="54"/>
        <v>0</v>
      </c>
      <c r="I269" s="29"/>
      <c r="J269" s="29">
        <f t="shared" si="55"/>
        <v>0</v>
      </c>
      <c r="K269" s="29"/>
      <c r="L269" s="29">
        <f t="shared" si="56"/>
        <v>0</v>
      </c>
      <c r="M269" s="29">
        <v>768071812</v>
      </c>
      <c r="N269" s="29">
        <f t="shared" si="57"/>
        <v>768071812</v>
      </c>
      <c r="O269" s="29">
        <v>0</v>
      </c>
      <c r="P269" s="29">
        <f t="shared" si="58"/>
        <v>768071812</v>
      </c>
      <c r="Q269" s="29">
        <v>0</v>
      </c>
      <c r="R269" s="29">
        <f t="shared" si="59"/>
        <v>768071812</v>
      </c>
      <c r="S269" s="29">
        <v>0</v>
      </c>
      <c r="T269" s="29">
        <f t="shared" si="48"/>
        <v>768071812</v>
      </c>
      <c r="U269" s="29">
        <v>2612507594</v>
      </c>
      <c r="V269" s="29">
        <f t="shared" si="49"/>
        <v>3380579406</v>
      </c>
      <c r="W269" s="29">
        <v>0</v>
      </c>
      <c r="X269" s="29">
        <f t="shared" si="50"/>
        <v>3380579406</v>
      </c>
      <c r="Y269" s="29">
        <v>0</v>
      </c>
      <c r="Z269" s="29">
        <f t="shared" si="51"/>
        <v>3380579406</v>
      </c>
      <c r="AA269" s="29">
        <v>0</v>
      </c>
      <c r="AB269" s="29">
        <f t="shared" si="52"/>
        <v>3380579406</v>
      </c>
    </row>
    <row r="270" spans="1:28" ht="18" customHeight="1" x14ac:dyDescent="0.25">
      <c r="A270" s="44">
        <v>800124023</v>
      </c>
      <c r="B270" s="44">
        <v>824276000</v>
      </c>
      <c r="C270" s="44" t="s">
        <v>596</v>
      </c>
      <c r="D270" s="11" t="str">
        <f>VLOOKUP(A270,'Otras trans'!$B$4:$E$64,4,0)</f>
        <v>contabilidad@ita.edu.co</v>
      </c>
      <c r="E270" s="29"/>
      <c r="F270" s="29"/>
      <c r="G270" s="29"/>
      <c r="H270" s="29">
        <f t="shared" si="54"/>
        <v>0</v>
      </c>
      <c r="I270" s="29"/>
      <c r="J270" s="29">
        <f t="shared" si="55"/>
        <v>0</v>
      </c>
      <c r="K270" s="29"/>
      <c r="L270" s="29">
        <f t="shared" si="56"/>
        <v>0</v>
      </c>
      <c r="M270" s="29">
        <v>490111663</v>
      </c>
      <c r="N270" s="29">
        <f t="shared" si="57"/>
        <v>490111663</v>
      </c>
      <c r="O270" s="29">
        <v>0</v>
      </c>
      <c r="P270" s="29">
        <f t="shared" si="58"/>
        <v>490111663</v>
      </c>
      <c r="Q270" s="29">
        <v>0</v>
      </c>
      <c r="R270" s="29">
        <f t="shared" si="59"/>
        <v>490111663</v>
      </c>
      <c r="S270" s="29">
        <v>0</v>
      </c>
      <c r="T270" s="29">
        <f t="shared" si="48"/>
        <v>490111663</v>
      </c>
      <c r="U270" s="29">
        <v>1853607845</v>
      </c>
      <c r="V270" s="29">
        <f t="shared" si="49"/>
        <v>2343719508</v>
      </c>
      <c r="W270" s="29">
        <v>0</v>
      </c>
      <c r="X270" s="29">
        <f t="shared" si="50"/>
        <v>2343719508</v>
      </c>
      <c r="Y270" s="29">
        <v>0</v>
      </c>
      <c r="Z270" s="29">
        <f t="shared" si="51"/>
        <v>2343719508</v>
      </c>
      <c r="AA270" s="29">
        <v>0</v>
      </c>
      <c r="AB270" s="29">
        <f t="shared" si="52"/>
        <v>2343719508</v>
      </c>
    </row>
    <row r="271" spans="1:28" ht="18" customHeight="1" x14ac:dyDescent="0.25">
      <c r="A271" s="44">
        <v>890325989</v>
      </c>
      <c r="B271" s="44">
        <v>121276000</v>
      </c>
      <c r="C271" s="44" t="s">
        <v>103</v>
      </c>
      <c r="D271" s="11" t="str">
        <f>VLOOKUP(A271,'Otras trans'!$B$4:$E$64,4,0)</f>
        <v>contabilidad@bellasartes.edu.co</v>
      </c>
      <c r="E271" s="29"/>
      <c r="F271" s="29"/>
      <c r="G271" s="29"/>
      <c r="H271" s="29">
        <f t="shared" si="54"/>
        <v>0</v>
      </c>
      <c r="I271" s="29"/>
      <c r="J271" s="29">
        <f t="shared" si="55"/>
        <v>0</v>
      </c>
      <c r="K271" s="29">
        <f>VLOOKUP(A271,[3]REPNCT004ReporteAuxiliarContabl!A$21:D$258,4,0)</f>
        <v>1359112805</v>
      </c>
      <c r="L271" s="29">
        <f t="shared" si="56"/>
        <v>1359112805</v>
      </c>
      <c r="M271" s="29">
        <v>619980894</v>
      </c>
      <c r="N271" s="29">
        <f t="shared" si="57"/>
        <v>1979093699</v>
      </c>
      <c r="O271" s="29">
        <v>0</v>
      </c>
      <c r="P271" s="29">
        <f t="shared" si="58"/>
        <v>1979093699</v>
      </c>
      <c r="Q271" s="29">
        <v>0</v>
      </c>
      <c r="R271" s="29">
        <f t="shared" si="59"/>
        <v>1979093699</v>
      </c>
      <c r="S271" s="29">
        <v>0</v>
      </c>
      <c r="T271" s="29">
        <f t="shared" si="48"/>
        <v>1979093699</v>
      </c>
      <c r="U271" s="29">
        <v>3098295151</v>
      </c>
      <c r="V271" s="29">
        <f t="shared" si="49"/>
        <v>5077388850</v>
      </c>
      <c r="W271" s="29">
        <v>7606975</v>
      </c>
      <c r="X271" s="29">
        <f t="shared" si="50"/>
        <v>5084995825</v>
      </c>
      <c r="Y271" s="29">
        <v>0</v>
      </c>
      <c r="Z271" s="29">
        <f t="shared" si="51"/>
        <v>5084995825</v>
      </c>
      <c r="AA271" s="29">
        <v>0</v>
      </c>
      <c r="AB271" s="29">
        <f t="shared" si="52"/>
        <v>5084995825</v>
      </c>
    </row>
    <row r="272" spans="1:28" ht="18" customHeight="1" x14ac:dyDescent="0.25">
      <c r="A272" s="44">
        <v>800024581</v>
      </c>
      <c r="B272" s="44">
        <v>129168000</v>
      </c>
      <c r="C272" s="44" t="s">
        <v>105</v>
      </c>
      <c r="D272" s="11" t="str">
        <f>VLOOKUP(A272,'Otras trans'!$B$4:$E$64,4,0)</f>
        <v>direccion.administrativa@unipaz.edu.co</v>
      </c>
      <c r="E272" s="29"/>
      <c r="F272" s="29"/>
      <c r="G272" s="29"/>
      <c r="H272" s="29">
        <f t="shared" si="54"/>
        <v>0</v>
      </c>
      <c r="I272" s="29"/>
      <c r="J272" s="29">
        <f t="shared" si="55"/>
        <v>0</v>
      </c>
      <c r="K272" s="29">
        <f>VLOOKUP(A272,[3]REPNCT004ReporteAuxiliarContabl!A$21:D$258,4,0)</f>
        <v>1414126480</v>
      </c>
      <c r="L272" s="29">
        <f t="shared" si="56"/>
        <v>1414126480</v>
      </c>
      <c r="M272" s="29">
        <v>731022130</v>
      </c>
      <c r="N272" s="29">
        <f t="shared" si="57"/>
        <v>2145148610</v>
      </c>
      <c r="O272" s="29">
        <v>0</v>
      </c>
      <c r="P272" s="29">
        <f t="shared" si="58"/>
        <v>2145148610</v>
      </c>
      <c r="Q272" s="29">
        <v>0</v>
      </c>
      <c r="R272" s="29">
        <f t="shared" si="59"/>
        <v>2145148610</v>
      </c>
      <c r="S272" s="29">
        <v>0</v>
      </c>
      <c r="T272" s="29">
        <f t="shared" si="48"/>
        <v>2145148610</v>
      </c>
      <c r="U272" s="29">
        <v>3469982903</v>
      </c>
      <c r="V272" s="29">
        <f t="shared" si="49"/>
        <v>5615131513</v>
      </c>
      <c r="W272" s="29">
        <v>7914887</v>
      </c>
      <c r="X272" s="29">
        <f t="shared" si="50"/>
        <v>5623046400</v>
      </c>
      <c r="Y272" s="29">
        <v>0</v>
      </c>
      <c r="Z272" s="29">
        <f t="shared" si="51"/>
        <v>5623046400</v>
      </c>
      <c r="AA272" s="29">
        <v>0</v>
      </c>
      <c r="AB272" s="29">
        <f t="shared" si="52"/>
        <v>5623046400</v>
      </c>
    </row>
    <row r="273" spans="1:28" ht="18" customHeight="1" x14ac:dyDescent="0.25">
      <c r="A273" s="44">
        <v>800247940</v>
      </c>
      <c r="B273" s="44">
        <v>824086000</v>
      </c>
      <c r="C273" s="44" t="s">
        <v>61</v>
      </c>
      <c r="D273" s="11" t="str">
        <f>VLOOKUP(A273,'Otras trans'!$B$4:$E$64,4,0)</f>
        <v>mail@itp.edu.co</v>
      </c>
      <c r="E273" s="29"/>
      <c r="F273" s="29"/>
      <c r="G273" s="29"/>
      <c r="H273" s="29">
        <f t="shared" si="54"/>
        <v>0</v>
      </c>
      <c r="I273" s="29"/>
      <c r="J273" s="29">
        <f t="shared" si="55"/>
        <v>0</v>
      </c>
      <c r="K273" s="29"/>
      <c r="L273" s="29">
        <f t="shared" si="56"/>
        <v>0</v>
      </c>
      <c r="M273" s="29">
        <v>754180869</v>
      </c>
      <c r="N273" s="29">
        <f t="shared" si="57"/>
        <v>754180869</v>
      </c>
      <c r="O273" s="29">
        <v>0</v>
      </c>
      <c r="P273" s="29">
        <f t="shared" si="58"/>
        <v>754180869</v>
      </c>
      <c r="Q273" s="29">
        <v>0</v>
      </c>
      <c r="R273" s="29">
        <f t="shared" si="59"/>
        <v>754180869</v>
      </c>
      <c r="S273" s="29">
        <v>0</v>
      </c>
      <c r="T273" s="29">
        <f t="shared" si="48"/>
        <v>754180869</v>
      </c>
      <c r="U273" s="29">
        <v>2495698880</v>
      </c>
      <c r="V273" s="29">
        <f t="shared" si="49"/>
        <v>3249879749</v>
      </c>
      <c r="W273" s="29">
        <v>0</v>
      </c>
      <c r="X273" s="29">
        <f t="shared" si="50"/>
        <v>3249879749</v>
      </c>
      <c r="Y273" s="29">
        <v>0</v>
      </c>
      <c r="Z273" s="29">
        <f t="shared" si="51"/>
        <v>3249879749</v>
      </c>
      <c r="AA273" s="29">
        <v>0</v>
      </c>
      <c r="AB273" s="29">
        <f t="shared" si="52"/>
        <v>3249879749</v>
      </c>
    </row>
    <row r="274" spans="1:28" ht="18" customHeight="1" x14ac:dyDescent="0.25">
      <c r="A274" s="44">
        <v>811042967</v>
      </c>
      <c r="B274" s="44">
        <v>262305266</v>
      </c>
      <c r="C274" s="44" t="s">
        <v>597</v>
      </c>
      <c r="D274" s="11" t="str">
        <f>VLOOKUP(A274,'Otras trans'!$B$4:$E$64,4,0)</f>
        <v>deboraarangorectoria@une.net.co</v>
      </c>
      <c r="E274" s="29"/>
      <c r="F274" s="29"/>
      <c r="G274" s="29"/>
      <c r="H274" s="29">
        <f t="shared" si="54"/>
        <v>0</v>
      </c>
      <c r="I274" s="29"/>
      <c r="J274" s="29">
        <f t="shared" si="55"/>
        <v>0</v>
      </c>
      <c r="K274" s="29">
        <f>VLOOKUP(A274,[3]REPNCT004ReporteAuxiliarContabl!A$21:D$258,4,0)</f>
        <v>960163215</v>
      </c>
      <c r="L274" s="29">
        <f t="shared" si="56"/>
        <v>960163215</v>
      </c>
      <c r="M274" s="29">
        <v>451946422</v>
      </c>
      <c r="N274" s="29">
        <f t="shared" si="57"/>
        <v>1412109637</v>
      </c>
      <c r="O274" s="29">
        <v>0</v>
      </c>
      <c r="P274" s="29">
        <f t="shared" si="58"/>
        <v>1412109637</v>
      </c>
      <c r="Q274" s="29">
        <v>0</v>
      </c>
      <c r="R274" s="29">
        <f t="shared" si="59"/>
        <v>1412109637</v>
      </c>
      <c r="S274" s="29">
        <v>0</v>
      </c>
      <c r="T274" s="29">
        <f t="shared" si="48"/>
        <v>1412109637</v>
      </c>
      <c r="U274" s="29">
        <v>2110733455</v>
      </c>
      <c r="V274" s="29">
        <f t="shared" si="49"/>
        <v>3522843092</v>
      </c>
      <c r="W274" s="29">
        <v>5374048</v>
      </c>
      <c r="X274" s="29">
        <f t="shared" si="50"/>
        <v>3528217140</v>
      </c>
      <c r="Y274" s="29">
        <v>0</v>
      </c>
      <c r="Z274" s="29">
        <f t="shared" si="51"/>
        <v>3528217140</v>
      </c>
      <c r="AA274" s="29">
        <v>0</v>
      </c>
      <c r="AB274" s="29">
        <f t="shared" si="52"/>
        <v>3528217140</v>
      </c>
    </row>
    <row r="275" spans="1:28" ht="18" customHeight="1" x14ac:dyDescent="0.25">
      <c r="A275" s="44">
        <v>890980136</v>
      </c>
      <c r="B275" s="44">
        <v>120305000</v>
      </c>
      <c r="C275" s="44" t="s">
        <v>598</v>
      </c>
      <c r="D275" s="11" t="str">
        <f>VLOOKUP(A275,'Otras trans'!$B$4:$E$64,4,0)</f>
        <v>contabilidad@elpoli.edu.co</v>
      </c>
      <c r="E275" s="29"/>
      <c r="F275" s="29"/>
      <c r="G275" s="29"/>
      <c r="H275" s="29">
        <f t="shared" si="54"/>
        <v>0</v>
      </c>
      <c r="I275" s="29"/>
      <c r="J275" s="29">
        <f t="shared" si="55"/>
        <v>0</v>
      </c>
      <c r="K275" s="29">
        <f>VLOOKUP(A275,[3]REPNCT004ReporteAuxiliarContabl!A$21:D$258,4,0)</f>
        <v>1977893948</v>
      </c>
      <c r="L275" s="29">
        <f t="shared" si="56"/>
        <v>1977893948</v>
      </c>
      <c r="M275" s="29">
        <v>841498102</v>
      </c>
      <c r="N275" s="29">
        <f t="shared" si="57"/>
        <v>2819392050</v>
      </c>
      <c r="O275" s="29">
        <v>0</v>
      </c>
      <c r="P275" s="29">
        <f t="shared" si="58"/>
        <v>2819392050</v>
      </c>
      <c r="Q275" s="29">
        <v>0</v>
      </c>
      <c r="R275" s="29">
        <f t="shared" si="59"/>
        <v>2819392050</v>
      </c>
      <c r="S275" s="29">
        <v>0</v>
      </c>
      <c r="T275" s="29">
        <f t="shared" si="48"/>
        <v>2819392050</v>
      </c>
      <c r="U275" s="29">
        <v>4420784827</v>
      </c>
      <c r="V275" s="29">
        <f t="shared" si="49"/>
        <v>7240176877</v>
      </c>
      <c r="W275" s="29">
        <v>11070302</v>
      </c>
      <c r="X275" s="29">
        <f t="shared" si="50"/>
        <v>7251247179</v>
      </c>
      <c r="Y275" s="29">
        <v>0</v>
      </c>
      <c r="Z275" s="29">
        <f t="shared" si="51"/>
        <v>7251247179</v>
      </c>
      <c r="AA275" s="29">
        <v>0</v>
      </c>
      <c r="AB275" s="29">
        <f t="shared" si="52"/>
        <v>7251247179</v>
      </c>
    </row>
    <row r="276" spans="1:28" ht="18" customHeight="1" x14ac:dyDescent="0.25">
      <c r="A276" s="44">
        <v>805001868</v>
      </c>
      <c r="B276" s="44">
        <v>822576000</v>
      </c>
      <c r="C276" s="44" t="s">
        <v>98</v>
      </c>
      <c r="D276" s="11" t="str">
        <f>VLOOKUP(A276,'Otras trans'!$B$4:$E$64,4,0)</f>
        <v>financiera@endeporte.edu.co</v>
      </c>
      <c r="E276" s="29"/>
      <c r="F276" s="29"/>
      <c r="G276" s="29"/>
      <c r="H276" s="29">
        <f t="shared" si="54"/>
        <v>0</v>
      </c>
      <c r="I276" s="29"/>
      <c r="J276" s="29">
        <f t="shared" si="55"/>
        <v>0</v>
      </c>
      <c r="K276" s="29">
        <f>VLOOKUP(A276,[3]REPNCT004ReporteAuxiliarContabl!A$21:D$258,4,0)</f>
        <v>1172975749</v>
      </c>
      <c r="L276" s="29">
        <f t="shared" si="56"/>
        <v>1172975749</v>
      </c>
      <c r="M276" s="29">
        <v>573929473</v>
      </c>
      <c r="N276" s="29">
        <f t="shared" si="57"/>
        <v>1746905222</v>
      </c>
      <c r="O276" s="29">
        <v>0</v>
      </c>
      <c r="P276" s="29">
        <f t="shared" si="58"/>
        <v>1746905222</v>
      </c>
      <c r="Q276" s="29">
        <v>0</v>
      </c>
      <c r="R276" s="29">
        <f t="shared" si="59"/>
        <v>1746905222</v>
      </c>
      <c r="S276" s="29">
        <v>0</v>
      </c>
      <c r="T276" s="29">
        <f t="shared" si="48"/>
        <v>1746905222</v>
      </c>
      <c r="U276" s="29">
        <v>2224270741</v>
      </c>
      <c r="V276" s="29">
        <f t="shared" si="49"/>
        <v>3971175963</v>
      </c>
      <c r="W276" s="29">
        <v>6565163</v>
      </c>
      <c r="X276" s="29">
        <f t="shared" si="50"/>
        <v>3977741126</v>
      </c>
      <c r="Y276" s="29">
        <v>0</v>
      </c>
      <c r="Z276" s="29">
        <f t="shared" si="51"/>
        <v>3977741126</v>
      </c>
      <c r="AA276" s="29">
        <v>0</v>
      </c>
      <c r="AB276" s="29">
        <f t="shared" si="52"/>
        <v>3977741126</v>
      </c>
    </row>
    <row r="277" spans="1:28" ht="18" customHeight="1" x14ac:dyDescent="0.25">
      <c r="A277" s="44">
        <v>890980134</v>
      </c>
      <c r="B277" s="44">
        <v>824505000</v>
      </c>
      <c r="C277" s="44" t="s">
        <v>24</v>
      </c>
      <c r="D277" s="11" t="str">
        <f>VLOOKUP(A277,'Otras trans'!$B$4:$E$64,4,0)</f>
        <v>contabilidad@colmayor.edu.co</v>
      </c>
      <c r="E277" s="29"/>
      <c r="F277" s="29"/>
      <c r="G277" s="29"/>
      <c r="H277" s="29">
        <f t="shared" si="54"/>
        <v>0</v>
      </c>
      <c r="I277" s="29"/>
      <c r="J277" s="29">
        <f t="shared" si="55"/>
        <v>0</v>
      </c>
      <c r="K277" s="29"/>
      <c r="L277" s="29">
        <f t="shared" si="56"/>
        <v>0</v>
      </c>
      <c r="M277" s="29">
        <v>695245396</v>
      </c>
      <c r="N277" s="29">
        <f t="shared" si="57"/>
        <v>695245396</v>
      </c>
      <c r="O277" s="29">
        <v>0</v>
      </c>
      <c r="P277" s="29">
        <f t="shared" si="58"/>
        <v>695245396</v>
      </c>
      <c r="Q277" s="29">
        <v>0</v>
      </c>
      <c r="R277" s="29">
        <f t="shared" si="59"/>
        <v>695245396</v>
      </c>
      <c r="S277" s="29">
        <v>0</v>
      </c>
      <c r="T277" s="29">
        <f t="shared" si="48"/>
        <v>695245396</v>
      </c>
      <c r="U277" s="29">
        <v>3440512061</v>
      </c>
      <c r="V277" s="29">
        <f t="shared" si="49"/>
        <v>4135757457</v>
      </c>
      <c r="W277" s="29">
        <v>0</v>
      </c>
      <c r="X277" s="29">
        <f t="shared" si="50"/>
        <v>4135757457</v>
      </c>
      <c r="Y277" s="29">
        <v>0</v>
      </c>
      <c r="Z277" s="29">
        <f t="shared" si="51"/>
        <v>4135757457</v>
      </c>
      <c r="AA277" s="29">
        <v>0</v>
      </c>
      <c r="AB277" s="29">
        <f t="shared" si="52"/>
        <v>4135757457</v>
      </c>
    </row>
    <row r="278" spans="1:28" ht="18" customHeight="1" x14ac:dyDescent="0.25">
      <c r="A278" s="44">
        <v>891500759</v>
      </c>
      <c r="B278" s="44">
        <v>822719000</v>
      </c>
      <c r="C278" s="44" t="s">
        <v>33</v>
      </c>
      <c r="D278" s="11" t="str">
        <f>VLOOKUP(A278,'Otras trans'!$B$4:$E$64,4,0)</f>
        <v>contabilidad@colmayorcauca.edu.co</v>
      </c>
      <c r="E278" s="29"/>
      <c r="F278" s="29"/>
      <c r="G278" s="29"/>
      <c r="H278" s="29">
        <f t="shared" si="54"/>
        <v>0</v>
      </c>
      <c r="I278" s="29"/>
      <c r="J278" s="29">
        <f t="shared" si="55"/>
        <v>0</v>
      </c>
      <c r="K278" s="29"/>
      <c r="L278" s="29">
        <f t="shared" si="56"/>
        <v>0</v>
      </c>
      <c r="M278" s="29">
        <v>701960131</v>
      </c>
      <c r="N278" s="29">
        <f t="shared" si="57"/>
        <v>701960131</v>
      </c>
      <c r="O278" s="29">
        <v>0</v>
      </c>
      <c r="P278" s="29">
        <f t="shared" si="58"/>
        <v>701960131</v>
      </c>
      <c r="Q278" s="29">
        <v>0</v>
      </c>
      <c r="R278" s="29">
        <f t="shared" si="59"/>
        <v>701960131</v>
      </c>
      <c r="S278" s="29">
        <v>0</v>
      </c>
      <c r="T278" s="29">
        <f t="shared" si="48"/>
        <v>701960131</v>
      </c>
      <c r="U278" s="29">
        <v>2732654757</v>
      </c>
      <c r="V278" s="29">
        <f t="shared" si="49"/>
        <v>3434614888</v>
      </c>
      <c r="W278" s="29">
        <v>0</v>
      </c>
      <c r="X278" s="29">
        <f t="shared" si="50"/>
        <v>3434614888</v>
      </c>
      <c r="Y278" s="29">
        <v>0</v>
      </c>
      <c r="Z278" s="29">
        <f t="shared" si="51"/>
        <v>3434614888</v>
      </c>
      <c r="AA278" s="29">
        <v>0</v>
      </c>
      <c r="AB278" s="29">
        <f t="shared" si="52"/>
        <v>3434614888</v>
      </c>
    </row>
    <row r="279" spans="1:28" ht="18" customHeight="1" x14ac:dyDescent="0.25">
      <c r="A279" s="44">
        <v>890700906</v>
      </c>
      <c r="B279" s="44">
        <v>128873000</v>
      </c>
      <c r="C279" s="44" t="s">
        <v>599</v>
      </c>
      <c r="D279" s="11" t="str">
        <f>VLOOKUP(A279,'Otras trans'!$B$4:$E$64,4,0)</f>
        <v>jblancogiraldo@yahoo.com</v>
      </c>
      <c r="E279" s="29"/>
      <c r="F279" s="29"/>
      <c r="G279" s="29"/>
      <c r="H279" s="29">
        <f t="shared" si="54"/>
        <v>0</v>
      </c>
      <c r="I279" s="29"/>
      <c r="J279" s="29">
        <f t="shared" si="55"/>
        <v>0</v>
      </c>
      <c r="K279" s="29"/>
      <c r="L279" s="29">
        <f t="shared" si="56"/>
        <v>0</v>
      </c>
      <c r="M279" s="29">
        <v>589402668</v>
      </c>
      <c r="N279" s="29">
        <f t="shared" si="57"/>
        <v>589402668</v>
      </c>
      <c r="O279" s="29">
        <v>0</v>
      </c>
      <c r="P279" s="29">
        <f t="shared" si="58"/>
        <v>589402668</v>
      </c>
      <c r="Q279" s="29">
        <v>0</v>
      </c>
      <c r="R279" s="29">
        <f t="shared" si="59"/>
        <v>589402668</v>
      </c>
      <c r="S279" s="29">
        <v>0</v>
      </c>
      <c r="T279" s="29">
        <f t="shared" si="48"/>
        <v>589402668</v>
      </c>
      <c r="U279" s="29">
        <v>2640263073</v>
      </c>
      <c r="V279" s="29">
        <f t="shared" si="49"/>
        <v>3229665741</v>
      </c>
      <c r="W279" s="29">
        <v>0</v>
      </c>
      <c r="X279" s="29">
        <f t="shared" si="50"/>
        <v>3229665741</v>
      </c>
      <c r="Y279" s="29">
        <v>0</v>
      </c>
      <c r="Z279" s="29">
        <f t="shared" si="51"/>
        <v>3229665741</v>
      </c>
      <c r="AA279" s="29">
        <v>0</v>
      </c>
      <c r="AB279" s="29">
        <f t="shared" si="52"/>
        <v>3229665741</v>
      </c>
    </row>
    <row r="280" spans="1:28" ht="18" customHeight="1" x14ac:dyDescent="0.25">
      <c r="A280" s="44">
        <v>805000889</v>
      </c>
      <c r="B280" s="44">
        <v>260176001</v>
      </c>
      <c r="C280" s="44" t="s">
        <v>600</v>
      </c>
      <c r="D280" s="11" t="str">
        <f>VLOOKUP(A280,'Otras trans'!$B$4:$E$64,4,0)</f>
        <v>cardila@admon.uniajc.edu.co</v>
      </c>
      <c r="E280" s="29"/>
      <c r="F280" s="29"/>
      <c r="G280" s="29"/>
      <c r="H280" s="29">
        <f t="shared" si="54"/>
        <v>0</v>
      </c>
      <c r="I280" s="29"/>
      <c r="J280" s="29">
        <f t="shared" si="55"/>
        <v>0</v>
      </c>
      <c r="K280" s="29">
        <f>VLOOKUP(A280,[3]REPNCT004ReporteAuxiliarContabl!A$21:D$258,4,0)</f>
        <v>1638071263</v>
      </c>
      <c r="L280" s="29">
        <f t="shared" si="56"/>
        <v>1638071263</v>
      </c>
      <c r="M280" s="29">
        <v>810634604</v>
      </c>
      <c r="N280" s="29">
        <f t="shared" si="57"/>
        <v>2448705867</v>
      </c>
      <c r="O280" s="29">
        <v>0</v>
      </c>
      <c r="P280" s="29">
        <f t="shared" si="58"/>
        <v>2448705867</v>
      </c>
      <c r="Q280" s="29">
        <v>0</v>
      </c>
      <c r="R280" s="29">
        <f t="shared" si="59"/>
        <v>2448705867</v>
      </c>
      <c r="S280" s="29">
        <v>0</v>
      </c>
      <c r="T280" s="29">
        <f t="shared" si="48"/>
        <v>2448705867</v>
      </c>
      <c r="U280" s="29">
        <v>3476821019</v>
      </c>
      <c r="V280" s="29">
        <f t="shared" si="49"/>
        <v>5925526886</v>
      </c>
      <c r="W280" s="29">
        <v>9168309</v>
      </c>
      <c r="X280" s="29">
        <f t="shared" si="50"/>
        <v>5934695195</v>
      </c>
      <c r="Y280" s="29">
        <v>0</v>
      </c>
      <c r="Z280" s="29">
        <f t="shared" si="51"/>
        <v>5934695195</v>
      </c>
      <c r="AA280" s="29">
        <v>0</v>
      </c>
      <c r="AB280" s="29">
        <f t="shared" si="52"/>
        <v>5934695195</v>
      </c>
    </row>
    <row r="281" spans="1:28" ht="18" customHeight="1" x14ac:dyDescent="0.25">
      <c r="A281" s="44">
        <v>890905419</v>
      </c>
      <c r="B281" s="44">
        <v>121705000</v>
      </c>
      <c r="C281" s="44" t="s">
        <v>601</v>
      </c>
      <c r="D281" s="11" t="str">
        <f>VLOOKUP(A281,'Otras trans'!$B$4:$E$64,4,0)</f>
        <v>contabilidad@tdea.edu.co</v>
      </c>
      <c r="E281" s="29"/>
      <c r="F281" s="29"/>
      <c r="G281" s="29"/>
      <c r="H281" s="29">
        <f t="shared" si="54"/>
        <v>0</v>
      </c>
      <c r="I281" s="29"/>
      <c r="J281" s="29">
        <f t="shared" si="55"/>
        <v>0</v>
      </c>
      <c r="K281" s="29">
        <f>VLOOKUP(A281,[3]REPNCT004ReporteAuxiliarContabl!A$21:D$258,4,0)</f>
        <v>1817862115</v>
      </c>
      <c r="L281" s="29">
        <f t="shared" si="56"/>
        <v>1817862115</v>
      </c>
      <c r="M281" s="29">
        <v>846472340</v>
      </c>
      <c r="N281" s="29">
        <f t="shared" si="57"/>
        <v>2664334455</v>
      </c>
      <c r="O281" s="29">
        <v>0</v>
      </c>
      <c r="P281" s="29">
        <f t="shared" si="58"/>
        <v>2664334455</v>
      </c>
      <c r="Q281" s="29">
        <v>0</v>
      </c>
      <c r="R281" s="29">
        <f t="shared" si="59"/>
        <v>2664334455</v>
      </c>
      <c r="S281" s="29">
        <v>0</v>
      </c>
      <c r="T281" s="29">
        <f t="shared" si="48"/>
        <v>2664334455</v>
      </c>
      <c r="U281" s="29">
        <v>4057218066</v>
      </c>
      <c r="V281" s="29">
        <f t="shared" si="49"/>
        <v>6721552521</v>
      </c>
      <c r="W281" s="29">
        <v>10174601</v>
      </c>
      <c r="X281" s="29">
        <f t="shared" si="50"/>
        <v>6731727122</v>
      </c>
      <c r="Y281" s="29">
        <v>0</v>
      </c>
      <c r="Z281" s="29">
        <f t="shared" si="51"/>
        <v>6731727122</v>
      </c>
      <c r="AA281" s="29">
        <v>0</v>
      </c>
      <c r="AB281" s="29">
        <f t="shared" si="52"/>
        <v>6731727122</v>
      </c>
    </row>
    <row r="282" spans="1:28" ht="18" customHeight="1" x14ac:dyDescent="0.25">
      <c r="A282" s="44">
        <v>891900853</v>
      </c>
      <c r="B282" s="44">
        <v>124876000</v>
      </c>
      <c r="C282" s="44" t="s">
        <v>602</v>
      </c>
      <c r="D282" s="11" t="str">
        <f>VLOOKUP(A282,'Otras trans'!$B$4:$E$64,4,0)</f>
        <v>monica.calle@correounivalle.edu.co</v>
      </c>
      <c r="E282" s="29"/>
      <c r="F282" s="29"/>
      <c r="G282" s="29"/>
      <c r="H282" s="29">
        <f t="shared" si="54"/>
        <v>0</v>
      </c>
      <c r="I282" s="29"/>
      <c r="J282" s="29">
        <f t="shared" si="55"/>
        <v>0</v>
      </c>
      <c r="K282" s="29"/>
      <c r="L282" s="29">
        <f t="shared" si="56"/>
        <v>0</v>
      </c>
      <c r="M282" s="29">
        <v>757748526</v>
      </c>
      <c r="N282" s="29">
        <f t="shared" si="57"/>
        <v>757748526</v>
      </c>
      <c r="O282" s="29">
        <v>0</v>
      </c>
      <c r="P282" s="29">
        <f t="shared" si="58"/>
        <v>757748526</v>
      </c>
      <c r="Q282" s="29">
        <v>0</v>
      </c>
      <c r="R282" s="29">
        <f t="shared" si="59"/>
        <v>757748526</v>
      </c>
      <c r="S282" s="29">
        <v>0</v>
      </c>
      <c r="T282" s="29">
        <f t="shared" si="48"/>
        <v>757748526</v>
      </c>
      <c r="U282" s="29">
        <v>3020569925</v>
      </c>
      <c r="V282" s="29">
        <f t="shared" si="49"/>
        <v>3778318451</v>
      </c>
      <c r="W282" s="29">
        <v>0</v>
      </c>
      <c r="X282" s="29">
        <f t="shared" si="50"/>
        <v>3778318451</v>
      </c>
      <c r="Y282" s="29">
        <v>0</v>
      </c>
      <c r="Z282" s="29">
        <f t="shared" si="51"/>
        <v>3778318451</v>
      </c>
      <c r="AA282" s="29">
        <v>0</v>
      </c>
      <c r="AB282" s="29">
        <f t="shared" si="52"/>
        <v>3778318451</v>
      </c>
    </row>
    <row r="283" spans="1:28" ht="18" customHeight="1" x14ac:dyDescent="0.25">
      <c r="A283" s="44">
        <v>800214750</v>
      </c>
      <c r="B283" s="44">
        <v>260105001</v>
      </c>
      <c r="C283" s="44" t="s">
        <v>603</v>
      </c>
      <c r="D283" s="11" t="str">
        <f>VLOOKUP(A283,'Otras trans'!$B$4:$E$64,4,0)</f>
        <v>nataliamontoya@itm.edu.co</v>
      </c>
      <c r="E283" s="29"/>
      <c r="F283" s="29"/>
      <c r="G283" s="29"/>
      <c r="H283" s="29">
        <f t="shared" si="54"/>
        <v>0</v>
      </c>
      <c r="I283" s="29"/>
      <c r="J283" s="29">
        <f t="shared" si="55"/>
        <v>0</v>
      </c>
      <c r="K283" s="29">
        <f>VLOOKUP(A283,[3]REPNCT004ReporteAuxiliarContabl!A$21:D$258,4,0)</f>
        <v>1920782910</v>
      </c>
      <c r="L283" s="29">
        <f t="shared" si="56"/>
        <v>1920782910</v>
      </c>
      <c r="M283" s="29">
        <v>936358134</v>
      </c>
      <c r="N283" s="29">
        <f t="shared" si="57"/>
        <v>2857141044</v>
      </c>
      <c r="O283" s="29">
        <v>0</v>
      </c>
      <c r="P283" s="29">
        <f t="shared" si="58"/>
        <v>2857141044</v>
      </c>
      <c r="Q283" s="29">
        <v>0</v>
      </c>
      <c r="R283" s="29">
        <f t="shared" si="59"/>
        <v>2857141044</v>
      </c>
      <c r="S283" s="29">
        <v>0</v>
      </c>
      <c r="T283" s="29">
        <f t="shared" si="48"/>
        <v>2857141044</v>
      </c>
      <c r="U283" s="29">
        <v>4769768575</v>
      </c>
      <c r="V283" s="29">
        <f t="shared" si="49"/>
        <v>7626909619</v>
      </c>
      <c r="W283" s="29">
        <v>10750651</v>
      </c>
      <c r="X283" s="29">
        <f t="shared" si="50"/>
        <v>7637660270</v>
      </c>
      <c r="Y283" s="29">
        <v>0</v>
      </c>
      <c r="Z283" s="29">
        <f t="shared" si="51"/>
        <v>7637660270</v>
      </c>
      <c r="AA283" s="29">
        <v>0</v>
      </c>
      <c r="AB283" s="29">
        <f t="shared" si="52"/>
        <v>7637660270</v>
      </c>
    </row>
    <row r="284" spans="1:28" ht="18" customHeight="1" x14ac:dyDescent="0.25">
      <c r="A284" s="44">
        <v>890208727</v>
      </c>
      <c r="B284" s="44">
        <v>128068000</v>
      </c>
      <c r="C284" s="44" t="s">
        <v>604</v>
      </c>
      <c r="D284" s="11" t="str">
        <f>VLOOKUP(A284,'Otras trans'!$B$4:$E$64,4,0)</f>
        <v>financiera@correo.uts.edu.co</v>
      </c>
      <c r="E284" s="29"/>
      <c r="F284" s="29"/>
      <c r="G284" s="29"/>
      <c r="H284" s="29">
        <f t="shared" si="54"/>
        <v>0</v>
      </c>
      <c r="I284" s="29"/>
      <c r="J284" s="29">
        <f t="shared" si="55"/>
        <v>0</v>
      </c>
      <c r="K284" s="29">
        <f>VLOOKUP(A284,[3]REPNCT004ReporteAuxiliarContabl!A$21:D$258,4,0)</f>
        <v>1807964227</v>
      </c>
      <c r="L284" s="29">
        <f t="shared" si="56"/>
        <v>1807964227</v>
      </c>
      <c r="M284" s="29">
        <v>836431031</v>
      </c>
      <c r="N284" s="29">
        <f t="shared" si="57"/>
        <v>2644395258</v>
      </c>
      <c r="O284" s="29">
        <v>0</v>
      </c>
      <c r="P284" s="29">
        <f t="shared" si="58"/>
        <v>2644395258</v>
      </c>
      <c r="Q284" s="29">
        <v>0</v>
      </c>
      <c r="R284" s="29">
        <f t="shared" si="59"/>
        <v>2644395258</v>
      </c>
      <c r="S284" s="29">
        <v>0</v>
      </c>
      <c r="T284" s="29">
        <f t="shared" si="48"/>
        <v>2644395258</v>
      </c>
      <c r="U284" s="29">
        <v>3938249359</v>
      </c>
      <c r="V284" s="29">
        <f t="shared" si="49"/>
        <v>6582644617</v>
      </c>
      <c r="W284" s="29">
        <v>10119203</v>
      </c>
      <c r="X284" s="29">
        <f t="shared" si="50"/>
        <v>6592763820</v>
      </c>
      <c r="Y284" s="29">
        <v>0</v>
      </c>
      <c r="Z284" s="29">
        <f t="shared" si="51"/>
        <v>6592763820</v>
      </c>
      <c r="AA284" s="29">
        <v>0</v>
      </c>
      <c r="AB284" s="29">
        <f t="shared" si="52"/>
        <v>6592763820</v>
      </c>
    </row>
    <row r="285" spans="1:28" ht="18" customHeight="1" x14ac:dyDescent="0.25">
      <c r="A285" s="44">
        <v>890480308</v>
      </c>
      <c r="B285" s="44">
        <v>220113001</v>
      </c>
      <c r="C285" s="44" t="s">
        <v>605</v>
      </c>
      <c r="D285" s="11" t="str">
        <f>VLOOKUP(A285,'Otras trans'!$B$4:$E$64,4,0)</f>
        <v>info@esba.edu.co</v>
      </c>
      <c r="E285" s="29"/>
      <c r="F285" s="29"/>
      <c r="G285" s="29"/>
      <c r="H285" s="29">
        <f t="shared" si="54"/>
        <v>0</v>
      </c>
      <c r="I285" s="29"/>
      <c r="J285" s="29">
        <f t="shared" si="55"/>
        <v>0</v>
      </c>
      <c r="K285" s="29">
        <f>VLOOKUP(A285,[3]REPNCT004ReporteAuxiliarContabl!A$21:D$258,4,0)</f>
        <v>1243457851</v>
      </c>
      <c r="L285" s="29">
        <f t="shared" si="56"/>
        <v>1243457851</v>
      </c>
      <c r="M285" s="29">
        <v>658889291</v>
      </c>
      <c r="N285" s="29">
        <f t="shared" si="57"/>
        <v>1902347142</v>
      </c>
      <c r="O285" s="29">
        <v>0</v>
      </c>
      <c r="P285" s="29">
        <f t="shared" si="58"/>
        <v>1902347142</v>
      </c>
      <c r="Q285" s="29">
        <v>0</v>
      </c>
      <c r="R285" s="29">
        <f t="shared" si="59"/>
        <v>1902347142</v>
      </c>
      <c r="S285" s="29">
        <v>0</v>
      </c>
      <c r="T285" s="29">
        <f t="shared" si="48"/>
        <v>1902347142</v>
      </c>
      <c r="U285" s="29">
        <v>2869869783</v>
      </c>
      <c r="V285" s="29">
        <f t="shared" si="49"/>
        <v>4772216925</v>
      </c>
      <c r="W285" s="29">
        <v>6959652</v>
      </c>
      <c r="X285" s="29">
        <f t="shared" si="50"/>
        <v>4779176577</v>
      </c>
      <c r="Y285" s="29">
        <v>0</v>
      </c>
      <c r="Z285" s="29">
        <f t="shared" si="51"/>
        <v>4779176577</v>
      </c>
      <c r="AA285" s="29">
        <v>0</v>
      </c>
      <c r="AB285" s="29">
        <f t="shared" si="52"/>
        <v>4779176577</v>
      </c>
    </row>
    <row r="286" spans="1:28" ht="18" customHeight="1" x14ac:dyDescent="0.25">
      <c r="A286" s="44">
        <v>811000278</v>
      </c>
      <c r="B286" s="44">
        <v>262505266</v>
      </c>
      <c r="C286" s="44" t="s">
        <v>606</v>
      </c>
      <c r="D286" s="11" t="str">
        <f>VLOOKUP(A286,'Otras trans'!$B$4:$E$64,4,0)</f>
        <v>hector.ramirez@iue.edu.co</v>
      </c>
      <c r="E286" s="29"/>
      <c r="F286" s="29"/>
      <c r="G286" s="29"/>
      <c r="H286" s="29">
        <f t="shared" si="54"/>
        <v>0</v>
      </c>
      <c r="I286" s="29"/>
      <c r="J286" s="29">
        <f t="shared" si="55"/>
        <v>0</v>
      </c>
      <c r="K286" s="29">
        <f>VLOOKUP(A286,[3]REPNCT004ReporteAuxiliarContabl!A$21:D$258,4,0)</f>
        <v>1214218181</v>
      </c>
      <c r="L286" s="29">
        <f t="shared" si="56"/>
        <v>1214218181</v>
      </c>
      <c r="M286" s="29">
        <v>746079023</v>
      </c>
      <c r="N286" s="29">
        <f t="shared" si="57"/>
        <v>1960297204</v>
      </c>
      <c r="O286" s="29">
        <v>0</v>
      </c>
      <c r="P286" s="29">
        <f t="shared" si="58"/>
        <v>1960297204</v>
      </c>
      <c r="Q286" s="29">
        <v>0</v>
      </c>
      <c r="R286" s="29">
        <f t="shared" si="59"/>
        <v>1960297204</v>
      </c>
      <c r="S286" s="29">
        <v>0</v>
      </c>
      <c r="T286" s="29">
        <f t="shared" si="48"/>
        <v>1960297204</v>
      </c>
      <c r="U286" s="29">
        <v>3043538508</v>
      </c>
      <c r="V286" s="29">
        <f t="shared" si="49"/>
        <v>5003835712</v>
      </c>
      <c r="W286" s="29">
        <v>6795998</v>
      </c>
      <c r="X286" s="29">
        <f t="shared" si="50"/>
        <v>5010631710</v>
      </c>
      <c r="Y286" s="29">
        <v>0</v>
      </c>
      <c r="Z286" s="29">
        <f t="shared" si="51"/>
        <v>5010631710</v>
      </c>
      <c r="AA286" s="29">
        <v>0</v>
      </c>
      <c r="AB286" s="29">
        <f t="shared" si="52"/>
        <v>5010631710</v>
      </c>
    </row>
    <row r="287" spans="1:28" ht="18" customHeight="1" x14ac:dyDescent="0.25">
      <c r="A287" s="44">
        <v>901168222</v>
      </c>
      <c r="B287" s="44">
        <v>923272870</v>
      </c>
      <c r="C287" s="44" t="s">
        <v>607</v>
      </c>
      <c r="D287" s="11" t="s">
        <v>451</v>
      </c>
      <c r="E287" s="29"/>
      <c r="F287" s="29"/>
      <c r="G287" s="29"/>
      <c r="H287" s="29">
        <f t="shared" ref="H287" si="60">+F287+G287</f>
        <v>0</v>
      </c>
      <c r="I287" s="29"/>
      <c r="J287" s="29">
        <f t="shared" ref="J287" si="61">+H287+I287</f>
        <v>0</v>
      </c>
      <c r="K287" s="29">
        <f>VLOOKUP(A287,[3]REPNCT004ReporteAuxiliarContabl!A$21:D$258,4,0)</f>
        <v>265881412</v>
      </c>
      <c r="L287" s="29">
        <f t="shared" ref="L287" si="62">+J287+K287</f>
        <v>265881412</v>
      </c>
      <c r="M287" s="29">
        <v>203298917</v>
      </c>
      <c r="N287" s="29">
        <f t="shared" ref="N287" si="63">+L287+M287</f>
        <v>469180329</v>
      </c>
      <c r="O287" s="29">
        <v>0</v>
      </c>
      <c r="P287" s="29">
        <f t="shared" ref="P287" si="64">+N287+O287</f>
        <v>469180329</v>
      </c>
      <c r="Q287" s="29">
        <v>0</v>
      </c>
      <c r="R287" s="29">
        <f t="shared" ref="R287" si="65">+P287+Q287</f>
        <v>469180329</v>
      </c>
      <c r="S287" s="29">
        <v>0</v>
      </c>
      <c r="T287" s="29">
        <f t="shared" ref="T287" si="66">+R287+S287</f>
        <v>469180329</v>
      </c>
      <c r="U287" s="29">
        <v>1069806179</v>
      </c>
      <c r="V287" s="29">
        <f t="shared" ref="V287" si="67">+T287+U287</f>
        <v>1538986508</v>
      </c>
      <c r="W287" s="29">
        <v>1488141</v>
      </c>
      <c r="X287" s="29">
        <f t="shared" si="50"/>
        <v>1540474649</v>
      </c>
      <c r="Y287" s="29">
        <v>0</v>
      </c>
      <c r="Z287" s="29">
        <f t="shared" si="51"/>
        <v>1540474649</v>
      </c>
      <c r="AA287" s="29">
        <v>0</v>
      </c>
      <c r="AB287" s="29">
        <f t="shared" si="52"/>
        <v>1540474649</v>
      </c>
    </row>
    <row r="288" spans="1:28" ht="18" customHeight="1" x14ac:dyDescent="0.25">
      <c r="A288" s="58">
        <v>817002466</v>
      </c>
      <c r="B288" s="44"/>
      <c r="C288" s="58" t="s">
        <v>656</v>
      </c>
      <c r="D288" s="11" t="s">
        <v>451</v>
      </c>
      <c r="E288" s="29"/>
      <c r="F288" s="29"/>
      <c r="G288" s="29"/>
      <c r="H288" s="29">
        <f t="shared" si="54"/>
        <v>0</v>
      </c>
      <c r="I288" s="29"/>
      <c r="J288" s="29">
        <f t="shared" si="55"/>
        <v>0</v>
      </c>
      <c r="K288" s="29" t="e">
        <f>VLOOKUP(A288,[3]REPNCT004ReporteAuxiliarContabl!A$21:D$258,4,0)</f>
        <v>#N/A</v>
      </c>
      <c r="L288" s="29" t="e">
        <f t="shared" si="56"/>
        <v>#N/A</v>
      </c>
      <c r="M288" s="29">
        <v>203298917</v>
      </c>
      <c r="N288" s="29" t="e">
        <f t="shared" si="57"/>
        <v>#N/A</v>
      </c>
      <c r="O288" s="29">
        <v>0</v>
      </c>
      <c r="P288" s="29" t="e">
        <f t="shared" si="58"/>
        <v>#N/A</v>
      </c>
      <c r="Q288" s="29">
        <v>0</v>
      </c>
      <c r="R288" s="29" t="e">
        <f t="shared" si="59"/>
        <v>#N/A</v>
      </c>
      <c r="S288" s="29">
        <v>0</v>
      </c>
      <c r="T288" s="29"/>
      <c r="U288" s="29">
        <v>1129453386</v>
      </c>
      <c r="V288" s="29">
        <f t="shared" si="49"/>
        <v>1129453386</v>
      </c>
      <c r="W288" s="29">
        <v>0</v>
      </c>
      <c r="X288" s="29">
        <f t="shared" si="50"/>
        <v>1129453386</v>
      </c>
      <c r="Y288" s="29">
        <v>0</v>
      </c>
      <c r="Z288" s="29">
        <f t="shared" si="51"/>
        <v>1129453386</v>
      </c>
      <c r="AA288" s="29">
        <v>3870546614</v>
      </c>
      <c r="AB288" s="29">
        <f t="shared" si="52"/>
        <v>5000000000</v>
      </c>
    </row>
    <row r="289" spans="1:29" s="50" customFormat="1" ht="52.95" customHeight="1" x14ac:dyDescent="0.25">
      <c r="A289" s="51">
        <v>899999035</v>
      </c>
      <c r="B289" s="51">
        <v>41500000</v>
      </c>
      <c r="C289" s="52" t="s">
        <v>609</v>
      </c>
      <c r="D289" s="53" t="s">
        <v>610</v>
      </c>
      <c r="E289" s="54"/>
      <c r="F289" s="54">
        <v>0</v>
      </c>
      <c r="G289" s="54"/>
      <c r="H289" s="54">
        <f t="shared" si="54"/>
        <v>0</v>
      </c>
      <c r="I289" s="54">
        <v>375701271007</v>
      </c>
      <c r="J289" s="54">
        <f t="shared" si="55"/>
        <v>375701271007</v>
      </c>
      <c r="K289" s="54">
        <f>VLOOKUP(A289,[3]REPNCT004ReporteAuxiliarContabl!A$21:D$258,4,0)</f>
        <v>2044879840</v>
      </c>
      <c r="L289" s="54">
        <f t="shared" si="56"/>
        <v>377746150847</v>
      </c>
      <c r="M289" s="54">
        <v>28921412140</v>
      </c>
      <c r="N289" s="54">
        <f t="shared" si="57"/>
        <v>406667562987</v>
      </c>
      <c r="O289" s="29">
        <v>121244080876</v>
      </c>
      <c r="P289" s="54">
        <f t="shared" si="58"/>
        <v>527911643863</v>
      </c>
      <c r="Q289" s="29">
        <v>105568341544</v>
      </c>
      <c r="R289" s="54">
        <f t="shared" si="59"/>
        <v>633479985407</v>
      </c>
      <c r="S289" s="29">
        <v>0</v>
      </c>
      <c r="T289" s="54">
        <f t="shared" si="48"/>
        <v>633479985407</v>
      </c>
      <c r="U289" s="29">
        <v>0</v>
      </c>
      <c r="V289" s="54">
        <f t="shared" si="49"/>
        <v>633479985407</v>
      </c>
      <c r="W289" s="29">
        <v>0</v>
      </c>
      <c r="X289" s="54">
        <f t="shared" si="50"/>
        <v>633479985407</v>
      </c>
      <c r="Y289" s="29">
        <v>0</v>
      </c>
      <c r="Z289" s="54">
        <f t="shared" si="51"/>
        <v>633479985407</v>
      </c>
      <c r="AA289" s="29">
        <v>182300058151</v>
      </c>
      <c r="AB289" s="54">
        <f t="shared" si="51"/>
        <v>815780043558</v>
      </c>
      <c r="AC289" s="50" t="s">
        <v>673</v>
      </c>
    </row>
    <row r="290" spans="1:29" ht="33.6" customHeight="1" x14ac:dyDescent="0.25">
      <c r="A290" s="74" t="s">
        <v>52</v>
      </c>
      <c r="B290" s="75"/>
      <c r="C290" s="75"/>
      <c r="D290" s="33"/>
      <c r="E290" s="34">
        <f t="shared" ref="E290:J290" si="68">SUM(E4:E262)</f>
        <v>97696511586</v>
      </c>
      <c r="F290" s="34">
        <f t="shared" si="68"/>
        <v>97696511586</v>
      </c>
      <c r="G290" s="34">
        <f t="shared" si="68"/>
        <v>97696511586</v>
      </c>
      <c r="H290" s="34">
        <f t="shared" si="68"/>
        <v>195393023172</v>
      </c>
      <c r="I290" s="34">
        <f t="shared" si="68"/>
        <v>138162312428</v>
      </c>
      <c r="J290" s="34">
        <f t="shared" si="68"/>
        <v>333555335600</v>
      </c>
      <c r="K290" s="34" t="e">
        <f t="shared" ref="K290:T290" si="69">SUM(K4:K289)</f>
        <v>#N/A</v>
      </c>
      <c r="L290" s="34" t="e">
        <f t="shared" si="69"/>
        <v>#N/A</v>
      </c>
      <c r="M290" s="34">
        <f t="shared" si="69"/>
        <v>216036529813</v>
      </c>
      <c r="N290" s="34" t="e">
        <f t="shared" si="69"/>
        <v>#N/A</v>
      </c>
      <c r="O290" s="34">
        <f t="shared" si="69"/>
        <v>293703125536</v>
      </c>
      <c r="P290" s="34" t="e">
        <f t="shared" si="69"/>
        <v>#N/A</v>
      </c>
      <c r="Q290" s="34">
        <f t="shared" si="69"/>
        <v>203264853130</v>
      </c>
      <c r="R290" s="34" t="e">
        <f t="shared" si="69"/>
        <v>#N/A</v>
      </c>
      <c r="S290" s="34">
        <f t="shared" si="69"/>
        <v>97696511586</v>
      </c>
      <c r="T290" s="34">
        <f t="shared" si="69"/>
        <v>1670028295734</v>
      </c>
      <c r="U290" s="34">
        <f t="shared" ref="U290:V290" si="70">SUM(U4:U289)</f>
        <v>436746826698</v>
      </c>
      <c r="V290" s="34">
        <f t="shared" si="70"/>
        <v>2106775122432</v>
      </c>
      <c r="W290" s="34">
        <f t="shared" ref="W290:X290" si="71">SUM(W4:W289)</f>
        <v>97790499494</v>
      </c>
      <c r="X290" s="34">
        <f t="shared" si="71"/>
        <v>2204565621926</v>
      </c>
      <c r="Y290" s="34">
        <f t="shared" ref="Y290:Z290" si="72">SUM(Y4:Y289)</f>
        <v>0</v>
      </c>
      <c r="Z290" s="34">
        <f t="shared" si="72"/>
        <v>2204565621926</v>
      </c>
      <c r="AA290" s="34">
        <f t="shared" ref="AA290:AB290" si="73">SUM(AA4:AA289)</f>
        <v>186170604765</v>
      </c>
      <c r="AB290" s="34">
        <f t="shared" si="73"/>
        <v>2390736226691</v>
      </c>
    </row>
    <row r="291" spans="1:29" ht="36.75" customHeight="1" x14ac:dyDescent="0.25">
      <c r="E291" s="48"/>
      <c r="K291" s="49"/>
      <c r="M291" s="49"/>
      <c r="O291" s="49"/>
      <c r="U291" s="49"/>
    </row>
    <row r="292" spans="1:29" ht="36.75" customHeight="1" x14ac:dyDescent="0.25">
      <c r="K292" s="48"/>
      <c r="M292" s="48"/>
      <c r="O292" s="48"/>
      <c r="U292" s="48"/>
    </row>
  </sheetData>
  <autoFilter ref="A3:AA290" xr:uid="{B7B554D7-CF26-4079-BB4C-EBE113D6FDB7}"/>
  <mergeCells count="1">
    <mergeCell ref="A290:C290"/>
  </mergeCells>
  <hyperlinks>
    <hyperlink ref="D76" r:id="rId1" xr:uid="{6CD11217-DABB-4B0F-BBE2-0734FA8C58EF}"/>
    <hyperlink ref="D229" r:id="rId2" xr:uid="{6EB42A75-9805-4B2C-A866-FE687C6F0467}"/>
    <hyperlink ref="D180" r:id="rId3" xr:uid="{8844D239-CCE4-4E7F-82BE-7FDFCE78B0E7}"/>
    <hyperlink ref="D254" r:id="rId4" xr:uid="{26D3F294-FABC-4F4D-8BEC-4ACEB97959DE}"/>
    <hyperlink ref="D136" r:id="rId5" xr:uid="{D628F06B-5C7C-48F9-A1BC-41919B2E13DE}"/>
    <hyperlink ref="D73" r:id="rId6" xr:uid="{25177B87-E0AB-4595-B948-A9F4AC0BFC98}"/>
    <hyperlink ref="D150" r:id="rId7" xr:uid="{64146BF8-651B-42D8-A22C-51B3236FB2C4}"/>
    <hyperlink ref="D181" r:id="rId8" xr:uid="{DAB73E50-7C67-4C54-B4E9-83659AB8AB62}"/>
    <hyperlink ref="D71" r:id="rId9" xr:uid="{30B26CF4-4F38-4BD9-B241-CF2DE619E6B7}"/>
    <hyperlink ref="D143" r:id="rId10" tooltip="mailto:mario.guzman@ucaldas.edu.co" display="mailto:mario.guzman@ucaldas.edu.co" xr:uid="{75AA1659-E881-4B65-A563-94A708D1574C}"/>
  </hyperlink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13" ma:contentTypeDescription="Crear nuevo documento." ma:contentTypeScope="" ma:versionID="cd122c45f12cd75761f46b370cc664d6">
  <xsd:schema xmlns:xsd="http://www.w3.org/2001/XMLSchema" xmlns:xs="http://www.w3.org/2001/XMLSchema" xmlns:p="http://schemas.microsoft.com/office/2006/metadata/properties" xmlns:ns3="aa77752e-89ee-48dd-9197-87de00af24d0" xmlns:ns4="38ebf372-0cbd-4dea-80b9-8e0d087685aa" targetNamespace="http://schemas.microsoft.com/office/2006/metadata/properties" ma:root="true" ma:fieldsID="4a61dbfa0a2c5452b1a2677afabac22c" ns3:_="" ns4:_="">
    <xsd:import namespace="aa77752e-89ee-48dd-9197-87de00af24d0"/>
    <xsd:import namespace="38ebf372-0cbd-4dea-80b9-8e0d08768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bf372-0cbd-4dea-80b9-8e0d08768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0AF1D2-BA00-4379-A2BC-6DAB75ACA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38ebf372-0cbd-4dea-80b9-8e0d08768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6E522D-422E-4563-AF16-66D850239758}">
  <ds:schemaRefs>
    <ds:schemaRef ds:uri="http://purl.org/dc/terms/"/>
    <ds:schemaRef ds:uri="http://schemas.microsoft.com/office/2006/documentManagement/types"/>
    <ds:schemaRef ds:uri="aa77752e-89ee-48dd-9197-87de00af24d0"/>
    <ds:schemaRef ds:uri="http://schemas.microsoft.com/office/2006/metadata/properties"/>
    <ds:schemaRef ds:uri="http://purl.org/dc/elements/1.1/"/>
    <ds:schemaRef ds:uri="38ebf372-0cbd-4dea-80b9-8e0d087685aa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Otras trans</vt:lpstr>
      <vt:lpstr>542303002 trans Serv Casa FOME</vt:lpstr>
      <vt:lpstr>542305001 Prog Educa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Doris Patricia Herrera Reyes</cp:lastModifiedBy>
  <cp:lastPrinted>2015-07-03T19:32:04Z</cp:lastPrinted>
  <dcterms:created xsi:type="dcterms:W3CDTF">2012-01-13T14:38:35Z</dcterms:created>
  <dcterms:modified xsi:type="dcterms:W3CDTF">2021-02-05T17:01:19Z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</Properties>
</file>