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errera\OneDrive - mineducacion.gov.co\Doc\CONTABILIDAD\2020\CUENTAS\FEBRERO\5423\"/>
    </mc:Choice>
  </mc:AlternateContent>
  <xr:revisionPtr revIDLastSave="250" documentId="8_{CF4612B9-2152-4DF8-8348-D21CC52F41CF}" xr6:coauthVersionLast="44" xr6:coauthVersionMax="44" xr10:uidLastSave="{6F821E16-9340-4DF2-8D6A-2DB67A74E686}"/>
  <bookViews>
    <workbookView xWindow="-120" yWindow="-120" windowWidth="20730" windowHeight="11160" tabRatio="688" xr2:uid="{00000000-000D-0000-FFFF-FFFF00000000}"/>
  </bookViews>
  <sheets>
    <sheet name="Otras trans" sheetId="1" r:id="rId1"/>
    <sheet name="542305001 Prog de Educ" sheetId="2" r:id="rId2"/>
  </sheets>
  <externalReferences>
    <externalReference r:id="rId3"/>
  </externalReferences>
  <definedNames>
    <definedName name="_DIS2008" localSheetId="1">#REF!</definedName>
    <definedName name="_DIS2008">#REF!</definedName>
    <definedName name="_xlnm._FilterDatabase" localSheetId="1" hidden="1">'542305001 Prog de Educ'!$A$3:$H$289</definedName>
    <definedName name="_xlnm._FilterDatabase" localSheetId="0" hidden="1">'Otras trans'!$A$3:$K$65</definedName>
    <definedName name="CERTIAPORTES12008" localSheetId="1">#REF!</definedName>
    <definedName name="CERTIAPORTES12008">#REF!</definedName>
    <definedName name="CERTIAPORTES22008" localSheetId="1">#REF!</definedName>
    <definedName name="CERTIAPORTES22008">#REF!</definedName>
    <definedName name="CERTICALIDAD2008" localSheetId="1">#REF!</definedName>
    <definedName name="CERTICALIDAD2008">#REF!</definedName>
    <definedName name="CERTIDEUDA2008" localSheetId="1">#REF!</definedName>
    <definedName name="CERTIDEUDA2008">#REF!</definedName>
    <definedName name="CERTIFICADOS2008" localSheetId="1">#REF!</definedName>
    <definedName name="CERTIFICADOS2008">#REF!</definedName>
    <definedName name="CERTISERVICIOS2008" localSheetId="1">#REF!</definedName>
    <definedName name="CERTISERVICIOS2008">#REF!</definedName>
    <definedName name="DISAPORTES12008" localSheetId="1">#REF!</definedName>
    <definedName name="DISAPORTES12008">#REF!</definedName>
    <definedName name="DISAPORTES22008" localSheetId="1">#REF!</definedName>
    <definedName name="DISAPORTES22008">#REF!</definedName>
    <definedName name="DISCALIDAD2008" localSheetId="1">#REF!</definedName>
    <definedName name="DISCALIDAD2008">#REF!</definedName>
    <definedName name="DISDEUDA2008" localSheetId="1">#REF!</definedName>
    <definedName name="DISDEUDA2008">#REF!</definedName>
    <definedName name="DISPENSION2008" localSheetId="1">#REF!</definedName>
    <definedName name="DISPENSION2008">#REF!</definedName>
    <definedName name="DISSERVICIOS2008" localSheetId="1">#REF!</definedName>
    <definedName name="DISSERVICIOS2008">#REF!</definedName>
    <definedName name="nit" localSheetId="1">#REF!</definedName>
    <definedName name="nit">#REF!</definedName>
    <definedName name="NOCERTICALIDAD" localSheetId="1">#REF!</definedName>
    <definedName name="NOCERTICALIDAD">#REF!</definedName>
    <definedName name="NOCERTIFICADOS2008" localSheetId="1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4" i="1"/>
  <c r="G9" i="2"/>
  <c r="G18" i="2"/>
  <c r="G19" i="2"/>
  <c r="G20" i="2"/>
  <c r="G21" i="2"/>
  <c r="G23" i="2"/>
  <c r="G36" i="2"/>
  <c r="G44" i="2"/>
  <c r="G45" i="2"/>
  <c r="G50" i="2"/>
  <c r="G60" i="2"/>
  <c r="G64" i="2"/>
  <c r="G68" i="2"/>
  <c r="G69" i="2"/>
  <c r="G70" i="2"/>
  <c r="G71" i="2"/>
  <c r="G72" i="2"/>
  <c r="G75" i="2"/>
  <c r="G76" i="2"/>
  <c r="G78" i="2"/>
  <c r="G89" i="2"/>
  <c r="G91" i="2"/>
  <c r="G92" i="2"/>
  <c r="G94" i="2"/>
  <c r="G95" i="2"/>
  <c r="G97" i="2"/>
  <c r="G98" i="2"/>
  <c r="G100" i="2"/>
  <c r="G101" i="2"/>
  <c r="G104" i="2"/>
  <c r="G105" i="2"/>
  <c r="G106" i="2"/>
  <c r="G110" i="2"/>
  <c r="G111" i="2"/>
  <c r="G112" i="2"/>
  <c r="G115" i="2"/>
  <c r="G116" i="2"/>
  <c r="G117" i="2"/>
  <c r="G118" i="2"/>
  <c r="G119" i="2"/>
  <c r="G120" i="2"/>
  <c r="G126" i="2"/>
  <c r="G132" i="2"/>
  <c r="G141" i="2"/>
  <c r="G142" i="2"/>
  <c r="G143" i="2"/>
  <c r="G147" i="2"/>
  <c r="G148" i="2"/>
  <c r="G149" i="2"/>
  <c r="G150" i="2"/>
  <c r="G152" i="2"/>
  <c r="G153" i="2"/>
  <c r="G154" i="2"/>
  <c r="G155" i="2"/>
  <c r="G159" i="2"/>
  <c r="G165" i="2"/>
  <c r="G166" i="2"/>
  <c r="G171" i="2"/>
  <c r="G172" i="2"/>
  <c r="G173" i="2"/>
  <c r="G174" i="2"/>
  <c r="G175" i="2"/>
  <c r="G176" i="2"/>
  <c r="G178" i="2"/>
  <c r="G179" i="2"/>
  <c r="G180" i="2"/>
  <c r="G181" i="2"/>
  <c r="G182" i="2"/>
  <c r="G183" i="2"/>
  <c r="G184" i="2"/>
  <c r="G185" i="2"/>
  <c r="G187" i="2"/>
  <c r="G190" i="2"/>
  <c r="G193" i="2"/>
  <c r="G194" i="2"/>
  <c r="G205" i="2"/>
  <c r="G206" i="2"/>
  <c r="G210" i="2"/>
  <c r="G211" i="2"/>
  <c r="G212" i="2"/>
  <c r="G213" i="2"/>
  <c r="G216" i="2"/>
  <c r="G217" i="2"/>
  <c r="G221" i="2"/>
  <c r="G224" i="2"/>
  <c r="G225" i="2"/>
  <c r="G228" i="2"/>
  <c r="G229" i="2"/>
  <c r="G240" i="2"/>
  <c r="G242" i="2"/>
  <c r="G243" i="2"/>
  <c r="G244" i="2"/>
  <c r="G245" i="2"/>
  <c r="G246" i="2"/>
  <c r="G247" i="2"/>
  <c r="G248" i="2"/>
  <c r="G251" i="2"/>
  <c r="G254" i="2"/>
  <c r="G255" i="2"/>
  <c r="I65" i="1" l="1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G10" i="1" l="1"/>
  <c r="K10" i="1" s="1"/>
  <c r="G18" i="1"/>
  <c r="K18" i="1" s="1"/>
  <c r="G26" i="1"/>
  <c r="K26" i="1" s="1"/>
  <c r="G34" i="1"/>
  <c r="K34" i="1" s="1"/>
  <c r="G43" i="1"/>
  <c r="K43" i="1" s="1"/>
  <c r="G55" i="1"/>
  <c r="K55" i="1" s="1"/>
  <c r="G61" i="1"/>
  <c r="K61" i="1" s="1"/>
  <c r="G64" i="1"/>
  <c r="K64" i="1" s="1"/>
  <c r="G4" i="1"/>
  <c r="K4" i="1" s="1"/>
  <c r="G5" i="1"/>
  <c r="K5" i="1" s="1"/>
  <c r="G6" i="1"/>
  <c r="K6" i="1" s="1"/>
  <c r="G7" i="1"/>
  <c r="K7" i="1" s="1"/>
  <c r="G8" i="1"/>
  <c r="K8" i="1" s="1"/>
  <c r="G9" i="1"/>
  <c r="K9" i="1" s="1"/>
  <c r="G11" i="1"/>
  <c r="K11" i="1" s="1"/>
  <c r="G12" i="1"/>
  <c r="K12" i="1" s="1"/>
  <c r="G13" i="1"/>
  <c r="K13" i="1" s="1"/>
  <c r="G14" i="1"/>
  <c r="K14" i="1" s="1"/>
  <c r="G15" i="1"/>
  <c r="K15" i="1" s="1"/>
  <c r="G16" i="1"/>
  <c r="K16" i="1" s="1"/>
  <c r="G17" i="1"/>
  <c r="K17" i="1" s="1"/>
  <c r="G19" i="1"/>
  <c r="K19" i="1" s="1"/>
  <c r="G20" i="1"/>
  <c r="K20" i="1" s="1"/>
  <c r="G21" i="1"/>
  <c r="K21" i="1" s="1"/>
  <c r="G22" i="1"/>
  <c r="K22" i="1" s="1"/>
  <c r="G23" i="1"/>
  <c r="K23" i="1" s="1"/>
  <c r="G24" i="1"/>
  <c r="K24" i="1" s="1"/>
  <c r="G25" i="1"/>
  <c r="K25" i="1" s="1"/>
  <c r="G27" i="1"/>
  <c r="K27" i="1" s="1"/>
  <c r="G28" i="1"/>
  <c r="K28" i="1" s="1"/>
  <c r="G29" i="1"/>
  <c r="K29" i="1" s="1"/>
  <c r="G30" i="1"/>
  <c r="K30" i="1" s="1"/>
  <c r="G31" i="1"/>
  <c r="K31" i="1" s="1"/>
  <c r="G32" i="1"/>
  <c r="K32" i="1" s="1"/>
  <c r="G33" i="1"/>
  <c r="K33" i="1" s="1"/>
  <c r="G35" i="1"/>
  <c r="K35" i="1" s="1"/>
  <c r="G37" i="1"/>
  <c r="K37" i="1" s="1"/>
  <c r="G38" i="1"/>
  <c r="K38" i="1" s="1"/>
  <c r="G39" i="1"/>
  <c r="K39" i="1" s="1"/>
  <c r="G40" i="1"/>
  <c r="K40" i="1" s="1"/>
  <c r="G41" i="1"/>
  <c r="K41" i="1" s="1"/>
  <c r="G42" i="1"/>
  <c r="K42" i="1" s="1"/>
  <c r="G45" i="1"/>
  <c r="K45" i="1" s="1"/>
  <c r="G46" i="1"/>
  <c r="K46" i="1" s="1"/>
  <c r="G47" i="1"/>
  <c r="K47" i="1" s="1"/>
  <c r="G50" i="1"/>
  <c r="K50" i="1" s="1"/>
  <c r="G52" i="1"/>
  <c r="K52" i="1" s="1"/>
  <c r="G53" i="1"/>
  <c r="K53" i="1" s="1"/>
  <c r="G54" i="1"/>
  <c r="K54" i="1" s="1"/>
  <c r="G56" i="1"/>
  <c r="K56" i="1" s="1"/>
  <c r="G57" i="1"/>
  <c r="K57" i="1" s="1"/>
  <c r="G58" i="1"/>
  <c r="K58" i="1" s="1"/>
  <c r="G59" i="1"/>
  <c r="K59" i="1" s="1"/>
  <c r="G60" i="1"/>
  <c r="K60" i="1" s="1"/>
  <c r="G63" i="1"/>
  <c r="K63" i="1" s="1"/>
  <c r="G62" i="1"/>
  <c r="K62" i="1" s="1"/>
  <c r="G36" i="1"/>
  <c r="K36" i="1" s="1"/>
  <c r="G44" i="1"/>
  <c r="K44" i="1" s="1"/>
  <c r="G48" i="1"/>
  <c r="K48" i="1" s="1"/>
  <c r="G49" i="1"/>
  <c r="K49" i="1" s="1"/>
  <c r="G51" i="1"/>
  <c r="K51" i="1" s="1"/>
  <c r="K65" i="1" l="1"/>
  <c r="F65" i="1"/>
  <c r="H65" i="1" l="1"/>
  <c r="J65" i="1" l="1"/>
  <c r="D264" i="2" l="1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63" i="2"/>
  <c r="F24" i="2"/>
  <c r="H24" i="2" s="1"/>
  <c r="E289" i="2"/>
  <c r="F5" i="2"/>
  <c r="H5" i="2" s="1"/>
  <c r="F6" i="2"/>
  <c r="H6" i="2" s="1"/>
  <c r="F7" i="2"/>
  <c r="H7" i="2" s="1"/>
  <c r="F8" i="2"/>
  <c r="H8" i="2" s="1"/>
  <c r="F9" i="2"/>
  <c r="F10" i="2"/>
  <c r="H10" i="2" s="1"/>
  <c r="F11" i="2"/>
  <c r="H11" i="2" s="1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21" i="2"/>
  <c r="F22" i="2"/>
  <c r="H22" i="2" s="1"/>
  <c r="F25" i="2"/>
  <c r="H25" i="2" s="1"/>
  <c r="F26" i="2"/>
  <c r="H26" i="2" s="1"/>
  <c r="F27" i="2"/>
  <c r="H27" i="2" s="1"/>
  <c r="F28" i="2"/>
  <c r="H28" i="2" s="1"/>
  <c r="F29" i="2"/>
  <c r="H29" i="2" s="1"/>
  <c r="F31" i="2"/>
  <c r="H31" i="2" s="1"/>
  <c r="F32" i="2"/>
  <c r="H32" i="2" s="1"/>
  <c r="F33" i="2"/>
  <c r="H33" i="2" s="1"/>
  <c r="F34" i="2"/>
  <c r="H34" i="2" s="1"/>
  <c r="F35" i="2"/>
  <c r="H35" i="2" s="1"/>
  <c r="F36" i="2"/>
  <c r="F37" i="2"/>
  <c r="H37" i="2" s="1"/>
  <c r="F38" i="2"/>
  <c r="H38" i="2" s="1"/>
  <c r="F39" i="2"/>
  <c r="H39" i="2" s="1"/>
  <c r="F40" i="2"/>
  <c r="H40" i="2" s="1"/>
  <c r="F41" i="2"/>
  <c r="H41" i="2" s="1"/>
  <c r="F42" i="2"/>
  <c r="H42" i="2" s="1"/>
  <c r="F43" i="2"/>
  <c r="H43" i="2" s="1"/>
  <c r="F44" i="2"/>
  <c r="F45" i="2"/>
  <c r="F46" i="2"/>
  <c r="H46" i="2" s="1"/>
  <c r="F47" i="2"/>
  <c r="H47" i="2" s="1"/>
  <c r="F48" i="2"/>
  <c r="H48" i="2" s="1"/>
  <c r="F49" i="2"/>
  <c r="H49" i="2" s="1"/>
  <c r="F51" i="2"/>
  <c r="H51" i="2" s="1"/>
  <c r="F52" i="2"/>
  <c r="H52" i="2" s="1"/>
  <c r="F53" i="2"/>
  <c r="H53" i="2" s="1"/>
  <c r="F54" i="2"/>
  <c r="H54" i="2" s="1"/>
  <c r="F55" i="2"/>
  <c r="H55" i="2" s="1"/>
  <c r="F56" i="2"/>
  <c r="H56" i="2" s="1"/>
  <c r="F57" i="2"/>
  <c r="H57" i="2" s="1"/>
  <c r="F58" i="2"/>
  <c r="H58" i="2" s="1"/>
  <c r="F59" i="2"/>
  <c r="H59" i="2" s="1"/>
  <c r="F61" i="2"/>
  <c r="H61" i="2" s="1"/>
  <c r="F62" i="2"/>
  <c r="H62" i="2" s="1"/>
  <c r="F63" i="2"/>
  <c r="H63" i="2" s="1"/>
  <c r="F65" i="2"/>
  <c r="H65" i="2" s="1"/>
  <c r="F66" i="2"/>
  <c r="H66" i="2" s="1"/>
  <c r="F67" i="2"/>
  <c r="H67" i="2" s="1"/>
  <c r="F73" i="2"/>
  <c r="H73" i="2" s="1"/>
  <c r="F74" i="2"/>
  <c r="H74" i="2" s="1"/>
  <c r="F77" i="2"/>
  <c r="H77" i="2" s="1"/>
  <c r="F78" i="2"/>
  <c r="F79" i="2"/>
  <c r="H79" i="2" s="1"/>
  <c r="F80" i="2"/>
  <c r="H80" i="2" s="1"/>
  <c r="F81" i="2"/>
  <c r="H81" i="2" s="1"/>
  <c r="F82" i="2"/>
  <c r="H82" i="2" s="1"/>
  <c r="F83" i="2"/>
  <c r="H83" i="2" s="1"/>
  <c r="F84" i="2"/>
  <c r="H84" i="2" s="1"/>
  <c r="F85" i="2"/>
  <c r="H85" i="2" s="1"/>
  <c r="F86" i="2"/>
  <c r="H86" i="2" s="1"/>
  <c r="F87" i="2"/>
  <c r="H87" i="2" s="1"/>
  <c r="F88" i="2"/>
  <c r="H88" i="2" s="1"/>
  <c r="F89" i="2"/>
  <c r="F90" i="2"/>
  <c r="H90" i="2" s="1"/>
  <c r="F92" i="2"/>
  <c r="F93" i="2"/>
  <c r="H93" i="2" s="1"/>
  <c r="F96" i="2"/>
  <c r="H96" i="2" s="1"/>
  <c r="F99" i="2"/>
  <c r="H99" i="2" s="1"/>
  <c r="F100" i="2"/>
  <c r="F101" i="2"/>
  <c r="F102" i="2"/>
  <c r="H102" i="2" s="1"/>
  <c r="F103" i="2"/>
  <c r="H103" i="2" s="1"/>
  <c r="F107" i="2"/>
  <c r="H107" i="2" s="1"/>
  <c r="F108" i="2"/>
  <c r="H108" i="2" s="1"/>
  <c r="F109" i="2"/>
  <c r="H109" i="2" s="1"/>
  <c r="F112" i="2"/>
  <c r="F113" i="2"/>
  <c r="H113" i="2" s="1"/>
  <c r="F114" i="2"/>
  <c r="H114" i="2" s="1"/>
  <c r="F116" i="2"/>
  <c r="F119" i="2"/>
  <c r="F121" i="2"/>
  <c r="H121" i="2" s="1"/>
  <c r="F123" i="2"/>
  <c r="H123" i="2" s="1"/>
  <c r="F124" i="2"/>
  <c r="H124" i="2" s="1"/>
  <c r="F125" i="2"/>
  <c r="H125" i="2" s="1"/>
  <c r="F127" i="2"/>
  <c r="H127" i="2" s="1"/>
  <c r="F128" i="2"/>
  <c r="H128" i="2" s="1"/>
  <c r="F129" i="2"/>
  <c r="H129" i="2" s="1"/>
  <c r="F131" i="2"/>
  <c r="H131" i="2" s="1"/>
  <c r="F133" i="2"/>
  <c r="H133" i="2" s="1"/>
  <c r="F134" i="2"/>
  <c r="H134" i="2" s="1"/>
  <c r="F135" i="2"/>
  <c r="H135" i="2" s="1"/>
  <c r="F136" i="2"/>
  <c r="H136" i="2" s="1"/>
  <c r="F137" i="2"/>
  <c r="H137" i="2" s="1"/>
  <c r="F138" i="2"/>
  <c r="H138" i="2" s="1"/>
  <c r="F139" i="2"/>
  <c r="H139" i="2" s="1"/>
  <c r="F140" i="2"/>
  <c r="H140" i="2" s="1"/>
  <c r="F142" i="2"/>
  <c r="F143" i="2"/>
  <c r="F144" i="2"/>
  <c r="H144" i="2" s="1"/>
  <c r="F145" i="2"/>
  <c r="H145" i="2" s="1"/>
  <c r="F146" i="2"/>
  <c r="H146" i="2" s="1"/>
  <c r="F148" i="2"/>
  <c r="F150" i="2"/>
  <c r="F151" i="2"/>
  <c r="H151" i="2" s="1"/>
  <c r="F153" i="2"/>
  <c r="F155" i="2"/>
  <c r="F156" i="2"/>
  <c r="H156" i="2" s="1"/>
  <c r="F157" i="2"/>
  <c r="H157" i="2" s="1"/>
  <c r="F158" i="2"/>
  <c r="H158" i="2" s="1"/>
  <c r="F159" i="2"/>
  <c r="F160" i="2"/>
  <c r="H160" i="2" s="1"/>
  <c r="F161" i="2"/>
  <c r="H161" i="2" s="1"/>
  <c r="F162" i="2"/>
  <c r="H162" i="2" s="1"/>
  <c r="F163" i="2"/>
  <c r="H163" i="2" s="1"/>
  <c r="F164" i="2"/>
  <c r="H164" i="2" s="1"/>
  <c r="F165" i="2"/>
  <c r="F166" i="2"/>
  <c r="F167" i="2"/>
  <c r="H167" i="2" s="1"/>
  <c r="F168" i="2"/>
  <c r="H168" i="2" s="1"/>
  <c r="F169" i="2"/>
  <c r="H169" i="2" s="1"/>
  <c r="F170" i="2"/>
  <c r="H170" i="2" s="1"/>
  <c r="F171" i="2"/>
  <c r="F172" i="2"/>
  <c r="F173" i="2"/>
  <c r="F174" i="2"/>
  <c r="F175" i="2"/>
  <c r="F177" i="2"/>
  <c r="H177" i="2" s="1"/>
  <c r="F178" i="2"/>
  <c r="F180" i="2"/>
  <c r="F181" i="2"/>
  <c r="F184" i="2"/>
  <c r="F185" i="2"/>
  <c r="F188" i="2"/>
  <c r="H188" i="2" s="1"/>
  <c r="F189" i="2"/>
  <c r="H189" i="2" s="1"/>
  <c r="F190" i="2"/>
  <c r="F191" i="2"/>
  <c r="H191" i="2" s="1"/>
  <c r="F192" i="2"/>
  <c r="H192" i="2" s="1"/>
  <c r="F194" i="2"/>
  <c r="F195" i="2"/>
  <c r="H195" i="2" s="1"/>
  <c r="F196" i="2"/>
  <c r="H196" i="2" s="1"/>
  <c r="F197" i="2"/>
  <c r="H197" i="2" s="1"/>
  <c r="F198" i="2"/>
  <c r="H198" i="2" s="1"/>
  <c r="F199" i="2"/>
  <c r="H199" i="2" s="1"/>
  <c r="F200" i="2"/>
  <c r="H200" i="2" s="1"/>
  <c r="F201" i="2"/>
  <c r="H201" i="2" s="1"/>
  <c r="F202" i="2"/>
  <c r="H202" i="2" s="1"/>
  <c r="F203" i="2"/>
  <c r="H203" i="2" s="1"/>
  <c r="F204" i="2"/>
  <c r="H204" i="2" s="1"/>
  <c r="F205" i="2"/>
  <c r="F207" i="2"/>
  <c r="H207" i="2" s="1"/>
  <c r="F208" i="2"/>
  <c r="H208" i="2" s="1"/>
  <c r="F209" i="2"/>
  <c r="H209" i="2" s="1"/>
  <c r="F210" i="2"/>
  <c r="F213" i="2"/>
  <c r="F214" i="2"/>
  <c r="H214" i="2" s="1"/>
  <c r="F215" i="2"/>
  <c r="H215" i="2" s="1"/>
  <c r="F218" i="2"/>
  <c r="H218" i="2" s="1"/>
  <c r="F219" i="2"/>
  <c r="H219" i="2" s="1"/>
  <c r="F220" i="2"/>
  <c r="H220" i="2" s="1"/>
  <c r="F221" i="2"/>
  <c r="F222" i="2"/>
  <c r="H222" i="2" s="1"/>
  <c r="F223" i="2"/>
  <c r="H223" i="2" s="1"/>
  <c r="F224" i="2"/>
  <c r="F226" i="2"/>
  <c r="H226" i="2" s="1"/>
  <c r="F227" i="2"/>
  <c r="H227" i="2" s="1"/>
  <c r="F228" i="2"/>
  <c r="F229" i="2"/>
  <c r="F230" i="2"/>
  <c r="H230" i="2" s="1"/>
  <c r="F231" i="2"/>
  <c r="H231" i="2" s="1"/>
  <c r="F232" i="2"/>
  <c r="H232" i="2" s="1"/>
  <c r="F233" i="2"/>
  <c r="H233" i="2" s="1"/>
  <c r="F234" i="2"/>
  <c r="H234" i="2" s="1"/>
  <c r="F236" i="2"/>
  <c r="H236" i="2" s="1"/>
  <c r="F237" i="2"/>
  <c r="H237" i="2" s="1"/>
  <c r="F238" i="2"/>
  <c r="H238" i="2" s="1"/>
  <c r="F239" i="2"/>
  <c r="H239" i="2" s="1"/>
  <c r="F240" i="2"/>
  <c r="F241" i="2"/>
  <c r="H241" i="2" s="1"/>
  <c r="F245" i="2"/>
  <c r="F247" i="2"/>
  <c r="F248" i="2"/>
  <c r="F249" i="2"/>
  <c r="H249" i="2" s="1"/>
  <c r="F250" i="2"/>
  <c r="H250" i="2" s="1"/>
  <c r="F251" i="2"/>
  <c r="F252" i="2"/>
  <c r="H252" i="2" s="1"/>
  <c r="F253" i="2"/>
  <c r="H253" i="2" s="1"/>
  <c r="F255" i="2"/>
  <c r="F256" i="2"/>
  <c r="H256" i="2" s="1"/>
  <c r="F257" i="2"/>
  <c r="H257" i="2" s="1"/>
  <c r="F258" i="2"/>
  <c r="H258" i="2" s="1"/>
  <c r="F259" i="2"/>
  <c r="H259" i="2" s="1"/>
  <c r="F260" i="2"/>
  <c r="H260" i="2" s="1"/>
  <c r="F261" i="2"/>
  <c r="H261" i="2" s="1"/>
  <c r="F262" i="2"/>
  <c r="H262" i="2" s="1"/>
  <c r="F4" i="2"/>
  <c r="H4" i="2" s="1"/>
  <c r="F244" i="2"/>
  <c r="F18" i="2"/>
  <c r="F19" i="2"/>
  <c r="F20" i="2"/>
  <c r="F23" i="2"/>
  <c r="F30" i="2"/>
  <c r="H30" i="2" s="1"/>
  <c r="F50" i="2"/>
  <c r="F60" i="2"/>
  <c r="F64" i="2"/>
  <c r="F68" i="2"/>
  <c r="F69" i="2"/>
  <c r="F70" i="2"/>
  <c r="F71" i="2"/>
  <c r="F72" i="2"/>
  <c r="F75" i="2"/>
  <c r="F76" i="2"/>
  <c r="F91" i="2"/>
  <c r="F94" i="2"/>
  <c r="F95" i="2"/>
  <c r="F97" i="2"/>
  <c r="F98" i="2"/>
  <c r="F104" i="2"/>
  <c r="F105" i="2"/>
  <c r="F106" i="2"/>
  <c r="F110" i="2"/>
  <c r="F111" i="2"/>
  <c r="F115" i="2"/>
  <c r="F117" i="2"/>
  <c r="F118" i="2"/>
  <c r="F120" i="2"/>
  <c r="F122" i="2"/>
  <c r="H122" i="2" s="1"/>
  <c r="F126" i="2"/>
  <c r="F130" i="2"/>
  <c r="H130" i="2" s="1"/>
  <c r="F132" i="2"/>
  <c r="F141" i="2"/>
  <c r="F147" i="2"/>
  <c r="F149" i="2"/>
  <c r="F152" i="2"/>
  <c r="F154" i="2"/>
  <c r="F176" i="2"/>
  <c r="F179" i="2"/>
  <c r="F182" i="2"/>
  <c r="F183" i="2"/>
  <c r="F186" i="2"/>
  <c r="H186" i="2" s="1"/>
  <c r="F187" i="2"/>
  <c r="F193" i="2"/>
  <c r="F206" i="2"/>
  <c r="F211" i="2"/>
  <c r="F212" i="2"/>
  <c r="F216" i="2"/>
  <c r="F217" i="2"/>
  <c r="F225" i="2"/>
  <c r="F235" i="2"/>
  <c r="H235" i="2" s="1"/>
  <c r="F242" i="2"/>
  <c r="F243" i="2"/>
  <c r="F246" i="2"/>
  <c r="F254" i="2"/>
  <c r="F289" i="2" l="1"/>
  <c r="G65" i="1"/>
  <c r="H19" i="2"/>
  <c r="H44" i="2"/>
  <c r="H60" i="2"/>
  <c r="H64" i="2"/>
  <c r="H68" i="2"/>
  <c r="H70" i="2"/>
  <c r="H71" i="2"/>
  <c r="H72" i="2"/>
  <c r="H20" i="2"/>
  <c r="H36" i="2"/>
  <c r="H50" i="2"/>
  <c r="H18" i="2"/>
  <c r="H21" i="2"/>
  <c r="H23" i="2"/>
  <c r="H45" i="2"/>
  <c r="H76" i="2"/>
  <c r="H91" i="2"/>
  <c r="H94" i="2"/>
  <c r="H97" i="2"/>
  <c r="H105" i="2"/>
  <c r="H106" i="2"/>
  <c r="H110" i="2"/>
  <c r="H111" i="2"/>
  <c r="H115" i="2"/>
  <c r="H117" i="2"/>
  <c r="H119" i="2"/>
  <c r="H120" i="2"/>
  <c r="H126" i="2"/>
  <c r="H147" i="2"/>
  <c r="H149" i="2"/>
  <c r="H152" i="2"/>
  <c r="H154" i="2"/>
  <c r="H100" i="2"/>
  <c r="H174" i="2"/>
  <c r="H175" i="2"/>
  <c r="H176" i="2"/>
  <c r="H193" i="2"/>
  <c r="H194" i="2"/>
  <c r="H116" i="2"/>
  <c r="H205" i="2"/>
  <c r="H206" i="2"/>
  <c r="H221" i="2"/>
  <c r="H225" i="2"/>
  <c r="H228" i="2"/>
  <c r="H141" i="2"/>
  <c r="H142" i="2"/>
  <c r="H148" i="2"/>
  <c r="H246" i="2"/>
  <c r="H248" i="2"/>
  <c r="H251" i="2"/>
  <c r="H244" i="2"/>
  <c r="H150" i="2"/>
  <c r="H153" i="2"/>
  <c r="H155" i="2"/>
  <c r="H166" i="2"/>
  <c r="H173" i="2"/>
  <c r="H181" i="2"/>
  <c r="H187" i="2"/>
  <c r="H211" i="2"/>
  <c r="H217" i="2"/>
  <c r="H224" i="2"/>
  <c r="H243" i="2"/>
  <c r="H255" i="2"/>
  <c r="H101" i="2"/>
  <c r="H104" i="2"/>
  <c r="H112" i="2"/>
  <c r="H132" i="2"/>
  <c r="H179" i="2"/>
  <c r="H210" i="2"/>
  <c r="H184" i="2"/>
  <c r="H242" i="2"/>
  <c r="H159" i="2"/>
  <c r="H95" i="2"/>
  <c r="H118" i="2"/>
  <c r="H216" i="2"/>
  <c r="H229" i="2"/>
  <c r="H182" i="2"/>
  <c r="H212" i="2"/>
  <c r="H183" i="2"/>
  <c r="H98" i="2"/>
  <c r="H69" i="2"/>
  <c r="H185" i="2"/>
  <c r="H75" i="2"/>
  <c r="H78" i="2"/>
  <c r="H172" i="2"/>
  <c r="H89" i="2"/>
  <c r="H245" i="2"/>
  <c r="H178" i="2"/>
  <c r="H213" i="2"/>
  <c r="H92" i="2"/>
  <c r="H180" i="2"/>
  <c r="H247" i="2"/>
  <c r="H254" i="2"/>
  <c r="H190" i="2"/>
  <c r="H143" i="2"/>
  <c r="H165" i="2"/>
  <c r="H240" i="2"/>
  <c r="H171" i="2"/>
  <c r="H9" i="2" l="1"/>
  <c r="H289" i="2" s="1"/>
  <c r="G289" i="2"/>
</calcChain>
</file>

<file path=xl/sharedStrings.xml><?xml version="1.0" encoding="utf-8"?>
<sst xmlns="http://schemas.openxmlformats.org/spreadsheetml/2006/main" count="699" uniqueCount="625">
  <si>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</si>
  <si>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</si>
  <si>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</si>
  <si>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</si>
  <si>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</si>
  <si>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</si>
  <si>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</si>
  <si>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</si>
  <si>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</si>
  <si>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</si>
  <si>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</si>
  <si>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</si>
  <si>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</si>
  <si>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</si>
  <si>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</si>
  <si>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</si>
  <si>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</si>
  <si>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</si>
  <si>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</si>
  <si>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</si>
  <si>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</si>
  <si>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</si>
  <si>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</si>
  <si>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</si>
  <si>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</si>
  <si>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</si>
  <si>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</si>
  <si>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</si>
  <si>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</si>
  <si>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</si>
  <si>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</si>
  <si>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</si>
  <si>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</si>
  <si>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</si>
  <si>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</si>
  <si>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</si>
  <si>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</si>
  <si>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</si>
  <si>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</si>
  <si>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</si>
  <si>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</si>
  <si>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</si>
  <si>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</si>
  <si>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</si>
  <si>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</si>
  <si>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</si>
  <si>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</si>
  <si>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</si>
  <si>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</si>
  <si>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</si>
  <si>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</si>
  <si>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</si>
  <si>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</si>
  <si>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</si>
  <si>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</si>
  <si>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</si>
  <si>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</si>
  <si>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</si>
  <si>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</si>
  <si>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</si>
  <si>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</si>
  <si>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</si>
  <si>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</si>
  <si>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</si>
  <si>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</si>
  <si>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</si>
  <si>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</si>
  <si>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</si>
  <si>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</si>
  <si>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</si>
  <si>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</si>
  <si>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</si>
  <si>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</si>
  <si>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contabil@ucaldas.edu.co; julian.castano_l@ucaldas.edu.co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</si>
  <si>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</si>
  <si>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</si>
  <si>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</si>
  <si>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</si>
  <si>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</si>
  <si>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</si>
  <si>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</si>
  <si>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</si>
  <si>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</si>
  <si>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</si>
  <si>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</si>
  <si>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</si>
  <si>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</si>
  <si>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</si>
  <si>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</si>
  <si>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</si>
  <si>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</si>
  <si>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</si>
  <si>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</si>
  <si>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</si>
  <si>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</si>
  <si>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</si>
  <si>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</si>
  <si>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</si>
  <si>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</si>
  <si>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</si>
  <si>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</si>
  <si>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</si>
  <si>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</si>
  <si>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</si>
  <si>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</si>
  <si>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</si>
  <si>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</si>
  <si>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</si>
  <si>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</si>
  <si>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</si>
  <si>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</si>
  <si>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</si>
  <si>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</si>
  <si>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</si>
  <si>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</si>
  <si>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</si>
  <si>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</si>
  <si>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</si>
  <si>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</si>
  <si>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</si>
  <si>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</si>
  <si>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</si>
  <si>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</si>
  <si>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</si>
  <si>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</si>
  <si>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</si>
  <si>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</si>
  <si>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</si>
  <si>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542305001  Para Programas de Educación</t>
  </si>
  <si>
    <t>MUNICIPIO DE TAURAMENA</t>
  </si>
  <si>
    <t>MUNICIPIO DE SAMACA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</si>
  <si>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</si>
  <si>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</si>
  <si>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</si>
  <si>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</si>
  <si>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</si>
  <si>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</si>
  <si>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</si>
  <si>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</si>
  <si>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</si>
  <si>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</si>
  <si>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</si>
  <si>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</si>
  <si>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</si>
  <si>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</si>
  <si>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</si>
  <si>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</si>
  <si>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</si>
  <si>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</si>
  <si>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</si>
  <si>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</si>
  <si>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</si>
  <si>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</si>
  <si>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</si>
  <si>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</si>
  <si>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</si>
  <si>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</si>
  <si>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</si>
  <si>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</si>
  <si>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</si>
  <si>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</si>
  <si>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</si>
  <si>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</si>
  <si>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</si>
  <si>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</si>
  <si>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</si>
  <si>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</si>
  <si>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</si>
  <si>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</si>
  <si>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</si>
  <si>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</si>
  <si>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</si>
  <si>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</si>
  <si>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</si>
  <si>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</si>
  <si>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</si>
  <si>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</si>
  <si>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</si>
  <si>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</si>
  <si>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</si>
  <si>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</si>
  <si>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</si>
  <si>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</si>
  <si>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</si>
  <si>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</si>
  <si>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</si>
  <si>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</si>
  <si>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</si>
  <si>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</si>
  <si>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</si>
  <si>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</si>
  <si>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</si>
  <si>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</si>
  <si>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</si>
  <si>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</si>
  <si>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</si>
  <si>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</si>
  <si>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</si>
  <si>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</si>
  <si>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</si>
  <si>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</si>
  <si>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</si>
  <si>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</si>
  <si>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</si>
  <si>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</si>
  <si>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</si>
  <si>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</si>
  <si>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</si>
  <si>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</si>
  <si>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</si>
  <si>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</si>
  <si>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</si>
  <si>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</si>
  <si>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</si>
  <si>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</si>
  <si>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</si>
  <si>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</si>
  <si>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</si>
  <si>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</si>
  <si>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</si>
  <si>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</si>
  <si>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</si>
  <si>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</si>
  <si>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</si>
  <si>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</si>
  <si>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</si>
  <si>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</si>
  <si>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</si>
  <si>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</si>
  <si>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</si>
  <si>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</si>
  <si>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</si>
  <si>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</si>
  <si>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</si>
  <si>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</si>
  <si>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</si>
  <si>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</si>
  <si>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</si>
  <si>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</si>
  <si>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</si>
  <si>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</si>
  <si>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</si>
  <si>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</si>
  <si>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</si>
  <si>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</si>
  <si>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</si>
  <si>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</si>
  <si>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</si>
  <si>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</si>
  <si>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</si>
  <si>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</si>
  <si>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</si>
  <si>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</si>
  <si>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</si>
  <si>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</si>
  <si>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</si>
  <si>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</si>
  <si>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</si>
  <si>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</si>
  <si>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</si>
  <si>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</si>
  <si>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</si>
  <si>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</si>
  <si>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</si>
  <si>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</si>
  <si>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</si>
  <si>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</si>
  <si>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</si>
  <si>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</si>
  <si>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</si>
  <si>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</si>
  <si>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</si>
  <si>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</si>
  <si>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</si>
  <si>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</si>
  <si>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</si>
  <si>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</si>
  <si>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</si>
  <si>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</si>
  <si>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</si>
  <si>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</si>
  <si>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</si>
  <si>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</si>
  <si>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</si>
  <si>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</si>
  <si>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</si>
  <si>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</si>
  <si>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</si>
  <si>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</si>
  <si>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</si>
  <si>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</si>
  <si>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</si>
  <si>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</si>
  <si>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</si>
  <si>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</si>
  <si>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</si>
  <si>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</si>
  <si>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</si>
  <si>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</si>
  <si>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</si>
  <si>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</si>
  <si>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</si>
  <si>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</si>
  <si>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</si>
  <si>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</si>
  <si>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</si>
  <si>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</si>
  <si>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</si>
  <si>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</si>
  <si>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</si>
  <si>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</si>
  <si>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</si>
  <si>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</si>
  <si>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</si>
  <si>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</si>
  <si>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</si>
  <si>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</si>
  <si>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</si>
  <si>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</si>
  <si>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</si>
  <si>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</si>
  <si>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</si>
  <si>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</si>
  <si>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</si>
  <si>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</si>
  <si>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</si>
  <si>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</si>
  <si>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</si>
  <si>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</si>
  <si>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</si>
  <si>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</si>
  <si>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</si>
  <si>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</si>
  <si>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</si>
  <si>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</si>
  <si>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</si>
  <si>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</si>
  <si>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</si>
  <si>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</si>
  <si>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</si>
  <si>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</si>
  <si>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</si>
  <si>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</si>
  <si>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</si>
  <si>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</si>
  <si>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</si>
  <si>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</si>
  <si>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</si>
  <si>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</si>
  <si>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</si>
  <si>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</si>
  <si>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</si>
  <si>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</si>
  <si>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</si>
  <si>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</si>
  <si>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</si>
  <si>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</si>
  <si>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</si>
  <si>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</si>
  <si>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</si>
  <si>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</si>
  <si>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</si>
  <si>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</si>
  <si>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</si>
  <si>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SALDOS DE CUENTAS - Para Programas de Educación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</si>
  <si>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</si>
  <si>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</si>
  <si>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</si>
  <si>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</si>
  <si>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</si>
  <si>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</si>
  <si>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</si>
  <si>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</si>
  <si>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</si>
  <si>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</si>
  <si>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</si>
  <si>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</si>
  <si>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</si>
  <si>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</si>
  <si>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</si>
  <si>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</si>
  <si>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</si>
  <si>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</si>
  <si>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</si>
  <si>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</si>
  <si>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</si>
  <si>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</si>
  <si>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</si>
  <si>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</si>
  <si>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</si>
  <si>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</si>
  <si>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sechacienda@nortedesantander.gov.co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</si>
  <si>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</si>
  <si>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</si>
  <si>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</si>
  <si>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</si>
  <si>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</si>
  <si>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</si>
  <si>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</si>
  <si>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</si>
  <si>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</si>
  <si>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</si>
  <si>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</si>
  <si>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</si>
  <si>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</si>
  <si>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</si>
  <si>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</si>
  <si>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</si>
  <si>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</si>
  <si>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</si>
  <si>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</si>
  <si>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</si>
  <si>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</si>
  <si>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</si>
  <si>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</si>
  <si>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</si>
  <si>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</si>
  <si>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</si>
  <si>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</si>
  <si>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</si>
  <si>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</si>
  <si>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</si>
  <si>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</si>
  <si>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</si>
  <si>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</si>
  <si>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</si>
  <si>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</si>
  <si>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</si>
  <si>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</si>
  <si>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</si>
  <si>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</si>
  <si>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</si>
  <si>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</si>
  <si>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</si>
  <si>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</si>
  <si>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</si>
  <si>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</si>
  <si>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</si>
  <si>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</si>
  <si>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</si>
  <si>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</si>
  <si>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</si>
  <si>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</si>
  <si>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</si>
  <si>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</si>
  <si>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</si>
  <si>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</si>
  <si>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</si>
  <si>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</si>
  <si>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</si>
  <si>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</si>
  <si>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</si>
  <si>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</si>
  <si>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</si>
  <si>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</si>
  <si>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</si>
  <si>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</si>
  <si>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</si>
  <si>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</si>
  <si>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</si>
  <si>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</si>
  <si>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</si>
  <si>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</si>
  <si>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</si>
  <si>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</si>
  <si>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</si>
  <si>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</si>
  <si>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</si>
  <si>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</si>
  <si>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</si>
  <si>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</si>
  <si>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</si>
  <si>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</si>
  <si>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</si>
  <si>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</si>
  <si>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</si>
  <si>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</si>
  <si>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</si>
  <si>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</si>
  <si>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</si>
  <si>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</si>
  <si>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</si>
  <si>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</si>
  <si>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</si>
  <si>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</si>
  <si>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</si>
  <si>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</si>
  <si>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</si>
  <si>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</si>
  <si>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</si>
  <si>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</si>
  <si>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</si>
  <si>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</si>
  <si>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</si>
  <si>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</si>
  <si>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</si>
  <si>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</si>
  <si>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</si>
  <si>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</si>
  <si>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</si>
  <si>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</si>
  <si>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</si>
  <si>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</si>
  <si>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</si>
  <si>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</si>
  <si>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</si>
  <si>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</si>
  <si>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</si>
  <si>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</si>
  <si>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</si>
  <si>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</si>
  <si>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</si>
  <si>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</si>
  <si>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</si>
  <si>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</si>
  <si>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</si>
  <si>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</si>
  <si>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</si>
  <si>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</si>
  <si>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</si>
  <si>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</si>
  <si>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</si>
  <si>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</si>
  <si>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</si>
  <si>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</si>
  <si>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</si>
  <si>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</si>
  <si>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</si>
  <si>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</si>
  <si>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</si>
  <si>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</si>
  <si>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</si>
  <si>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</si>
  <si>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</si>
  <si>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</si>
  <si>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</si>
  <si>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</si>
  <si>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</si>
  <si>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</si>
  <si>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</si>
  <si>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</si>
  <si>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</si>
  <si>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</si>
  <si>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</si>
  <si>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</si>
  <si>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</si>
  <si>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</si>
  <si>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</si>
  <si>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</si>
  <si>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</si>
  <si>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</si>
  <si>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</si>
  <si>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</si>
  <si>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</si>
  <si>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</si>
  <si>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</si>
  <si>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</si>
  <si>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</si>
  <si>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</si>
  <si>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</si>
  <si>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</si>
  <si>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</si>
  <si>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</si>
  <si>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</si>
  <si>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</si>
  <si>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</si>
  <si>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</si>
  <si>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</si>
  <si>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</si>
  <si>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</si>
  <si>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</si>
  <si>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</si>
  <si>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</si>
  <si>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</si>
  <si>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</si>
  <si>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</si>
  <si>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</si>
  <si>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</si>
  <si>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</si>
  <si>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</si>
  <si>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</si>
  <si>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</si>
  <si>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</si>
  <si>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contabilidad@shd.gov.co</t>
  </si>
  <si>
    <t>542305001 Para Progrmas de Educación</t>
  </si>
  <si>
    <t>contabilidad@purificacion-tolima.gov.co</t>
  </si>
  <si>
    <t>contabilidad@sincelejo.gov.co</t>
  </si>
  <si>
    <t>info@santander.gov.co</t>
  </si>
  <si>
    <t>contabilidad@cartagena.gov.co</t>
  </si>
  <si>
    <t>alcaldia@itagui.gov.co</t>
  </si>
  <si>
    <t>alcaldia@rionegro.gov.co</t>
  </si>
  <si>
    <t>despacho.gobernador@boyaca.gov.co; astridesco10@hotmail.com</t>
  </si>
  <si>
    <t>contabilidad@popayan.gov.co</t>
  </si>
  <si>
    <t>contab@udistrital.edu.co</t>
  </si>
  <si>
    <t>INSTITUCION UNIVERSITARIA  ITSA</t>
  </si>
  <si>
    <t>INSTITUTO SUPERIOR DE EDUCACION RURAL DE PAMPLONA - ISER</t>
  </si>
  <si>
    <t>INSTITUTO TECNOLOGICO PASCUAL BRAVO - MEDELLIN</t>
  </si>
  <si>
    <t>INSTITUTO NACIONAL DE FORMACION TECNICA PROFESIONAL -HUMBERTO VELASQUEZ GARCIA</t>
  </si>
  <si>
    <t>INSTITUTO DE EDUCACION TECNICA PROFESIONAL DE ROLDANILLO</t>
  </si>
  <si>
    <t>INSTITUTO TECNICO AGRICOLA - ITA - DE BUGA</t>
  </si>
  <si>
    <t>ESCUELA SUPERIOR TECNOLOGICA DE ARTES DEBORA ARANGO</t>
  </si>
  <si>
    <t>POLITECNICO COLOMBIANO JAIME ISAZA CADAVID</t>
  </si>
  <si>
    <t>CONSERVATORIO DEL TOLIMA</t>
  </si>
  <si>
    <t>INSTITUCION UNIVERSITARIA ANTONIO JOSE CAMACHO</t>
  </si>
  <si>
    <t>TECNOLOGICO DE ANTIOQUIA</t>
  </si>
  <si>
    <t>UNIDAD CENTRAL DEL VALLE DEL CAUCA</t>
  </si>
  <si>
    <t>INSTITUTO TECNOLOGICO METROPOLITANO</t>
  </si>
  <si>
    <t>UNIDADES TECNOLOGICAS DE SANTANDER</t>
  </si>
  <si>
    <t>INSTITUCION UNIVERSITARIA BELLAS ARTES Y CIENCIAS DE BOLIVAR</t>
  </si>
  <si>
    <t>INSTITUCION UNIVERSITARIA DE ENVIGADO</t>
  </si>
  <si>
    <t>INSTITUCIÓN UNIVERSITARIA DIGITAL DE ANTIOQUIA</t>
  </si>
  <si>
    <t>MUNICIPIO DE FUNZA</t>
  </si>
  <si>
    <t>INSTITUTO COLOMBIANO DE CREDITO EDUCATIVO Y ESTUDIOS TECNICOS EN EL ETERIOR MARIANO OSPINA PEREZ ICETEX</t>
  </si>
  <si>
    <t>wpineda@icetex.gov.co</t>
  </si>
  <si>
    <t>MOVIMIENTOS DE ENERO 2020</t>
  </si>
  <si>
    <t>SALDOS A 31 DE ENERO DEL 2020</t>
  </si>
  <si>
    <t>SALDO A 31 DE ENERO DE 2020</t>
  </si>
  <si>
    <t>MOVIMIENTOS DE ENERO DE 2020</t>
  </si>
  <si>
    <t>MOVIMIENTOS DE FEBRERO DE 2020</t>
  </si>
  <si>
    <t>MOVIMIENTOS DE FEBRERO 2020</t>
  </si>
  <si>
    <t>SALDOS A 31 DE FEBRERO DEL 2020</t>
  </si>
  <si>
    <t>542303001 Para Gastos de Funcionamiento</t>
  </si>
  <si>
    <t xml:space="preserve"> </t>
  </si>
  <si>
    <t>542302001 Para Proyectos de Inversión</t>
  </si>
  <si>
    <t>SALDO A 28 DE FEBRERODE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</si>
</sst>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_ * #,##0.00_ ;_ * \-#,##0.00_ ;_ * &quot;-&quot;??_ ;_ @_ "/>
    <numFmt numFmtId="169" formatCode="#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Calibri"/>
      <family val="2"/>
    </font>
    <font>
      <u/>
      <sz val="11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1">
    <xf numFmtId="0" fontId="0" fillId="0" borderId="0"/>
    <xf numFmtId="165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6" fillId="0" borderId="0"/>
    <xf numFmtId="165" fontId="16" fillId="0" borderId="0" applyFont="0" applyFill="0" applyBorder="0" applyAlignment="0" applyProtection="0"/>
  </cellStyleXfs>
  <cellXfs count="60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3" fontId="8" fillId="0" borderId="0" xfId="2" applyNumberFormat="1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7" fontId="10" fillId="0" borderId="4" xfId="1" applyNumberFormat="1" applyFont="1" applyBorder="1" applyAlignment="1">
      <alignment wrapText="1"/>
    </xf>
    <xf numFmtId="165" fontId="10" fillId="0" borderId="4" xfId="2" applyNumberFormat="1" applyFont="1" applyBorder="1" applyAlignment="1"/>
    <xf numFmtId="0" fontId="12" fillId="0" borderId="4" xfId="3" applyFont="1" applyBorder="1" applyAlignment="1" applyProtection="1">
      <alignment vertical="center"/>
    </xf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165" fontId="13" fillId="0" borderId="0" xfId="1" applyFont="1" applyAlignment="1">
      <alignment wrapText="1"/>
    </xf>
    <xf numFmtId="3" fontId="13" fillId="0" borderId="0" xfId="1" applyNumberFormat="1" applyFont="1" applyAlignment="1">
      <alignment wrapText="1"/>
    </xf>
    <xf numFmtId="3" fontId="10" fillId="0" borderId="0" xfId="2" applyNumberFormat="1" applyFont="1">
      <alignment wrapText="1"/>
    </xf>
    <xf numFmtId="0" fontId="14" fillId="0" borderId="0" xfId="0" applyFont="1" applyAlignment="1">
      <alignment vertical="center"/>
    </xf>
    <xf numFmtId="0" fontId="14" fillId="0" borderId="0" xfId="0" applyFont="1"/>
    <xf numFmtId="165" fontId="10" fillId="0" borderId="0" xfId="2" applyNumberFormat="1" applyFont="1">
      <alignment wrapText="1"/>
    </xf>
    <xf numFmtId="0" fontId="1" fillId="0" borderId="4" xfId="2" applyBorder="1" applyAlignment="1"/>
    <xf numFmtId="0" fontId="2" fillId="0" borderId="4" xfId="3" applyBorder="1" applyAlignment="1" applyProtection="1">
      <alignment vertical="center"/>
    </xf>
    <xf numFmtId="0" fontId="2" fillId="0" borderId="4" xfId="3" applyBorder="1" applyAlignment="1" applyProtection="1"/>
    <xf numFmtId="0" fontId="12" fillId="0" borderId="4" xfId="3" applyFont="1" applyBorder="1" applyAlignment="1" applyProtection="1">
      <alignment wrapText="1"/>
    </xf>
    <xf numFmtId="0" fontId="0" fillId="0" borderId="4" xfId="0" applyBorder="1" applyAlignment="1">
      <alignment horizontal="right" vertical="center"/>
    </xf>
    <xf numFmtId="0" fontId="10" fillId="0" borderId="4" xfId="2" applyFont="1" applyBorder="1">
      <alignment wrapText="1"/>
    </xf>
    <xf numFmtId="165" fontId="1" fillId="0" borderId="4" xfId="2" applyNumberFormat="1" applyBorder="1" applyAlignment="1"/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5" fillId="0" borderId="0" xfId="2" applyFont="1" applyAlignment="1"/>
    <xf numFmtId="0" fontId="10" fillId="4" borderId="4" xfId="2" applyFont="1" applyFill="1" applyBorder="1" applyAlignment="1"/>
    <xf numFmtId="165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" fillId="0" borderId="4" xfId="2" applyFont="1" applyBorder="1" applyAlignment="1"/>
    <xf numFmtId="1" fontId="10" fillId="2" borderId="4" xfId="2" applyNumberFormat="1" applyFont="1" applyFill="1" applyBorder="1" applyAlignment="1"/>
    <xf numFmtId="169" fontId="2" fillId="0" borderId="5" xfId="3" applyNumberFormat="1" applyBorder="1" applyProtection="1">
      <alignment vertical="top"/>
    </xf>
    <xf numFmtId="0" fontId="2" fillId="6" borderId="4" xfId="3" applyFill="1" applyBorder="1" applyAlignment="1" applyProtection="1">
      <alignment horizontal="left"/>
    </xf>
    <xf numFmtId="0" fontId="17" fillId="6" borderId="4" xfId="3" applyFont="1" applyFill="1" applyBorder="1" applyAlignment="1" applyProtection="1">
      <alignment horizontal="left"/>
    </xf>
    <xf numFmtId="0" fontId="2" fillId="6" borderId="4" xfId="3" applyFill="1" applyBorder="1" applyAlignment="1" applyProtection="1"/>
    <xf numFmtId="0" fontId="2" fillId="0" borderId="4" xfId="3" applyFont="1" applyBorder="1" applyAlignment="1" applyProtection="1"/>
    <xf numFmtId="0" fontId="18" fillId="0" borderId="6" xfId="0" applyNumberFormat="1" applyFont="1" applyFill="1" applyBorder="1" applyAlignment="1">
      <alignment vertical="top" wrapText="1" readingOrder="1"/>
    </xf>
    <xf numFmtId="0" fontId="10" fillId="0" borderId="4" xfId="2" applyFont="1" applyFill="1" applyBorder="1" applyAlignment="1"/>
    <xf numFmtId="0" fontId="18" fillId="0" borderId="0" xfId="0" applyNumberFormat="1" applyFont="1" applyFill="1" applyBorder="1" applyAlignment="1">
      <alignment vertical="top" wrapText="1" readingOrder="1"/>
    </xf>
    <xf numFmtId="1" fontId="10" fillId="6" borderId="4" xfId="2" applyNumberFormat="1" applyFont="1" applyFill="1" applyBorder="1" applyAlignment="1"/>
    <xf numFmtId="0" fontId="11" fillId="2" borderId="4" xfId="2" applyFont="1" applyFill="1" applyBorder="1" applyAlignment="1">
      <alignment horizontal="center" vertical="justify"/>
    </xf>
    <xf numFmtId="0" fontId="11" fillId="5" borderId="2" xfId="2" applyFont="1" applyFill="1" applyBorder="1" applyAlignment="1">
      <alignment horizontal="center" vertical="justify"/>
    </xf>
    <xf numFmtId="0" fontId="10" fillId="7" borderId="0" xfId="2" applyFont="1" applyFill="1">
      <alignment wrapText="1"/>
    </xf>
    <xf numFmtId="43" fontId="10" fillId="0" borderId="0" xfId="2" applyNumberFormat="1" applyFont="1">
      <alignment wrapText="1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  <xf numFmtId="2" fontId="11" fillId="2" borderId="1" xfId="2" applyNumberFormat="1" applyFont="1" applyFill="1" applyBorder="1" applyAlignment="1">
      <alignment horizontal="center" vertical="center"/>
    </xf>
    <xf numFmtId="2" fontId="11" fillId="2" borderId="3" xfId="2" applyNumberFormat="1" applyFont="1" applyFill="1" applyBorder="1" applyAlignment="1">
      <alignment horizontal="center" vertical="center"/>
    </xf>
    <xf numFmtId="2" fontId="11" fillId="5" borderId="1" xfId="2" applyNumberFormat="1" applyFont="1" applyFill="1" applyBorder="1" applyAlignment="1">
      <alignment horizontal="center" vertical="center"/>
    </xf>
    <xf numFmtId="2" fontId="11" fillId="5" borderId="3" xfId="2" applyNumberFormat="1" applyFont="1" applyFill="1" applyBorder="1" applyAlignment="1">
      <alignment horizontal="center" vertical="center"/>
    </xf>
  </cellXfs>
  <cellStyles count="21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personal/pherrera_mineducacion_gov_co/Documents/Doc/CONTABILIDAD/2020/CUENTAS/FEBRERO/Ax%20542305001%20F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800028432</v>
          </cell>
          <cell r="B21" t="str">
            <v>MUNICIPIO DE MAGANGUE   ALCALDIA MUNICIPAL</v>
          </cell>
          <cell r="C21">
            <v>526421496</v>
          </cell>
          <cell r="D21">
            <v>406946329</v>
          </cell>
          <cell r="E21">
            <v>0</v>
          </cell>
          <cell r="F21">
            <v>933367825</v>
          </cell>
          <cell r="G21">
            <v>406946329</v>
          </cell>
        </row>
        <row r="22">
          <cell r="A22">
            <v>800094067</v>
          </cell>
          <cell r="B22" t="str">
            <v>DEPARTAMENTO DEL VICHADA</v>
          </cell>
          <cell r="C22">
            <v>0</v>
          </cell>
          <cell r="D22">
            <v>506432498</v>
          </cell>
          <cell r="E22">
            <v>0</v>
          </cell>
          <cell r="F22">
            <v>506432498</v>
          </cell>
          <cell r="G22">
            <v>506432498</v>
          </cell>
        </row>
        <row r="23">
          <cell r="A23">
            <v>800098911</v>
          </cell>
          <cell r="B23" t="str">
            <v>MUNICIPIO DE VALLEDUPAR</v>
          </cell>
          <cell r="C23">
            <v>1778148153</v>
          </cell>
          <cell r="D23">
            <v>1374584563</v>
          </cell>
          <cell r="E23">
            <v>0</v>
          </cell>
          <cell r="F23">
            <v>3152732716</v>
          </cell>
          <cell r="G23">
            <v>1374584563</v>
          </cell>
        </row>
        <row r="24">
          <cell r="A24">
            <v>800102838</v>
          </cell>
          <cell r="B24" t="str">
            <v>DEPARTAMENTO DEL ARAUCA</v>
          </cell>
          <cell r="C24">
            <v>1394788565</v>
          </cell>
          <cell r="D24">
            <v>4593092266</v>
          </cell>
          <cell r="E24">
            <v>0</v>
          </cell>
          <cell r="F24">
            <v>5987880831</v>
          </cell>
          <cell r="G24">
            <v>4593092266</v>
          </cell>
        </row>
        <row r="25">
          <cell r="A25">
            <v>800103196</v>
          </cell>
          <cell r="B25" t="str">
            <v>DEPARTAMENTO DEL GUAVIARE</v>
          </cell>
          <cell r="C25">
            <v>871346265</v>
          </cell>
          <cell r="D25">
            <v>673587925</v>
          </cell>
          <cell r="E25">
            <v>0</v>
          </cell>
          <cell r="F25">
            <v>1544934190</v>
          </cell>
          <cell r="G25">
            <v>673587925</v>
          </cell>
        </row>
        <row r="26">
          <cell r="A26">
            <v>800103913</v>
          </cell>
          <cell r="B26" t="str">
            <v>DEPARTAMENTO DEL HUILA</v>
          </cell>
          <cell r="C26">
            <v>2284171729</v>
          </cell>
          <cell r="D26">
            <v>1765762427</v>
          </cell>
          <cell r="E26">
            <v>0</v>
          </cell>
          <cell r="F26">
            <v>4049934156</v>
          </cell>
          <cell r="G26">
            <v>1765762427</v>
          </cell>
        </row>
        <row r="27">
          <cell r="A27">
            <v>800103923</v>
          </cell>
          <cell r="B27" t="str">
            <v>DEPARTAMENTO DE NARIÑO</v>
          </cell>
          <cell r="C27">
            <v>2877512227</v>
          </cell>
          <cell r="D27">
            <v>2224440005</v>
          </cell>
          <cell r="E27">
            <v>0</v>
          </cell>
          <cell r="F27">
            <v>5101952232</v>
          </cell>
          <cell r="G27">
            <v>2224440005</v>
          </cell>
        </row>
        <row r="28">
          <cell r="A28">
            <v>800103927</v>
          </cell>
          <cell r="B28" t="str">
            <v>DEPARTAMENTO NORTE DE SANTANDER</v>
          </cell>
          <cell r="C28">
            <v>0</v>
          </cell>
          <cell r="D28">
            <v>2246890210</v>
          </cell>
          <cell r="E28">
            <v>0</v>
          </cell>
          <cell r="F28">
            <v>2246890210</v>
          </cell>
          <cell r="G28">
            <v>2246890210</v>
          </cell>
        </row>
        <row r="29">
          <cell r="A29">
            <v>800103935</v>
          </cell>
          <cell r="B29" t="str">
            <v>DEPARTAMENTO DE CORDOBA</v>
          </cell>
          <cell r="C29">
            <v>4930000423</v>
          </cell>
          <cell r="D29">
            <v>7000000000</v>
          </cell>
          <cell r="E29">
            <v>0</v>
          </cell>
          <cell r="F29">
            <v>11930000423</v>
          </cell>
          <cell r="G29">
            <v>7000000000</v>
          </cell>
        </row>
        <row r="30">
          <cell r="A30">
            <v>800094164</v>
          </cell>
          <cell r="B30" t="str">
            <v>DEPARTAMENTO DEL PUTUMAYO</v>
          </cell>
          <cell r="C30">
            <v>2145177344</v>
          </cell>
          <cell r="D30">
            <v>2231651164</v>
          </cell>
          <cell r="E30">
            <v>0</v>
          </cell>
          <cell r="F30">
            <v>4376828508</v>
          </cell>
          <cell r="G30">
            <v>2231651164</v>
          </cell>
        </row>
        <row r="31">
          <cell r="A31">
            <v>800096777</v>
          </cell>
          <cell r="B31" t="str">
            <v>MUNICIPIO DE SAHAGUN</v>
          </cell>
          <cell r="C31">
            <v>415844658</v>
          </cell>
          <cell r="D31">
            <v>321465704</v>
          </cell>
          <cell r="E31">
            <v>0</v>
          </cell>
          <cell r="F31">
            <v>737310362</v>
          </cell>
          <cell r="G31">
            <v>321465704</v>
          </cell>
        </row>
        <row r="32">
          <cell r="A32">
            <v>800099310</v>
          </cell>
          <cell r="B32" t="str">
            <v>MUNICIPIO DE DOSQUEBRADAS</v>
          </cell>
          <cell r="C32">
            <v>0</v>
          </cell>
          <cell r="D32">
            <v>201437996</v>
          </cell>
          <cell r="E32">
            <v>0</v>
          </cell>
          <cell r="F32">
            <v>201437996</v>
          </cell>
          <cell r="G32">
            <v>201437996</v>
          </cell>
        </row>
        <row r="33">
          <cell r="A33">
            <v>800091594</v>
          </cell>
          <cell r="B33" t="str">
            <v>DEPARTAMENTO DEL CAQUETA</v>
          </cell>
          <cell r="C33">
            <v>1943928752</v>
          </cell>
          <cell r="D33">
            <v>1502740055</v>
          </cell>
          <cell r="E33">
            <v>0</v>
          </cell>
          <cell r="F33">
            <v>3446668807</v>
          </cell>
          <cell r="G33">
            <v>1502740055</v>
          </cell>
        </row>
        <row r="34">
          <cell r="A34">
            <v>800094755</v>
          </cell>
          <cell r="B34" t="str">
            <v>MUNICIPIO DE SOACHA</v>
          </cell>
          <cell r="C34">
            <v>957400439</v>
          </cell>
          <cell r="D34">
            <v>740111482</v>
          </cell>
          <cell r="E34">
            <v>0</v>
          </cell>
          <cell r="F34">
            <v>1697511921</v>
          </cell>
          <cell r="G34">
            <v>740111482</v>
          </cell>
        </row>
        <row r="35">
          <cell r="A35">
            <v>800095728</v>
          </cell>
          <cell r="B35" t="str">
            <v>MUNICIPIO DE FLORENCIA</v>
          </cell>
          <cell r="C35">
            <v>553304725</v>
          </cell>
          <cell r="D35">
            <v>427728214</v>
          </cell>
          <cell r="E35">
            <v>0</v>
          </cell>
          <cell r="F35">
            <v>981032939</v>
          </cell>
          <cell r="G35">
            <v>427728214</v>
          </cell>
        </row>
        <row r="36">
          <cell r="A36">
            <v>800099095</v>
          </cell>
          <cell r="B36" t="str">
            <v>MUNICIPIO DE IPIALES</v>
          </cell>
          <cell r="C36">
            <v>470510379</v>
          </cell>
          <cell r="D36">
            <v>363724644</v>
          </cell>
          <cell r="E36">
            <v>0</v>
          </cell>
          <cell r="F36">
            <v>834235023</v>
          </cell>
          <cell r="G36">
            <v>363724644</v>
          </cell>
        </row>
        <row r="37">
          <cell r="A37">
            <v>800113672</v>
          </cell>
          <cell r="B37" t="str">
            <v>GOBIERNO DEPARTAMENTAL DEL TOLIMA</v>
          </cell>
          <cell r="C37">
            <v>4370972357</v>
          </cell>
          <cell r="D37">
            <v>3378948551</v>
          </cell>
          <cell r="E37">
            <v>0</v>
          </cell>
          <cell r="F37">
            <v>7749920908</v>
          </cell>
          <cell r="G37">
            <v>3378948551</v>
          </cell>
        </row>
        <row r="38">
          <cell r="A38">
            <v>845000021</v>
          </cell>
          <cell r="B38" t="str">
            <v>DEPARTAMENTO DEL VAUPES</v>
          </cell>
          <cell r="C38">
            <v>0</v>
          </cell>
          <cell r="D38">
            <v>431338672</v>
          </cell>
          <cell r="E38">
            <v>0</v>
          </cell>
          <cell r="F38">
            <v>431338672</v>
          </cell>
          <cell r="G38">
            <v>431338672</v>
          </cell>
        </row>
        <row r="39">
          <cell r="A39">
            <v>890000464</v>
          </cell>
          <cell r="B39" t="str">
            <v>MUNICIPIO DE ARMENIA</v>
          </cell>
          <cell r="C39">
            <v>899633515</v>
          </cell>
          <cell r="D39">
            <v>695455179</v>
          </cell>
          <cell r="E39">
            <v>0</v>
          </cell>
          <cell r="F39">
            <v>1595088694</v>
          </cell>
          <cell r="G39">
            <v>695455179</v>
          </cell>
        </row>
        <row r="40">
          <cell r="A40">
            <v>890102006</v>
          </cell>
          <cell r="B40" t="str">
            <v>DEPARTAMENTO DEL ATLANTICO</v>
          </cell>
          <cell r="C40">
            <v>2797772908</v>
          </cell>
          <cell r="D40">
            <v>2162798101</v>
          </cell>
          <cell r="E40">
            <v>0</v>
          </cell>
          <cell r="F40">
            <v>4960571009</v>
          </cell>
          <cell r="G40">
            <v>2162798101</v>
          </cell>
        </row>
        <row r="41">
          <cell r="A41">
            <v>890201235</v>
          </cell>
          <cell r="B41" t="str">
            <v>DEPARTAMENTO DE SANTANDER</v>
          </cell>
          <cell r="C41">
            <v>2527656481</v>
          </cell>
          <cell r="D41">
            <v>1953986552</v>
          </cell>
          <cell r="E41">
            <v>0</v>
          </cell>
          <cell r="F41">
            <v>4481643033</v>
          </cell>
          <cell r="G41">
            <v>1953986552</v>
          </cell>
        </row>
        <row r="42">
          <cell r="A42">
            <v>890201900</v>
          </cell>
          <cell r="B42" t="str">
            <v>MUNICIPIO DE BARRANCABERMEJA</v>
          </cell>
          <cell r="C42">
            <v>496977904</v>
          </cell>
          <cell r="D42">
            <v>384185173</v>
          </cell>
          <cell r="E42">
            <v>0</v>
          </cell>
          <cell r="F42">
            <v>881163077</v>
          </cell>
          <cell r="G42">
            <v>384185173</v>
          </cell>
        </row>
        <row r="43">
          <cell r="A43">
            <v>890204802</v>
          </cell>
          <cell r="B43" t="str">
            <v>MUNICIPIO  DE GIRON</v>
          </cell>
          <cell r="C43">
            <v>599061163</v>
          </cell>
          <cell r="D43">
            <v>463099897</v>
          </cell>
          <cell r="E43">
            <v>0</v>
          </cell>
          <cell r="F43">
            <v>1062161060</v>
          </cell>
          <cell r="G43">
            <v>463099897</v>
          </cell>
        </row>
        <row r="44">
          <cell r="A44">
            <v>890205176</v>
          </cell>
          <cell r="B44" t="str">
            <v>MUNICIPIO DE FLORIDABLANCA</v>
          </cell>
          <cell r="C44">
            <v>326176619</v>
          </cell>
          <cell r="D44">
            <v>252148475</v>
          </cell>
          <cell r="E44">
            <v>0</v>
          </cell>
          <cell r="F44">
            <v>578325094</v>
          </cell>
          <cell r="G44">
            <v>252148475</v>
          </cell>
        </row>
        <row r="45">
          <cell r="A45">
            <v>890399011</v>
          </cell>
          <cell r="B45" t="str">
            <v>MUNICIPIO  DE SANTIAGO  DE  CALI</v>
          </cell>
          <cell r="C45">
            <v>0</v>
          </cell>
          <cell r="D45">
            <v>1051245677</v>
          </cell>
          <cell r="E45">
            <v>0</v>
          </cell>
          <cell r="F45">
            <v>1051245677</v>
          </cell>
          <cell r="G45">
            <v>1051245677</v>
          </cell>
        </row>
        <row r="46">
          <cell r="A46">
            <v>890399029</v>
          </cell>
          <cell r="B46" t="str">
            <v>DEPARTAMENTO DEL VALLE DEL CAUCA</v>
          </cell>
          <cell r="C46">
            <v>1486492206</v>
          </cell>
          <cell r="D46">
            <v>1486492206</v>
          </cell>
          <cell r="E46">
            <v>0</v>
          </cell>
          <cell r="F46">
            <v>2972984412</v>
          </cell>
          <cell r="G46">
            <v>1486492206</v>
          </cell>
        </row>
        <row r="47">
          <cell r="A47">
            <v>890399046</v>
          </cell>
          <cell r="B47" t="str">
            <v>MUNICIPIO DE JAMUNDI</v>
          </cell>
          <cell r="C47">
            <v>474039331</v>
          </cell>
          <cell r="D47">
            <v>366452676</v>
          </cell>
          <cell r="E47">
            <v>0</v>
          </cell>
          <cell r="F47">
            <v>840492007</v>
          </cell>
          <cell r="G47">
            <v>366452676</v>
          </cell>
        </row>
        <row r="48">
          <cell r="A48">
            <v>890480059</v>
          </cell>
          <cell r="B48" t="str">
            <v>DEPARTAMENTO DE BOLIVAR</v>
          </cell>
          <cell r="C48">
            <v>3033053578</v>
          </cell>
          <cell r="D48">
            <v>2344680121</v>
          </cell>
          <cell r="E48">
            <v>0</v>
          </cell>
          <cell r="F48">
            <v>5377733699</v>
          </cell>
          <cell r="G48">
            <v>2344680121</v>
          </cell>
        </row>
        <row r="49">
          <cell r="A49">
            <v>890501434</v>
          </cell>
          <cell r="B49" t="str">
            <v>MUNICIPIO DE SAN JOSE DE CUCUTA</v>
          </cell>
          <cell r="C49">
            <v>2456496852</v>
          </cell>
          <cell r="D49">
            <v>1898977116</v>
          </cell>
          <cell r="E49">
            <v>0</v>
          </cell>
          <cell r="F49">
            <v>4355473968</v>
          </cell>
          <cell r="G49">
            <v>1898977116</v>
          </cell>
        </row>
        <row r="50">
          <cell r="A50">
            <v>890900286</v>
          </cell>
          <cell r="B50" t="str">
            <v>DEPARTAMENTO DE ANTIOQUIA</v>
          </cell>
          <cell r="C50">
            <v>6534250720</v>
          </cell>
          <cell r="D50">
            <v>5051255237</v>
          </cell>
          <cell r="E50">
            <v>0</v>
          </cell>
          <cell r="F50">
            <v>11585505957</v>
          </cell>
          <cell r="G50">
            <v>5051255237</v>
          </cell>
        </row>
        <row r="51">
          <cell r="A51">
            <v>890907106</v>
          </cell>
          <cell r="B51" t="str">
            <v>MUNICIPIO DE ENVIGADO</v>
          </cell>
          <cell r="C51">
            <v>613190732</v>
          </cell>
          <cell r="D51">
            <v>474022659</v>
          </cell>
          <cell r="E51">
            <v>0</v>
          </cell>
          <cell r="F51">
            <v>1087213391</v>
          </cell>
          <cell r="G51">
            <v>474022659</v>
          </cell>
        </row>
        <row r="52">
          <cell r="A52">
            <v>890980093</v>
          </cell>
          <cell r="B52" t="str">
            <v>MUNICIPIO DE ITAGUI</v>
          </cell>
          <cell r="C52">
            <v>439420119</v>
          </cell>
          <cell r="D52">
            <v>339690543</v>
          </cell>
          <cell r="E52">
            <v>0</v>
          </cell>
          <cell r="F52">
            <v>779110662</v>
          </cell>
          <cell r="G52">
            <v>339690543</v>
          </cell>
        </row>
        <row r="53">
          <cell r="A53">
            <v>890980112</v>
          </cell>
          <cell r="B53" t="str">
            <v>MUNICIPIO DE BELLO</v>
          </cell>
          <cell r="C53">
            <v>516674682</v>
          </cell>
          <cell r="D53">
            <v>399411624</v>
          </cell>
          <cell r="E53">
            <v>0</v>
          </cell>
          <cell r="F53">
            <v>916086306</v>
          </cell>
          <cell r="G53">
            <v>399411624</v>
          </cell>
        </row>
        <row r="54">
          <cell r="A54">
            <v>890106291</v>
          </cell>
          <cell r="B54" t="str">
            <v>MUNICIPIO DE SOLEDAD</v>
          </cell>
          <cell r="C54">
            <v>1462044245</v>
          </cell>
          <cell r="D54">
            <v>1130222724</v>
          </cell>
          <cell r="E54">
            <v>0</v>
          </cell>
          <cell r="F54">
            <v>2592266969</v>
          </cell>
          <cell r="G54">
            <v>1130222724</v>
          </cell>
        </row>
        <row r="55">
          <cell r="A55">
            <v>891280000</v>
          </cell>
          <cell r="B55" t="str">
            <v>MUNICIPIO DE PASTO</v>
          </cell>
          <cell r="C55">
            <v>923435261</v>
          </cell>
          <cell r="D55">
            <v>713854947</v>
          </cell>
          <cell r="E55">
            <v>0</v>
          </cell>
          <cell r="F55">
            <v>1637290208</v>
          </cell>
          <cell r="G55">
            <v>713854947</v>
          </cell>
        </row>
        <row r="56">
          <cell r="A56">
            <v>891380007</v>
          </cell>
          <cell r="B56" t="str">
            <v xml:space="preserve">MUNICIPIO DE PALMIRA </v>
          </cell>
          <cell r="C56">
            <v>354017673</v>
          </cell>
          <cell r="D56">
            <v>273670800</v>
          </cell>
          <cell r="E56">
            <v>0</v>
          </cell>
          <cell r="F56">
            <v>627688473</v>
          </cell>
          <cell r="G56">
            <v>273670800</v>
          </cell>
        </row>
        <row r="57">
          <cell r="A57">
            <v>891380033</v>
          </cell>
          <cell r="B57" t="str">
            <v>MUNICIPIO DE BUGA</v>
          </cell>
          <cell r="C57">
            <v>389969111</v>
          </cell>
          <cell r="D57">
            <v>301462799</v>
          </cell>
          <cell r="E57">
            <v>0</v>
          </cell>
          <cell r="F57">
            <v>691431910</v>
          </cell>
          <cell r="G57">
            <v>301462799</v>
          </cell>
        </row>
        <row r="58">
          <cell r="A58">
            <v>891800498</v>
          </cell>
          <cell r="B58" t="str">
            <v>DEPARTAMENTO DE BOYACA</v>
          </cell>
          <cell r="C58">
            <v>2748198448</v>
          </cell>
          <cell r="D58">
            <v>8244595340</v>
          </cell>
          <cell r="E58">
            <v>0</v>
          </cell>
          <cell r="F58">
            <v>10992793788</v>
          </cell>
          <cell r="G58">
            <v>8244595340</v>
          </cell>
        </row>
        <row r="59">
          <cell r="A59">
            <v>891800846</v>
          </cell>
          <cell r="B59" t="str">
            <v>MUNICIPIO DE TUNJA</v>
          </cell>
          <cell r="C59">
            <v>509257752</v>
          </cell>
          <cell r="D59">
            <v>393678020</v>
          </cell>
          <cell r="E59">
            <v>0</v>
          </cell>
          <cell r="F59">
            <v>902935772</v>
          </cell>
          <cell r="G59">
            <v>393678020</v>
          </cell>
        </row>
        <row r="60">
          <cell r="A60">
            <v>890399025</v>
          </cell>
          <cell r="B60" t="str">
            <v>MUNICIPIO DE YUMBO</v>
          </cell>
          <cell r="C60">
            <v>129817178</v>
          </cell>
          <cell r="D60">
            <v>100354228</v>
          </cell>
          <cell r="E60">
            <v>0</v>
          </cell>
          <cell r="F60">
            <v>230171406</v>
          </cell>
          <cell r="G60">
            <v>100354228</v>
          </cell>
        </row>
        <row r="61">
          <cell r="A61">
            <v>891855130</v>
          </cell>
          <cell r="B61" t="str">
            <v>MUNICIPIO DE SOGAMOSO</v>
          </cell>
          <cell r="C61">
            <v>342708873</v>
          </cell>
          <cell r="D61">
            <v>264928614</v>
          </cell>
          <cell r="E61">
            <v>0</v>
          </cell>
          <cell r="F61">
            <v>607637487</v>
          </cell>
          <cell r="G61">
            <v>264928614</v>
          </cell>
        </row>
        <row r="62">
          <cell r="A62">
            <v>891855138</v>
          </cell>
          <cell r="B62" t="str">
            <v>MUNICIPIO DE DUITAMA</v>
          </cell>
          <cell r="C62">
            <v>532631696</v>
          </cell>
          <cell r="D62">
            <v>411747078</v>
          </cell>
          <cell r="E62">
            <v>0</v>
          </cell>
          <cell r="F62">
            <v>944378774</v>
          </cell>
          <cell r="G62">
            <v>411747078</v>
          </cell>
        </row>
        <row r="63">
          <cell r="A63">
            <v>892099324</v>
          </cell>
          <cell r="B63" t="str">
            <v>MUNICIPIO DE VILLAVICENCIO</v>
          </cell>
          <cell r="C63">
            <v>0</v>
          </cell>
          <cell r="D63">
            <v>619541070</v>
          </cell>
          <cell r="E63">
            <v>0</v>
          </cell>
          <cell r="F63">
            <v>619541070</v>
          </cell>
          <cell r="G63">
            <v>619541070</v>
          </cell>
        </row>
        <row r="64">
          <cell r="A64">
            <v>892115015</v>
          </cell>
          <cell r="B64" t="str">
            <v>DEPARTAMENTO DE LA GUAJIRA</v>
          </cell>
          <cell r="C64">
            <v>2779867038</v>
          </cell>
          <cell r="D64">
            <v>901431360</v>
          </cell>
          <cell r="E64">
            <v>0</v>
          </cell>
          <cell r="F64">
            <v>3681298398</v>
          </cell>
          <cell r="G64">
            <v>901431360</v>
          </cell>
        </row>
        <row r="65">
          <cell r="A65">
            <v>892115155</v>
          </cell>
          <cell r="B65" t="str">
            <v>MUNICIPIO DE URIBIA</v>
          </cell>
          <cell r="C65">
            <v>1469007232</v>
          </cell>
          <cell r="D65">
            <v>1814542074</v>
          </cell>
          <cell r="E65">
            <v>0</v>
          </cell>
          <cell r="F65">
            <v>3283549306</v>
          </cell>
          <cell r="G65">
            <v>1814542074</v>
          </cell>
        </row>
        <row r="66">
          <cell r="A66">
            <v>890801052</v>
          </cell>
          <cell r="B66" t="str">
            <v>DEPARTAMENTO DE CALDAS</v>
          </cell>
          <cell r="C66">
            <v>2239311526</v>
          </cell>
          <cell r="D66">
            <v>1731083571</v>
          </cell>
          <cell r="E66">
            <v>0</v>
          </cell>
          <cell r="F66">
            <v>3970395097</v>
          </cell>
          <cell r="G66">
            <v>1731083571</v>
          </cell>
        </row>
        <row r="67">
          <cell r="A67">
            <v>890801053</v>
          </cell>
          <cell r="B67" t="str">
            <v>MUNICIPIO DE MANIZALES</v>
          </cell>
          <cell r="C67">
            <v>1018042282</v>
          </cell>
          <cell r="D67">
            <v>786990220</v>
          </cell>
          <cell r="E67">
            <v>0</v>
          </cell>
          <cell r="F67">
            <v>1805032502</v>
          </cell>
          <cell r="G67">
            <v>786990220</v>
          </cell>
        </row>
        <row r="68">
          <cell r="A68">
            <v>890905211</v>
          </cell>
          <cell r="B68" t="str">
            <v>MUNICIPIO DE MEDELLIN</v>
          </cell>
          <cell r="C68">
            <v>1270196775</v>
          </cell>
          <cell r="D68">
            <v>981916426</v>
          </cell>
          <cell r="E68">
            <v>0</v>
          </cell>
          <cell r="F68">
            <v>2252113201</v>
          </cell>
          <cell r="G68">
            <v>981916426</v>
          </cell>
        </row>
        <row r="69">
          <cell r="A69">
            <v>899999114</v>
          </cell>
          <cell r="B69" t="str">
            <v>DEPARTAMENTO DE CUNDINAMARCA</v>
          </cell>
          <cell r="C69">
            <v>5828408269</v>
          </cell>
          <cell r="D69">
            <v>4505608838</v>
          </cell>
          <cell r="E69">
            <v>0</v>
          </cell>
          <cell r="F69">
            <v>10334017107</v>
          </cell>
          <cell r="G69">
            <v>4505608838</v>
          </cell>
        </row>
        <row r="70">
          <cell r="A70">
            <v>899999172</v>
          </cell>
          <cell r="B70" t="str">
            <v>MUNICIPIO DE CHIA</v>
          </cell>
          <cell r="C70">
            <v>165159126</v>
          </cell>
          <cell r="D70">
            <v>127675068</v>
          </cell>
          <cell r="E70">
            <v>0</v>
          </cell>
          <cell r="F70">
            <v>292834194</v>
          </cell>
          <cell r="G70">
            <v>127675068</v>
          </cell>
        </row>
        <row r="71">
          <cell r="A71">
            <v>899999318</v>
          </cell>
          <cell r="B71" t="str">
            <v>MUNICIPIO DE ZIPAQUIRA</v>
          </cell>
          <cell r="C71">
            <v>211390753</v>
          </cell>
          <cell r="D71">
            <v>163414092</v>
          </cell>
          <cell r="E71">
            <v>0</v>
          </cell>
          <cell r="F71">
            <v>374804845</v>
          </cell>
          <cell r="G71">
            <v>163414092</v>
          </cell>
        </row>
        <row r="72">
          <cell r="A72">
            <v>899999433</v>
          </cell>
          <cell r="B72" t="str">
            <v>MUNICIPIO DE FUNZA</v>
          </cell>
          <cell r="C72">
            <v>251345650</v>
          </cell>
          <cell r="D72">
            <v>194300935</v>
          </cell>
          <cell r="E72">
            <v>0</v>
          </cell>
          <cell r="F72">
            <v>445646585</v>
          </cell>
          <cell r="G72">
            <v>194300935</v>
          </cell>
        </row>
        <row r="73">
          <cell r="A73">
            <v>890907317</v>
          </cell>
          <cell r="B73" t="str">
            <v>MUNICIPIO DE RIONEGRO ANTIOQUIA</v>
          </cell>
          <cell r="C73">
            <v>291460650</v>
          </cell>
          <cell r="D73">
            <v>225311547</v>
          </cell>
          <cell r="E73">
            <v>0</v>
          </cell>
          <cell r="F73">
            <v>516772197</v>
          </cell>
          <cell r="G73">
            <v>225311547</v>
          </cell>
        </row>
        <row r="74">
          <cell r="A74">
            <v>890980095</v>
          </cell>
          <cell r="B74" t="str">
            <v>MUNICIPIO DE APARTADO</v>
          </cell>
          <cell r="C74">
            <v>0</v>
          </cell>
          <cell r="D74">
            <v>359258560</v>
          </cell>
          <cell r="E74">
            <v>0</v>
          </cell>
          <cell r="F74">
            <v>359258560</v>
          </cell>
          <cell r="G74">
            <v>359258560</v>
          </cell>
        </row>
        <row r="75">
          <cell r="A75">
            <v>890980331</v>
          </cell>
          <cell r="B75" t="str">
            <v>MUNICIPIO DE SABANETA</v>
          </cell>
          <cell r="C75">
            <v>95185834</v>
          </cell>
          <cell r="D75">
            <v>73582720</v>
          </cell>
          <cell r="E75">
            <v>0</v>
          </cell>
          <cell r="F75">
            <v>168768554</v>
          </cell>
          <cell r="G75">
            <v>73582720</v>
          </cell>
        </row>
        <row r="76">
          <cell r="A76">
            <v>891180009</v>
          </cell>
          <cell r="B76" t="str">
            <v>MUNICIPIO DE NEIVA</v>
          </cell>
          <cell r="C76">
            <v>1035568063</v>
          </cell>
          <cell r="D76">
            <v>800538398</v>
          </cell>
          <cell r="E76">
            <v>0</v>
          </cell>
          <cell r="F76">
            <v>1836106461</v>
          </cell>
          <cell r="G76">
            <v>800538398</v>
          </cell>
        </row>
        <row r="77">
          <cell r="A77">
            <v>891200916</v>
          </cell>
          <cell r="B77" t="str">
            <v>MUNICIPIO DE TUMACO</v>
          </cell>
          <cell r="C77">
            <v>1002872481</v>
          </cell>
          <cell r="D77">
            <v>775263315</v>
          </cell>
          <cell r="E77">
            <v>0</v>
          </cell>
          <cell r="F77">
            <v>1778135796</v>
          </cell>
          <cell r="G77">
            <v>775263315</v>
          </cell>
        </row>
        <row r="78">
          <cell r="A78">
            <v>891580006</v>
          </cell>
          <cell r="B78" t="str">
            <v>MUNICIPIO DE POPAYAN</v>
          </cell>
          <cell r="C78">
            <v>522994699</v>
          </cell>
          <cell r="D78">
            <v>404297267</v>
          </cell>
          <cell r="E78">
            <v>0</v>
          </cell>
          <cell r="F78">
            <v>927291966</v>
          </cell>
          <cell r="G78">
            <v>404297267</v>
          </cell>
        </row>
        <row r="79">
          <cell r="A79">
            <v>891780043</v>
          </cell>
          <cell r="B79" t="str">
            <v>MUNICIPIO DE CIENAGA</v>
          </cell>
          <cell r="C79">
            <v>309700464</v>
          </cell>
          <cell r="D79">
            <v>239411703</v>
          </cell>
          <cell r="E79">
            <v>0</v>
          </cell>
          <cell r="F79">
            <v>549112167</v>
          </cell>
          <cell r="G79">
            <v>239411703</v>
          </cell>
        </row>
        <row r="80">
          <cell r="A80">
            <v>891900493</v>
          </cell>
          <cell r="B80" t="str">
            <v>MUNICIPIO DE CARTAGO</v>
          </cell>
          <cell r="C80">
            <v>0</v>
          </cell>
          <cell r="D80">
            <v>283277208</v>
          </cell>
          <cell r="E80">
            <v>0</v>
          </cell>
          <cell r="F80">
            <v>283277208</v>
          </cell>
          <cell r="G80">
            <v>283277208</v>
          </cell>
        </row>
        <row r="81">
          <cell r="A81">
            <v>892099216</v>
          </cell>
          <cell r="B81" t="str">
            <v>DEPARTAMENTO DEL CASANARE</v>
          </cell>
          <cell r="C81">
            <v>0</v>
          </cell>
          <cell r="D81">
            <v>1069679870</v>
          </cell>
          <cell r="E81">
            <v>0</v>
          </cell>
          <cell r="F81">
            <v>1069679870</v>
          </cell>
          <cell r="G81">
            <v>1069679870</v>
          </cell>
        </row>
        <row r="82">
          <cell r="A82">
            <v>892115007</v>
          </cell>
          <cell r="B82" t="str">
            <v xml:space="preserve">DISTRITO ESPECIAL, TURISTICO Y CULTURAL DE RIOHACHA </v>
          </cell>
          <cell r="C82">
            <v>899356920</v>
          </cell>
          <cell r="D82">
            <v>840564130</v>
          </cell>
          <cell r="E82">
            <v>0</v>
          </cell>
          <cell r="F82">
            <v>1739921050</v>
          </cell>
          <cell r="G82">
            <v>840564130</v>
          </cell>
        </row>
        <row r="83">
          <cell r="A83">
            <v>892400038</v>
          </cell>
          <cell r="B83" t="str">
            <v>DEPARTAMENTO ARCHIPIELAGO DE SAN ANDRES PROVIDENCIA Y SANTA CATALINA</v>
          </cell>
          <cell r="C83">
            <v>245166586</v>
          </cell>
          <cell r="D83">
            <v>189524255</v>
          </cell>
          <cell r="E83">
            <v>0</v>
          </cell>
          <cell r="F83">
            <v>434690841</v>
          </cell>
          <cell r="G83">
            <v>189524255</v>
          </cell>
        </row>
        <row r="84">
          <cell r="A84">
            <v>899999342</v>
          </cell>
          <cell r="B84" t="str">
            <v>MUNICIPIO DE MOSQUERA</v>
          </cell>
          <cell r="C84">
            <v>346747974</v>
          </cell>
          <cell r="D84">
            <v>268051012</v>
          </cell>
          <cell r="E84">
            <v>0</v>
          </cell>
          <cell r="F84">
            <v>614798986</v>
          </cell>
          <cell r="G84">
            <v>268051012</v>
          </cell>
        </row>
        <row r="85">
          <cell r="A85">
            <v>890114335</v>
          </cell>
          <cell r="B85" t="str">
            <v>MUNICIPIO DE MALAMBO</v>
          </cell>
          <cell r="C85">
            <v>299082952</v>
          </cell>
          <cell r="D85">
            <v>231203912</v>
          </cell>
          <cell r="E85">
            <v>0</v>
          </cell>
          <cell r="F85">
            <v>530286864</v>
          </cell>
          <cell r="G85">
            <v>231203912</v>
          </cell>
        </row>
        <row r="86">
          <cell r="A86">
            <v>890201222</v>
          </cell>
          <cell r="B86" t="str">
            <v>MUNICIPIO DE BUCARAMANGA</v>
          </cell>
          <cell r="C86">
            <v>206533084</v>
          </cell>
          <cell r="D86">
            <v>159658906</v>
          </cell>
          <cell r="E86">
            <v>0</v>
          </cell>
          <cell r="F86">
            <v>366191990</v>
          </cell>
          <cell r="G86">
            <v>159658906</v>
          </cell>
        </row>
        <row r="87">
          <cell r="A87">
            <v>890205383</v>
          </cell>
          <cell r="B87" t="str">
            <v>MUNICIPIO DE PIEDECUESTA</v>
          </cell>
          <cell r="C87">
            <v>284877969</v>
          </cell>
          <cell r="D87">
            <v>220222852</v>
          </cell>
          <cell r="E87">
            <v>0</v>
          </cell>
          <cell r="F87">
            <v>505100821</v>
          </cell>
          <cell r="G87">
            <v>220222852</v>
          </cell>
        </row>
        <row r="88">
          <cell r="A88">
            <v>890680378</v>
          </cell>
          <cell r="B88" t="str">
            <v>MUNICIPIO DE GIRARDOT</v>
          </cell>
          <cell r="C88">
            <v>349802421</v>
          </cell>
          <cell r="D88">
            <v>270412230</v>
          </cell>
          <cell r="E88">
            <v>0</v>
          </cell>
          <cell r="F88">
            <v>620214651</v>
          </cell>
          <cell r="G88">
            <v>270412230</v>
          </cell>
        </row>
        <row r="89">
          <cell r="A89">
            <v>891480085</v>
          </cell>
          <cell r="B89" t="str">
            <v>DEPARTAMENTO DE RISARALDA</v>
          </cell>
          <cell r="C89">
            <v>0</v>
          </cell>
          <cell r="D89">
            <v>1050906766</v>
          </cell>
          <cell r="E89">
            <v>0</v>
          </cell>
          <cell r="F89">
            <v>1050906766</v>
          </cell>
          <cell r="G89">
            <v>1050906766</v>
          </cell>
        </row>
        <row r="90">
          <cell r="A90">
            <v>891900272</v>
          </cell>
          <cell r="B90" t="str">
            <v>MUNICIPIO DE TULUA</v>
          </cell>
          <cell r="C90">
            <v>572561414</v>
          </cell>
          <cell r="D90">
            <v>442614458</v>
          </cell>
          <cell r="E90">
            <v>0</v>
          </cell>
          <cell r="F90">
            <v>1015175872</v>
          </cell>
          <cell r="G90">
            <v>442614458</v>
          </cell>
        </row>
        <row r="91">
          <cell r="A91">
            <v>891680011</v>
          </cell>
          <cell r="B91" t="str">
            <v>MUNICIPIO DE QUIBDO</v>
          </cell>
          <cell r="C91">
            <v>922385712</v>
          </cell>
          <cell r="D91">
            <v>713043600</v>
          </cell>
          <cell r="E91">
            <v>0</v>
          </cell>
          <cell r="F91">
            <v>1635429312</v>
          </cell>
          <cell r="G91">
            <v>713043600</v>
          </cell>
        </row>
        <row r="92">
          <cell r="A92">
            <v>892399999</v>
          </cell>
          <cell r="B92" t="str">
            <v>DEPARTAMENTO DEL CESAR</v>
          </cell>
          <cell r="C92">
            <v>2145972931</v>
          </cell>
          <cell r="D92">
            <v>1658928846</v>
          </cell>
          <cell r="E92">
            <v>0</v>
          </cell>
          <cell r="F92">
            <v>3804901777</v>
          </cell>
          <cell r="G92">
            <v>1658928846</v>
          </cell>
        </row>
        <row r="93">
          <cell r="A93">
            <v>890981138</v>
          </cell>
          <cell r="B93" t="str">
            <v>MUNICIPIO DE TURBO</v>
          </cell>
          <cell r="C93">
            <v>848475920</v>
          </cell>
          <cell r="D93">
            <v>655908171</v>
          </cell>
          <cell r="E93">
            <v>0</v>
          </cell>
          <cell r="F93">
            <v>1504384091</v>
          </cell>
          <cell r="G93">
            <v>655908171</v>
          </cell>
        </row>
        <row r="94">
          <cell r="A94">
            <v>890001639</v>
          </cell>
          <cell r="B94" t="str">
            <v>DEPARTAMENTO DEL QUINDIO</v>
          </cell>
          <cell r="C94">
            <v>1204915471</v>
          </cell>
          <cell r="D94">
            <v>931451186</v>
          </cell>
          <cell r="E94">
            <v>0</v>
          </cell>
          <cell r="F94">
            <v>2136366657</v>
          </cell>
          <cell r="G94">
            <v>931451186</v>
          </cell>
        </row>
        <row r="95">
          <cell r="A95">
            <v>890399045</v>
          </cell>
          <cell r="B95" t="str">
            <v>MUNICIPIO DE BUENAVENTURA</v>
          </cell>
          <cell r="C95">
            <v>712694564</v>
          </cell>
          <cell r="D95">
            <v>0</v>
          </cell>
          <cell r="E95">
            <v>0</v>
          </cell>
          <cell r="F95">
            <v>712694564</v>
          </cell>
          <cell r="G95">
            <v>0</v>
          </cell>
        </row>
        <row r="96">
          <cell r="A96">
            <v>892099149</v>
          </cell>
          <cell r="B96" t="str">
            <v>DEPARTAMENTO DEL GUAINIA</v>
          </cell>
          <cell r="C96">
            <v>514748579</v>
          </cell>
          <cell r="D96">
            <v>0</v>
          </cell>
          <cell r="E96">
            <v>0</v>
          </cell>
          <cell r="F96">
            <v>514748579</v>
          </cell>
          <cell r="G96">
            <v>0</v>
          </cell>
        </row>
        <row r="97">
          <cell r="A97">
            <v>892120020</v>
          </cell>
          <cell r="B97" t="str">
            <v>MUNICIPIO DE MAICAO</v>
          </cell>
          <cell r="C97">
            <v>848829624</v>
          </cell>
          <cell r="D97">
            <v>410806894</v>
          </cell>
          <cell r="E97">
            <v>0</v>
          </cell>
          <cell r="F97">
            <v>1259636518</v>
          </cell>
          <cell r="G97">
            <v>410806894</v>
          </cell>
        </row>
        <row r="98">
          <cell r="A98">
            <v>891580016</v>
          </cell>
          <cell r="B98" t="str">
            <v>DEPARTAMENTO DEL CAUCA</v>
          </cell>
          <cell r="C98">
            <v>3198362242</v>
          </cell>
          <cell r="D98">
            <v>2472470787</v>
          </cell>
          <cell r="E98">
            <v>0</v>
          </cell>
          <cell r="F98">
            <v>5670833029</v>
          </cell>
          <cell r="G98">
            <v>2472470787</v>
          </cell>
        </row>
        <row r="99">
          <cell r="A99">
            <v>892000148</v>
          </cell>
          <cell r="B99" t="str">
            <v>DEPARTAMENTO DEL META</v>
          </cell>
          <cell r="C99">
            <v>1614998377</v>
          </cell>
          <cell r="D99">
            <v>1248462808</v>
          </cell>
          <cell r="E99">
            <v>0</v>
          </cell>
          <cell r="F99">
            <v>2863461185</v>
          </cell>
          <cell r="G99">
            <v>1248462808</v>
          </cell>
        </row>
        <row r="100">
          <cell r="A100">
            <v>891680010</v>
          </cell>
          <cell r="B100" t="str">
            <v>GOBERNACION DEL CHOCO</v>
          </cell>
          <cell r="C100">
            <v>0</v>
          </cell>
          <cell r="D100">
            <v>2975265699</v>
          </cell>
          <cell r="E100">
            <v>0</v>
          </cell>
          <cell r="F100">
            <v>2975265699</v>
          </cell>
          <cell r="G100">
            <v>2975265699</v>
          </cell>
        </row>
        <row r="101">
          <cell r="A101">
            <v>890102018</v>
          </cell>
          <cell r="B101" t="str">
            <v>DISTRITO ESPECIAL INDUSTRIAL Y PORTUARIO DE BARRANQUILLA</v>
          </cell>
          <cell r="C101">
            <v>1634772214</v>
          </cell>
          <cell r="D101">
            <v>1263748831</v>
          </cell>
          <cell r="E101">
            <v>0</v>
          </cell>
          <cell r="F101">
            <v>2898521045</v>
          </cell>
          <cell r="G101">
            <v>1263748831</v>
          </cell>
        </row>
        <row r="102">
          <cell r="A102">
            <v>800103920</v>
          </cell>
          <cell r="B102" t="str">
            <v>GOBERNACION DEL MAGDALENA</v>
          </cell>
          <cell r="C102">
            <v>3792209372</v>
          </cell>
          <cell r="D102">
            <v>2931540014</v>
          </cell>
          <cell r="E102">
            <v>0</v>
          </cell>
          <cell r="F102">
            <v>6723749386</v>
          </cell>
          <cell r="G102">
            <v>2931540014</v>
          </cell>
        </row>
        <row r="103">
          <cell r="A103">
            <v>891680089</v>
          </cell>
          <cell r="B103" t="str">
            <v>UNIVERSIDAD TECNOLOGICA DEL CHOCO</v>
          </cell>
          <cell r="C103">
            <v>0</v>
          </cell>
          <cell r="D103">
            <v>884442993</v>
          </cell>
          <cell r="E103">
            <v>884442993</v>
          </cell>
          <cell r="F103">
            <v>0</v>
          </cell>
          <cell r="G103">
            <v>0</v>
          </cell>
        </row>
        <row r="104">
          <cell r="A104">
            <v>800113389</v>
          </cell>
          <cell r="B104" t="str">
            <v>MUNICIPIO DE IBAGUE</v>
          </cell>
          <cell r="C104">
            <v>995081387</v>
          </cell>
          <cell r="D104">
            <v>769240466</v>
          </cell>
          <cell r="E104">
            <v>0</v>
          </cell>
          <cell r="F104">
            <v>1764321853</v>
          </cell>
          <cell r="G104">
            <v>769240466</v>
          </cell>
        </row>
        <row r="105">
          <cell r="A105">
            <v>800144829</v>
          </cell>
          <cell r="B105" t="str">
            <v>UNIVERSIDAD COLEGIO MAYOR DE CUNDINAMARCA</v>
          </cell>
          <cell r="C105">
            <v>0</v>
          </cell>
          <cell r="D105">
            <v>1162881480</v>
          </cell>
          <cell r="E105">
            <v>1162881480</v>
          </cell>
          <cell r="F105">
            <v>0</v>
          </cell>
          <cell r="G105">
            <v>0</v>
          </cell>
        </row>
        <row r="106">
          <cell r="A106">
            <v>891190346</v>
          </cell>
          <cell r="B106" t="str">
            <v>UNIVERSIDAD DE LA AMAZONIA</v>
          </cell>
          <cell r="C106">
            <v>0</v>
          </cell>
          <cell r="D106">
            <v>1121992866</v>
          </cell>
          <cell r="E106">
            <v>1121992866</v>
          </cell>
          <cell r="F106">
            <v>0</v>
          </cell>
          <cell r="G106">
            <v>0</v>
          </cell>
        </row>
        <row r="107">
          <cell r="A107">
            <v>835000300</v>
          </cell>
          <cell r="B107" t="str">
            <v>UNIVERSIDAD DEL PACIFICO</v>
          </cell>
          <cell r="C107">
            <v>0</v>
          </cell>
          <cell r="D107">
            <v>500665794</v>
          </cell>
          <cell r="E107">
            <v>500665794</v>
          </cell>
          <cell r="F107">
            <v>0</v>
          </cell>
          <cell r="G107">
            <v>0</v>
          </cell>
        </row>
        <row r="108">
          <cell r="A108">
            <v>899999063</v>
          </cell>
          <cell r="B108" t="str">
            <v>UNIVERSIDAD NACIONAL DE COLOMBIA</v>
          </cell>
          <cell r="C108">
            <v>0</v>
          </cell>
          <cell r="D108">
            <v>57147824944</v>
          </cell>
          <cell r="E108">
            <v>57147824944</v>
          </cell>
          <cell r="F108">
            <v>0</v>
          </cell>
          <cell r="G108">
            <v>0</v>
          </cell>
        </row>
        <row r="109">
          <cell r="A109">
            <v>891480035</v>
          </cell>
          <cell r="B109" t="str">
            <v>UNIVERSIDAD TECNOLOGICA DE PEREIRA</v>
          </cell>
          <cell r="C109">
            <v>0</v>
          </cell>
          <cell r="D109">
            <v>3346388604</v>
          </cell>
          <cell r="E109">
            <v>3346388604</v>
          </cell>
          <cell r="F109">
            <v>0</v>
          </cell>
          <cell r="G109">
            <v>0</v>
          </cell>
        </row>
        <row r="110">
          <cell r="A110">
            <v>892000757</v>
          </cell>
          <cell r="B110" t="str">
            <v>UNIVERSIDAD DE LOS LLANOS</v>
          </cell>
          <cell r="C110">
            <v>0</v>
          </cell>
          <cell r="D110">
            <v>1449976253</v>
          </cell>
          <cell r="E110">
            <v>1449976253</v>
          </cell>
          <cell r="F110">
            <v>0</v>
          </cell>
          <cell r="G110">
            <v>0</v>
          </cell>
        </row>
        <row r="111">
          <cell r="A111">
            <v>860512780</v>
          </cell>
          <cell r="B111" t="str">
            <v>UNIVERSIDAD NACIONAL ABIERTA Y A DISTANCIA</v>
          </cell>
          <cell r="C111">
            <v>0</v>
          </cell>
          <cell r="D111">
            <v>2465871455</v>
          </cell>
          <cell r="E111">
            <v>2465871455</v>
          </cell>
          <cell r="F111">
            <v>0</v>
          </cell>
          <cell r="G111">
            <v>0</v>
          </cell>
        </row>
        <row r="112">
          <cell r="A112">
            <v>891500319</v>
          </cell>
          <cell r="B112" t="str">
            <v>UNIVERSIDAD DEL CAUCA</v>
          </cell>
          <cell r="C112">
            <v>0</v>
          </cell>
          <cell r="D112">
            <v>3778462524</v>
          </cell>
          <cell r="E112">
            <v>3778462524</v>
          </cell>
          <cell r="F112">
            <v>0</v>
          </cell>
          <cell r="G112">
            <v>0</v>
          </cell>
        </row>
        <row r="113">
          <cell r="A113">
            <v>899999124</v>
          </cell>
          <cell r="B113" t="str">
            <v>UNIVERSIDAD PEDAGOGICA NACIONAL</v>
          </cell>
          <cell r="C113">
            <v>0</v>
          </cell>
          <cell r="D113">
            <v>2560537892</v>
          </cell>
          <cell r="E113">
            <v>2560537892</v>
          </cell>
          <cell r="F113">
            <v>0</v>
          </cell>
          <cell r="G113">
            <v>0</v>
          </cell>
        </row>
        <row r="114">
          <cell r="A114">
            <v>899999336</v>
          </cell>
          <cell r="B114" t="str">
            <v>GOBERNACION DEL AMAZONAS</v>
          </cell>
          <cell r="C114">
            <v>1455920472</v>
          </cell>
          <cell r="D114">
            <v>386063030</v>
          </cell>
          <cell r="E114">
            <v>0</v>
          </cell>
          <cell r="F114">
            <v>1841983502</v>
          </cell>
          <cell r="G114">
            <v>386063030</v>
          </cell>
        </row>
        <row r="115">
          <cell r="A115">
            <v>891800330</v>
          </cell>
          <cell r="B115" t="str">
            <v>UNIVERSIDAD PEDAGOGICA Y TECNOLOGICA DE COLOMBIA</v>
          </cell>
          <cell r="C115">
            <v>0</v>
          </cell>
          <cell r="D115">
            <v>5219670081</v>
          </cell>
          <cell r="E115">
            <v>5219670081</v>
          </cell>
          <cell r="F115">
            <v>0</v>
          </cell>
          <cell r="G115">
            <v>0</v>
          </cell>
        </row>
        <row r="116">
          <cell r="A116">
            <v>890801063</v>
          </cell>
          <cell r="B116" t="str">
            <v>UNIVERSIDAD DE CALDAS</v>
          </cell>
          <cell r="C116">
            <v>0</v>
          </cell>
          <cell r="D116">
            <v>4091405907</v>
          </cell>
          <cell r="E116">
            <v>4091405907</v>
          </cell>
          <cell r="F116">
            <v>0</v>
          </cell>
          <cell r="G116">
            <v>0</v>
          </cell>
        </row>
        <row r="117">
          <cell r="A117">
            <v>891080031</v>
          </cell>
          <cell r="B117" t="str">
            <v>UNIVERSIDAD DE CORDOBA</v>
          </cell>
          <cell r="C117">
            <v>0</v>
          </cell>
          <cell r="D117">
            <v>1945773372</v>
          </cell>
          <cell r="E117">
            <v>1945773372</v>
          </cell>
          <cell r="F117">
            <v>0</v>
          </cell>
          <cell r="G117">
            <v>0</v>
          </cell>
        </row>
        <row r="118">
          <cell r="A118">
            <v>892300285</v>
          </cell>
          <cell r="B118" t="str">
            <v>UNIVERSIDAD POPULAR DEL CESAR</v>
          </cell>
          <cell r="C118">
            <v>0</v>
          </cell>
          <cell r="D118">
            <v>1029466150</v>
          </cell>
          <cell r="E118">
            <v>1029466150</v>
          </cell>
          <cell r="F118">
            <v>0</v>
          </cell>
          <cell r="G118">
            <v>0</v>
          </cell>
        </row>
        <row r="119">
          <cell r="A119">
            <v>891180084</v>
          </cell>
          <cell r="B119" t="str">
            <v>UNIVERSIDAD SURCOLOMBIANA</v>
          </cell>
          <cell r="C119">
            <v>0</v>
          </cell>
          <cell r="D119">
            <v>3070370559</v>
          </cell>
          <cell r="E119">
            <v>3070370559</v>
          </cell>
          <cell r="F119">
            <v>0</v>
          </cell>
          <cell r="G1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idad@usco.edu.co" TargetMode="External"/><Relationship Id="rId18" Type="http://schemas.openxmlformats.org/officeDocument/2006/relationships/hyperlink" Target="mailto:jblancogiraldo@yahoo.com" TargetMode="External"/><Relationship Id="rId26" Type="http://schemas.openxmlformats.org/officeDocument/2006/relationships/hyperlink" Target="mailto:lmartinezt@pedagogica.edu.co;" TargetMode="External"/><Relationship Id="rId39" Type="http://schemas.openxmlformats.org/officeDocument/2006/relationships/hyperlink" Target="mailto:liliana.henao@correounivalle.edu.co" TargetMode="External"/><Relationship Id="rId21" Type="http://schemas.openxmlformats.org/officeDocument/2006/relationships/hyperlink" Target="mailto:contabilidad@colmayorcauca.edu.co" TargetMode="External"/><Relationship Id="rId34" Type="http://schemas.openxmlformats.org/officeDocument/2006/relationships/hyperlink" Target="mailto:contabilidad@colmayor.edu.co" TargetMode="External"/><Relationship Id="rId42" Type="http://schemas.openxmlformats.org/officeDocument/2006/relationships/hyperlink" Target="mailto:jbeltran@itsa.edu.co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contabilidad@intep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seccontabi@unipamplona.edu.co" TargetMode="External"/><Relationship Id="rId29" Type="http://schemas.openxmlformats.org/officeDocument/2006/relationships/hyperlink" Target="mailto:contactenos@utch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rectoria@ufps.edu.co" TargetMode="External"/><Relationship Id="rId24" Type="http://schemas.openxmlformats.org/officeDocument/2006/relationships/hyperlink" Target="mailto:contabilidad@uniguajira.edu.co" TargetMode="External"/><Relationship Id="rId32" Type="http://schemas.openxmlformats.org/officeDocument/2006/relationships/hyperlink" Target="mailto:mail@itp.edu.co" TargetMode="External"/><Relationship Id="rId37" Type="http://schemas.openxmlformats.org/officeDocument/2006/relationships/hyperlink" Target="mailto:contabilidad@guadalajaradebuga-valle.gov.co" TargetMode="External"/><Relationship Id="rId40" Type="http://schemas.openxmlformats.org/officeDocument/2006/relationships/hyperlink" Target="mailto:gestioncontable@unicesar.edu.co;" TargetMode="External"/><Relationship Id="rId45" Type="http://schemas.openxmlformats.org/officeDocument/2006/relationships/hyperlink" Target="mailto:mafernandez@unicauca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itfip2001@yahoo.com" TargetMode="External"/><Relationship Id="rId23" Type="http://schemas.openxmlformats.org/officeDocument/2006/relationships/hyperlink" Target="mailto:contabilidad@colboy.edu.co" TargetMode="External"/><Relationship Id="rId28" Type="http://schemas.openxmlformats.org/officeDocument/2006/relationships/hyperlink" Target="mailto:financiera@iser.edu.co" TargetMode="External"/><Relationship Id="rId36" Type="http://schemas.openxmlformats.org/officeDocument/2006/relationships/hyperlink" Target="mailto:presupuesto@intenalco.edu.co" TargetMode="External"/><Relationship Id="rId10" Type="http://schemas.openxmlformats.org/officeDocument/2006/relationships/hyperlink" Target="mailto:uiscontabilidad@hotmail.com" TargetMode="External"/><Relationship Id="rId19" Type="http://schemas.openxmlformats.org/officeDocument/2006/relationships/hyperlink" Target="mailto:contabilidad@iescinoc.edu.co" TargetMode="External"/><Relationship Id="rId31" Type="http://schemas.openxmlformats.org/officeDocument/2006/relationships/hyperlink" Target="mailto:contabilidad@ita.edu.co" TargetMode="External"/><Relationship Id="rId44" Type="http://schemas.openxmlformats.org/officeDocument/2006/relationships/hyperlink" Target="mailto:jorge.aldana@unad.edu.co;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rector@uniatlantico.edu.co" TargetMode="External"/><Relationship Id="rId14" Type="http://schemas.openxmlformats.org/officeDocument/2006/relationships/hyperlink" Target="mailto:contabilidad@uniamazonia.edu.co" TargetMode="External"/><Relationship Id="rId22" Type="http://schemas.openxmlformats.org/officeDocument/2006/relationships/hyperlink" Target="mailto:contabilidad@unimagdalena.edu.co" TargetMode="External"/><Relationship Id="rId27" Type="http://schemas.openxmlformats.org/officeDocument/2006/relationships/hyperlink" Target="mailto:ysantos@pascualbravo.edu.co" TargetMode="External"/><Relationship Id="rId30" Type="http://schemas.openxmlformats.org/officeDocument/2006/relationships/hyperlink" Target="mailto:info@unipacifico.edu.co" TargetMode="External"/><Relationship Id="rId35" Type="http://schemas.openxmlformats.org/officeDocument/2006/relationships/hyperlink" Target="mailto:inhvg@hotmail.com" TargetMode="External"/><Relationship Id="rId43" Type="http://schemas.openxmlformats.org/officeDocument/2006/relationships/hyperlink" Target="mailto:cmb@colmayorbolivar.edu.co" TargetMode="External"/><Relationship Id="rId8" Type="http://schemas.openxmlformats.org/officeDocument/2006/relationships/hyperlink" Target="mailto:contabilidad@udenar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contabil@ucaldas.edu.co" TargetMode="External"/><Relationship Id="rId17" Type="http://schemas.openxmlformats.org/officeDocument/2006/relationships/hyperlink" Target="mailto:jcquiroz11@hotmail.com" TargetMode="External"/><Relationship Id="rId25" Type="http://schemas.openxmlformats.org/officeDocument/2006/relationships/hyperlink" Target="mailto:olivero.iriarte@unisucre.edu.co" TargetMode="External"/><Relationship Id="rId33" Type="http://schemas.openxmlformats.org/officeDocument/2006/relationships/hyperlink" Target="mailto:rodolforondon@yahoo.com;" TargetMode="External"/><Relationship Id="rId38" Type="http://schemas.openxmlformats.org/officeDocument/2006/relationships/hyperlink" Target="mailto:luzdary@utp.edu.co;" TargetMode="External"/><Relationship Id="rId46" Type="http://schemas.openxmlformats.org/officeDocument/2006/relationships/hyperlink" Target="mailto:contabilidad@unillanos.edu.co" TargetMode="External"/><Relationship Id="rId20" Type="http://schemas.openxmlformats.org/officeDocument/2006/relationships/hyperlink" Target="mailto:aportesbpp@une.net.co" TargetMode="External"/><Relationship Id="rId41" Type="http://schemas.openxmlformats.org/officeDocument/2006/relationships/hyperlink" Target="mailto:monica.calle@correounivalle.edu.co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bilidad@popayan.gov.co" TargetMode="External"/><Relationship Id="rId3" Type="http://schemas.openxmlformats.org/officeDocument/2006/relationships/hyperlink" Target="mailto:mafernandez@unicauca.edu.co" TargetMode="External"/><Relationship Id="rId7" Type="http://schemas.openxmlformats.org/officeDocument/2006/relationships/hyperlink" Target="mailto:alcaldia@rionegro.gov.co" TargetMode="External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sincelejo.gov.co" TargetMode="External"/><Relationship Id="rId5" Type="http://schemas.openxmlformats.org/officeDocument/2006/relationships/hyperlink" Target="mailto:contabilidad@purificacion-tolima.gov.co" TargetMode="External"/><Relationship Id="rId4" Type="http://schemas.openxmlformats.org/officeDocument/2006/relationships/hyperlink" Target="mailto:contabilidad@amazonas.gov.co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6"/>
  <sheetViews>
    <sheetView tabSelected="1" zoomScaleNormal="100" workbookViewId="0">
      <pane xSplit="4" ySplit="3" topLeftCell="G54" activePane="bottomRight" state="frozen"/>
      <selection activeCell="F4" sqref="F4"/>
      <selection pane="topRight" activeCell="F4" sqref="F4"/>
      <selection pane="bottomLeft" activeCell="F4" sqref="F4"/>
      <selection pane="bottomRight" activeCell="D3" sqref="D3"/>
    </sheetView>
  </sheetViews>
  <sheetFormatPr baseColWidth="10" defaultColWidth="11.42578125" defaultRowHeight="12.75" x14ac:dyDescent="0.2"/>
  <cols>
    <col min="1" max="1" width="13.85546875" style="8" customWidth="1"/>
    <col min="2" max="2" width="12.7109375" style="8" customWidth="1"/>
    <col min="3" max="3" width="13.42578125" style="8" customWidth="1"/>
    <col min="4" max="4" width="35.42578125" style="8" customWidth="1"/>
    <col min="5" max="5" width="47.5703125" style="8" customWidth="1"/>
    <col min="6" max="6" width="28.28515625" style="19" bestFit="1" customWidth="1"/>
    <col min="7" max="7" width="24.42578125" style="8" customWidth="1"/>
    <col min="8" max="8" width="21.42578125" style="8" customWidth="1"/>
    <col min="9" max="9" width="17.7109375" style="8" bestFit="1" customWidth="1"/>
    <col min="10" max="10" width="18" style="8" customWidth="1"/>
    <col min="11" max="11" width="18.5703125" style="8" bestFit="1" customWidth="1"/>
    <col min="12" max="16384" width="11.42578125" style="8"/>
  </cols>
  <sheetData>
    <row r="1" spans="1:11" s="4" customFormat="1" ht="30.75" customHeight="1" x14ac:dyDescent="0.3">
      <c r="A1" s="1" t="s">
        <v>55</v>
      </c>
      <c r="B1" s="2"/>
      <c r="C1" s="1"/>
      <c r="D1" s="2"/>
      <c r="E1" s="1"/>
      <c r="F1" s="3"/>
      <c r="G1" s="1"/>
    </row>
    <row r="2" spans="1:11" s="6" customFormat="1" ht="30.75" customHeight="1" x14ac:dyDescent="0.25">
      <c r="A2" s="5"/>
      <c r="B2" s="5"/>
      <c r="C2" s="5"/>
      <c r="D2" s="5"/>
      <c r="E2" s="5"/>
      <c r="F2" s="48" t="s">
        <v>617</v>
      </c>
      <c r="G2" s="49" t="s">
        <v>616</v>
      </c>
      <c r="H2" s="56" t="s">
        <v>618</v>
      </c>
      <c r="I2" s="57"/>
      <c r="J2" s="58" t="s">
        <v>624</v>
      </c>
      <c r="K2" s="59"/>
    </row>
    <row r="3" spans="1:11" ht="57.75" customHeight="1" x14ac:dyDescent="0.2">
      <c r="A3" s="35" t="s">
        <v>0</v>
      </c>
      <c r="B3" s="35" t="s">
        <v>56</v>
      </c>
      <c r="C3" s="35" t="s">
        <v>1</v>
      </c>
      <c r="D3" s="35" t="s">
        <v>2</v>
      </c>
      <c r="E3" s="35" t="s">
        <v>3</v>
      </c>
      <c r="F3" s="7" t="s">
        <v>621</v>
      </c>
      <c r="G3" s="35" t="s">
        <v>621</v>
      </c>
      <c r="H3" s="7" t="s">
        <v>623</v>
      </c>
      <c r="I3" s="7" t="s">
        <v>621</v>
      </c>
      <c r="J3" s="35" t="s">
        <v>623</v>
      </c>
      <c r="K3" s="35" t="s">
        <v>621</v>
      </c>
    </row>
    <row r="4" spans="1:11" ht="15" customHeight="1" x14ac:dyDescent="0.2">
      <c r="A4" s="27">
        <v>8000245813</v>
      </c>
      <c r="B4" s="9">
        <v>800024581</v>
      </c>
      <c r="C4" s="9">
        <v>129168000</v>
      </c>
      <c r="D4" s="10" t="s">
        <v>106</v>
      </c>
      <c r="E4" s="11" t="s">
        <v>117</v>
      </c>
      <c r="F4" s="12"/>
      <c r="G4" s="13">
        <f t="shared" ref="G4:G35" si="0">+F4</f>
        <v>0</v>
      </c>
      <c r="H4" s="12"/>
      <c r="I4" s="12"/>
      <c r="J4" s="13">
        <f>+H4</f>
        <v>0</v>
      </c>
      <c r="K4" s="13">
        <f>+G4+I4</f>
        <v>0</v>
      </c>
    </row>
    <row r="5" spans="1:11" ht="15" customHeight="1" x14ac:dyDescent="0.2">
      <c r="A5" s="9">
        <v>8001189541</v>
      </c>
      <c r="B5" s="9">
        <v>800118954</v>
      </c>
      <c r="C5" s="9">
        <v>124552000</v>
      </c>
      <c r="D5" s="10" t="s">
        <v>4</v>
      </c>
      <c r="E5" s="11" t="s">
        <v>5</v>
      </c>
      <c r="F5" s="12">
        <v>5158700246</v>
      </c>
      <c r="G5" s="13">
        <f t="shared" si="0"/>
        <v>5158700246</v>
      </c>
      <c r="H5" s="12"/>
      <c r="I5" s="12">
        <v>10317400493</v>
      </c>
      <c r="J5" s="13">
        <f t="shared" ref="J5:J64" si="1">+H5</f>
        <v>0</v>
      </c>
      <c r="K5" s="13">
        <f t="shared" ref="K5:K64" si="2">+G5+I5</f>
        <v>15476100739</v>
      </c>
    </row>
    <row r="6" spans="1:11" ht="15" customHeight="1" x14ac:dyDescent="0.2">
      <c r="A6" s="9">
        <v>8001240234</v>
      </c>
      <c r="B6" s="9">
        <v>800124023</v>
      </c>
      <c r="C6" s="9">
        <v>824276000</v>
      </c>
      <c r="D6" s="10" t="s">
        <v>57</v>
      </c>
      <c r="E6" s="11" t="s">
        <v>88</v>
      </c>
      <c r="F6" s="12">
        <v>295211841</v>
      </c>
      <c r="G6" s="13">
        <f t="shared" si="0"/>
        <v>295211841</v>
      </c>
      <c r="H6" s="12"/>
      <c r="I6" s="12">
        <v>295211841</v>
      </c>
      <c r="J6" s="13">
        <f t="shared" si="1"/>
        <v>0</v>
      </c>
      <c r="K6" s="13">
        <f t="shared" si="2"/>
        <v>590423682</v>
      </c>
    </row>
    <row r="7" spans="1:11" ht="15" customHeight="1" x14ac:dyDescent="0.2">
      <c r="A7" s="9">
        <v>8001448299</v>
      </c>
      <c r="B7" s="9">
        <v>800144829</v>
      </c>
      <c r="C7" s="9">
        <v>821400000</v>
      </c>
      <c r="D7" s="10" t="s">
        <v>58</v>
      </c>
      <c r="E7" s="11" t="s">
        <v>54</v>
      </c>
      <c r="F7" s="12">
        <v>1875416744</v>
      </c>
      <c r="G7" s="13">
        <f t="shared" si="0"/>
        <v>1875416744</v>
      </c>
      <c r="H7" s="12">
        <v>1162881480</v>
      </c>
      <c r="I7" s="12">
        <v>3750833488</v>
      </c>
      <c r="J7" s="13">
        <f t="shared" si="1"/>
        <v>1162881480</v>
      </c>
      <c r="K7" s="13">
        <f t="shared" si="2"/>
        <v>5626250232</v>
      </c>
    </row>
    <row r="8" spans="1:11" ht="15" customHeight="1" x14ac:dyDescent="0.2">
      <c r="A8" s="9">
        <v>8001631300</v>
      </c>
      <c r="B8" s="9">
        <v>800163130</v>
      </c>
      <c r="C8" s="9">
        <v>129254000</v>
      </c>
      <c r="D8" s="37" t="s">
        <v>59</v>
      </c>
      <c r="E8" s="11" t="s">
        <v>75</v>
      </c>
      <c r="F8" s="12">
        <v>1555976120</v>
      </c>
      <c r="G8" s="13">
        <f t="shared" si="0"/>
        <v>1555976120</v>
      </c>
      <c r="H8" s="12"/>
      <c r="I8" s="12">
        <v>3111952239</v>
      </c>
      <c r="J8" s="13">
        <f t="shared" si="1"/>
        <v>0</v>
      </c>
      <c r="K8" s="13">
        <f t="shared" si="2"/>
        <v>4667928359</v>
      </c>
    </row>
    <row r="9" spans="1:11" ht="15" customHeight="1" x14ac:dyDescent="0.2">
      <c r="A9" s="9">
        <v>8001737190</v>
      </c>
      <c r="B9" s="9">
        <v>800173719</v>
      </c>
      <c r="C9" s="9">
        <v>825873000</v>
      </c>
      <c r="D9" s="10" t="s">
        <v>74</v>
      </c>
      <c r="E9" s="11" t="s">
        <v>78</v>
      </c>
      <c r="F9" s="12"/>
      <c r="G9" s="13">
        <f t="shared" si="0"/>
        <v>0</v>
      </c>
      <c r="H9" s="12"/>
      <c r="I9" s="12"/>
      <c r="J9" s="13">
        <f t="shared" si="1"/>
        <v>0</v>
      </c>
      <c r="K9" s="13">
        <f t="shared" si="2"/>
        <v>0</v>
      </c>
    </row>
    <row r="10" spans="1:11" ht="15" customHeight="1" x14ac:dyDescent="0.2">
      <c r="A10" s="27">
        <v>8002147507</v>
      </c>
      <c r="B10" s="9">
        <v>800214750</v>
      </c>
      <c r="C10" s="9">
        <v>260105001</v>
      </c>
      <c r="D10" s="10" t="s">
        <v>105</v>
      </c>
      <c r="E10" s="11" t="s">
        <v>116</v>
      </c>
      <c r="F10" s="12"/>
      <c r="G10" s="13">
        <f t="shared" si="0"/>
        <v>0</v>
      </c>
      <c r="H10" s="12"/>
      <c r="I10" s="12"/>
      <c r="J10" s="13">
        <f t="shared" si="1"/>
        <v>0</v>
      </c>
      <c r="K10" s="13">
        <f t="shared" si="2"/>
        <v>0</v>
      </c>
    </row>
    <row r="11" spans="1:11" ht="15" customHeight="1" x14ac:dyDescent="0.2">
      <c r="A11" s="9">
        <v>8002253408</v>
      </c>
      <c r="B11" s="9">
        <v>800225340</v>
      </c>
      <c r="C11" s="9">
        <v>821700000</v>
      </c>
      <c r="D11" s="10" t="s">
        <v>60</v>
      </c>
      <c r="E11" s="11" t="s">
        <v>77</v>
      </c>
      <c r="F11" s="12">
        <v>1505777185</v>
      </c>
      <c r="G11" s="13">
        <f t="shared" si="0"/>
        <v>1505777185</v>
      </c>
      <c r="H11" s="12"/>
      <c r="I11" s="12">
        <v>3011554371</v>
      </c>
      <c r="J11" s="13">
        <f t="shared" si="1"/>
        <v>0</v>
      </c>
      <c r="K11" s="13">
        <f t="shared" si="2"/>
        <v>4517331556</v>
      </c>
    </row>
    <row r="12" spans="1:11" ht="15" customHeight="1" x14ac:dyDescent="0.2">
      <c r="A12" s="9">
        <v>8002479401</v>
      </c>
      <c r="B12" s="9">
        <v>800247940</v>
      </c>
      <c r="C12" s="9">
        <v>824086000</v>
      </c>
      <c r="D12" s="10" t="s">
        <v>61</v>
      </c>
      <c r="E12" s="11" t="s">
        <v>6</v>
      </c>
      <c r="F12" s="12">
        <v>267567762</v>
      </c>
      <c r="G12" s="13">
        <f t="shared" si="0"/>
        <v>267567762</v>
      </c>
      <c r="H12" s="12"/>
      <c r="I12" s="12">
        <v>267567762</v>
      </c>
      <c r="J12" s="13">
        <f t="shared" si="1"/>
        <v>0</v>
      </c>
      <c r="K12" s="13">
        <f t="shared" si="2"/>
        <v>535135524</v>
      </c>
    </row>
    <row r="13" spans="1:11" ht="15" customHeight="1" x14ac:dyDescent="0.2">
      <c r="A13" s="9">
        <v>8002480047</v>
      </c>
      <c r="B13" s="9">
        <v>800248004</v>
      </c>
      <c r="C13" s="9">
        <v>825676000</v>
      </c>
      <c r="D13" s="10" t="s">
        <v>53</v>
      </c>
      <c r="E13" s="11" t="s">
        <v>90</v>
      </c>
      <c r="F13" s="12"/>
      <c r="G13" s="13">
        <f t="shared" si="0"/>
        <v>0</v>
      </c>
      <c r="H13" s="12"/>
      <c r="I13" s="12"/>
      <c r="J13" s="13">
        <f t="shared" si="1"/>
        <v>0</v>
      </c>
      <c r="K13" s="13">
        <f t="shared" si="2"/>
        <v>0</v>
      </c>
    </row>
    <row r="14" spans="1:11" ht="15" customHeight="1" x14ac:dyDescent="0.2">
      <c r="A14" s="9">
        <v>8020110655</v>
      </c>
      <c r="B14" s="9">
        <v>802011065</v>
      </c>
      <c r="C14" s="9">
        <v>64500000</v>
      </c>
      <c r="D14" s="10" t="s">
        <v>46</v>
      </c>
      <c r="E14" s="24" t="s">
        <v>125</v>
      </c>
      <c r="F14" s="12">
        <v>422465764</v>
      </c>
      <c r="G14" s="13">
        <f t="shared" si="0"/>
        <v>422465764</v>
      </c>
      <c r="H14" s="12"/>
      <c r="I14" s="12">
        <v>422465764</v>
      </c>
      <c r="J14" s="13">
        <f t="shared" si="1"/>
        <v>0</v>
      </c>
      <c r="K14" s="13">
        <f t="shared" si="2"/>
        <v>844931528</v>
      </c>
    </row>
    <row r="15" spans="1:11" ht="15" customHeight="1" x14ac:dyDescent="0.2">
      <c r="A15" s="27">
        <v>8050008890</v>
      </c>
      <c r="B15" s="9">
        <v>805000889</v>
      </c>
      <c r="C15" s="9">
        <v>260176001</v>
      </c>
      <c r="D15" s="10" t="s">
        <v>101</v>
      </c>
      <c r="E15" s="11" t="s">
        <v>112</v>
      </c>
      <c r="F15" s="12"/>
      <c r="G15" s="13">
        <f t="shared" si="0"/>
        <v>0</v>
      </c>
      <c r="H15" s="12"/>
      <c r="I15" s="12"/>
      <c r="J15" s="13">
        <f t="shared" si="1"/>
        <v>0</v>
      </c>
      <c r="K15" s="13">
        <f t="shared" si="2"/>
        <v>0</v>
      </c>
    </row>
    <row r="16" spans="1:11" ht="15" customHeight="1" x14ac:dyDescent="0.2">
      <c r="A16" s="27">
        <v>8050018680</v>
      </c>
      <c r="B16" s="9">
        <v>805001868</v>
      </c>
      <c r="C16" s="9">
        <v>822576000</v>
      </c>
      <c r="D16" s="10" t="s">
        <v>99</v>
      </c>
      <c r="E16" s="11" t="s">
        <v>110</v>
      </c>
      <c r="F16" s="12"/>
      <c r="G16" s="13">
        <f t="shared" si="0"/>
        <v>0</v>
      </c>
      <c r="H16" s="12"/>
      <c r="I16" s="12"/>
      <c r="J16" s="13">
        <f t="shared" si="1"/>
        <v>0</v>
      </c>
      <c r="K16" s="13">
        <f t="shared" si="2"/>
        <v>0</v>
      </c>
    </row>
    <row r="17" spans="1:11" ht="15" customHeight="1" x14ac:dyDescent="0.2">
      <c r="A17" s="27">
        <v>8110002782</v>
      </c>
      <c r="B17" s="9">
        <v>811000278</v>
      </c>
      <c r="C17" s="9">
        <v>262505266</v>
      </c>
      <c r="D17" s="10" t="s">
        <v>103</v>
      </c>
      <c r="E17" s="11" t="s">
        <v>114</v>
      </c>
      <c r="F17" s="12"/>
      <c r="G17" s="13">
        <f t="shared" si="0"/>
        <v>0</v>
      </c>
      <c r="H17" s="12"/>
      <c r="I17" s="12"/>
      <c r="J17" s="13">
        <f t="shared" si="1"/>
        <v>0</v>
      </c>
      <c r="K17" s="13">
        <f t="shared" si="2"/>
        <v>0</v>
      </c>
    </row>
    <row r="18" spans="1:11" ht="15" customHeight="1" x14ac:dyDescent="0.2">
      <c r="A18" s="27">
        <v>8110429679</v>
      </c>
      <c r="B18" s="9">
        <v>811042967</v>
      </c>
      <c r="C18" s="9">
        <v>262305266</v>
      </c>
      <c r="D18" s="10" t="s">
        <v>100</v>
      </c>
      <c r="E18" s="11" t="s">
        <v>111</v>
      </c>
      <c r="F18" s="12"/>
      <c r="G18" s="13">
        <f t="shared" si="0"/>
        <v>0</v>
      </c>
      <c r="H18" s="12"/>
      <c r="I18" s="12"/>
      <c r="J18" s="13">
        <f t="shared" si="1"/>
        <v>0</v>
      </c>
      <c r="K18" s="13">
        <f t="shared" si="2"/>
        <v>0</v>
      </c>
    </row>
    <row r="19" spans="1:11" ht="15" customHeight="1" x14ac:dyDescent="0.2">
      <c r="A19" s="9">
        <v>8350003004</v>
      </c>
      <c r="B19" s="9">
        <v>835000300</v>
      </c>
      <c r="C19" s="9">
        <v>826076000</v>
      </c>
      <c r="D19" s="10" t="s">
        <v>7</v>
      </c>
      <c r="E19" s="11" t="s">
        <v>8</v>
      </c>
      <c r="F19" s="12">
        <v>1399175633</v>
      </c>
      <c r="G19" s="13">
        <f t="shared" si="0"/>
        <v>1399175633</v>
      </c>
      <c r="H19" s="12">
        <v>500665794</v>
      </c>
      <c r="I19" s="12">
        <v>2798351265</v>
      </c>
      <c r="J19" s="13">
        <f t="shared" si="1"/>
        <v>500665794</v>
      </c>
      <c r="K19" s="13">
        <f t="shared" si="2"/>
        <v>4197526898</v>
      </c>
    </row>
    <row r="20" spans="1:11" ht="15" customHeight="1" x14ac:dyDescent="0.2">
      <c r="A20" s="9">
        <v>8605127804</v>
      </c>
      <c r="B20" s="9">
        <v>860512780</v>
      </c>
      <c r="C20" s="9">
        <v>822000000</v>
      </c>
      <c r="D20" s="10" t="s">
        <v>62</v>
      </c>
      <c r="E20" s="25" t="s">
        <v>127</v>
      </c>
      <c r="F20" s="12">
        <v>3934295298</v>
      </c>
      <c r="G20" s="13">
        <f t="shared" si="0"/>
        <v>3934295298</v>
      </c>
      <c r="H20" s="12">
        <v>2465871455</v>
      </c>
      <c r="I20" s="12">
        <v>7868590596</v>
      </c>
      <c r="J20" s="13">
        <f t="shared" si="1"/>
        <v>2465871455</v>
      </c>
      <c r="K20" s="13">
        <f t="shared" si="2"/>
        <v>11802885894</v>
      </c>
    </row>
    <row r="21" spans="1:11" ht="15" customHeight="1" x14ac:dyDescent="0.2">
      <c r="A21" s="9">
        <v>8900004328</v>
      </c>
      <c r="B21" s="9">
        <v>890000432</v>
      </c>
      <c r="C21" s="9">
        <v>126663000</v>
      </c>
      <c r="D21" s="10" t="s">
        <v>9</v>
      </c>
      <c r="E21" s="11" t="s">
        <v>126</v>
      </c>
      <c r="F21" s="12">
        <v>4640231475</v>
      </c>
      <c r="G21" s="13">
        <f t="shared" si="0"/>
        <v>4640231475</v>
      </c>
      <c r="H21" s="12"/>
      <c r="I21" s="12">
        <v>9280462949</v>
      </c>
      <c r="J21" s="13">
        <f t="shared" si="1"/>
        <v>0</v>
      </c>
      <c r="K21" s="13">
        <f t="shared" si="2"/>
        <v>13920694424</v>
      </c>
    </row>
    <row r="22" spans="1:11" ht="15" customHeight="1" x14ac:dyDescent="0.2">
      <c r="A22" s="9">
        <v>8901022573</v>
      </c>
      <c r="B22" s="9">
        <v>890102257</v>
      </c>
      <c r="C22" s="9">
        <v>121708000</v>
      </c>
      <c r="D22" s="10" t="s">
        <v>10</v>
      </c>
      <c r="E22" s="11" t="s">
        <v>11</v>
      </c>
      <c r="F22" s="12">
        <v>9494165912</v>
      </c>
      <c r="G22" s="13">
        <f t="shared" si="0"/>
        <v>9494165912</v>
      </c>
      <c r="H22" s="12"/>
      <c r="I22" s="12">
        <v>18988331825</v>
      </c>
      <c r="J22" s="13">
        <f t="shared" si="1"/>
        <v>0</v>
      </c>
      <c r="K22" s="13">
        <f t="shared" si="2"/>
        <v>28482497737</v>
      </c>
    </row>
    <row r="23" spans="1:11" ht="15" customHeight="1" x14ac:dyDescent="0.2">
      <c r="A23" s="9">
        <v>8902012134</v>
      </c>
      <c r="B23" s="9">
        <v>890201213</v>
      </c>
      <c r="C23" s="9">
        <v>128868000</v>
      </c>
      <c r="D23" s="10" t="s">
        <v>63</v>
      </c>
      <c r="E23" s="11" t="s">
        <v>12</v>
      </c>
      <c r="F23" s="12">
        <v>9857419362</v>
      </c>
      <c r="G23" s="13">
        <f t="shared" si="0"/>
        <v>9857419362</v>
      </c>
      <c r="H23" s="12"/>
      <c r="I23" s="12">
        <v>19714838724</v>
      </c>
      <c r="J23" s="13">
        <f t="shared" si="1"/>
        <v>0</v>
      </c>
      <c r="K23" s="13">
        <f t="shared" si="2"/>
        <v>29572258086</v>
      </c>
    </row>
    <row r="24" spans="1:11" ht="15" customHeight="1" x14ac:dyDescent="0.2">
      <c r="A24" s="27">
        <v>8902087271</v>
      </c>
      <c r="B24" s="9">
        <v>890208727</v>
      </c>
      <c r="C24" s="9">
        <v>128068000</v>
      </c>
      <c r="D24" s="10" t="s">
        <v>109</v>
      </c>
      <c r="E24" s="11" t="s">
        <v>120</v>
      </c>
      <c r="F24" s="12"/>
      <c r="G24" s="13">
        <f t="shared" si="0"/>
        <v>0</v>
      </c>
      <c r="H24" s="12"/>
      <c r="I24" s="12"/>
      <c r="J24" s="13">
        <f t="shared" si="1"/>
        <v>0</v>
      </c>
      <c r="K24" s="13">
        <f t="shared" si="2"/>
        <v>0</v>
      </c>
    </row>
    <row r="25" spans="1:11" ht="15" customHeight="1" x14ac:dyDescent="0.2">
      <c r="A25" s="27">
        <v>8903259893</v>
      </c>
      <c r="B25" s="9">
        <v>890325989</v>
      </c>
      <c r="C25" s="9">
        <v>121276000</v>
      </c>
      <c r="D25" s="10" t="s">
        <v>104</v>
      </c>
      <c r="E25" s="11" t="s">
        <v>115</v>
      </c>
      <c r="F25" s="12"/>
      <c r="G25" s="13">
        <f t="shared" si="0"/>
        <v>0</v>
      </c>
      <c r="H25" s="12"/>
      <c r="I25" s="12"/>
      <c r="J25" s="13">
        <f t="shared" si="1"/>
        <v>0</v>
      </c>
      <c r="K25" s="13">
        <f t="shared" si="2"/>
        <v>0</v>
      </c>
    </row>
    <row r="26" spans="1:11" ht="15" customHeight="1" x14ac:dyDescent="0.2">
      <c r="A26" s="9">
        <v>8903990106</v>
      </c>
      <c r="B26" s="9">
        <v>890399010</v>
      </c>
      <c r="C26" s="9">
        <v>120676000</v>
      </c>
      <c r="D26" s="10" t="s">
        <v>13</v>
      </c>
      <c r="E26" s="26" t="s">
        <v>92</v>
      </c>
      <c r="F26" s="12">
        <v>18453807888</v>
      </c>
      <c r="G26" s="13">
        <f t="shared" si="0"/>
        <v>18453807888</v>
      </c>
      <c r="H26" s="12"/>
      <c r="I26" s="12">
        <v>36907615775</v>
      </c>
      <c r="J26" s="13">
        <f t="shared" si="1"/>
        <v>0</v>
      </c>
      <c r="K26" s="13">
        <f t="shared" si="2"/>
        <v>55361423663</v>
      </c>
    </row>
    <row r="27" spans="1:11" ht="15" customHeight="1" x14ac:dyDescent="0.2">
      <c r="A27" s="9">
        <v>8904800545</v>
      </c>
      <c r="B27" s="9">
        <v>890480054</v>
      </c>
      <c r="C27" s="9">
        <v>824613000</v>
      </c>
      <c r="D27" s="10" t="s">
        <v>47</v>
      </c>
      <c r="E27" s="24" t="s">
        <v>48</v>
      </c>
      <c r="F27" s="12">
        <v>387592337</v>
      </c>
      <c r="G27" s="13">
        <f t="shared" si="0"/>
        <v>387592337</v>
      </c>
      <c r="H27" s="12"/>
      <c r="I27" s="12">
        <v>387592337</v>
      </c>
      <c r="J27" s="13">
        <f t="shared" si="1"/>
        <v>0</v>
      </c>
      <c r="K27" s="13">
        <f t="shared" si="2"/>
        <v>775184674</v>
      </c>
    </row>
    <row r="28" spans="1:11" ht="15" customHeight="1" x14ac:dyDescent="0.2">
      <c r="A28" s="9">
        <v>8904801235</v>
      </c>
      <c r="B28" s="9">
        <v>890480123</v>
      </c>
      <c r="C28" s="9">
        <v>122613000</v>
      </c>
      <c r="D28" s="10" t="s">
        <v>14</v>
      </c>
      <c r="E28" s="11" t="s">
        <v>89</v>
      </c>
      <c r="F28" s="12">
        <v>6553476597</v>
      </c>
      <c r="G28" s="13">
        <f t="shared" si="0"/>
        <v>6553476597</v>
      </c>
      <c r="H28" s="12"/>
      <c r="I28" s="12">
        <v>13106953193</v>
      </c>
      <c r="J28" s="13">
        <f t="shared" si="1"/>
        <v>0</v>
      </c>
      <c r="K28" s="13">
        <f t="shared" si="2"/>
        <v>19660429790</v>
      </c>
    </row>
    <row r="29" spans="1:11" ht="15" customHeight="1" x14ac:dyDescent="0.2">
      <c r="A29" s="27">
        <v>8904803080</v>
      </c>
      <c r="B29" s="9">
        <v>890480308</v>
      </c>
      <c r="C29" s="9">
        <v>220113001</v>
      </c>
      <c r="D29" s="10" t="s">
        <v>102</v>
      </c>
      <c r="E29" s="11" t="s">
        <v>113</v>
      </c>
      <c r="F29" s="12"/>
      <c r="G29" s="13">
        <f t="shared" si="0"/>
        <v>0</v>
      </c>
      <c r="H29" s="12"/>
      <c r="I29" s="12"/>
      <c r="J29" s="13">
        <f t="shared" si="1"/>
        <v>0</v>
      </c>
      <c r="K29" s="13">
        <f t="shared" si="2"/>
        <v>0</v>
      </c>
    </row>
    <row r="30" spans="1:11" ht="15" customHeight="1" x14ac:dyDescent="0.2">
      <c r="A30" s="9">
        <v>8905006226</v>
      </c>
      <c r="B30" s="9">
        <v>890500622</v>
      </c>
      <c r="C30" s="9">
        <v>125354000</v>
      </c>
      <c r="D30" s="10" t="s">
        <v>64</v>
      </c>
      <c r="E30" s="11" t="s">
        <v>15</v>
      </c>
      <c r="F30" s="12">
        <v>3242881747</v>
      </c>
      <c r="G30" s="13">
        <f t="shared" si="0"/>
        <v>3242881747</v>
      </c>
      <c r="H30" s="12"/>
      <c r="I30" s="12">
        <v>6485763495</v>
      </c>
      <c r="J30" s="13">
        <f t="shared" si="1"/>
        <v>0</v>
      </c>
      <c r="K30" s="13">
        <f t="shared" si="2"/>
        <v>9728645242</v>
      </c>
    </row>
    <row r="31" spans="1:11" ht="15" customHeight="1" x14ac:dyDescent="0.2">
      <c r="A31" s="9">
        <v>8905015104</v>
      </c>
      <c r="B31" s="9">
        <v>890501510</v>
      </c>
      <c r="C31" s="9">
        <v>125454000</v>
      </c>
      <c r="D31" s="10" t="s">
        <v>16</v>
      </c>
      <c r="E31" s="11" t="s">
        <v>83</v>
      </c>
      <c r="F31" s="12">
        <v>3453763878</v>
      </c>
      <c r="G31" s="13">
        <f t="shared" si="0"/>
        <v>3453763878</v>
      </c>
      <c r="H31" s="12"/>
      <c r="I31" s="12">
        <v>6907527757</v>
      </c>
      <c r="J31" s="13">
        <f t="shared" si="1"/>
        <v>0</v>
      </c>
      <c r="K31" s="13">
        <f t="shared" si="2"/>
        <v>10361291635</v>
      </c>
    </row>
    <row r="32" spans="1:11" ht="15" customHeight="1" x14ac:dyDescent="0.2">
      <c r="A32" s="9">
        <v>8905015784</v>
      </c>
      <c r="B32" s="9">
        <v>890501578</v>
      </c>
      <c r="C32" s="9">
        <v>824454000</v>
      </c>
      <c r="D32" s="10" t="s">
        <v>76</v>
      </c>
      <c r="E32" s="25" t="s">
        <v>79</v>
      </c>
      <c r="F32" s="12">
        <v>402974938</v>
      </c>
      <c r="G32" s="13">
        <f t="shared" si="0"/>
        <v>402974938</v>
      </c>
      <c r="H32" s="12"/>
      <c r="I32" s="12">
        <v>402974938</v>
      </c>
      <c r="J32" s="13">
        <f t="shared" si="1"/>
        <v>0</v>
      </c>
      <c r="K32" s="13">
        <f t="shared" si="2"/>
        <v>805949876</v>
      </c>
    </row>
    <row r="33" spans="1:11" ht="15" customHeight="1" x14ac:dyDescent="0.2">
      <c r="A33" s="9">
        <v>8906800622</v>
      </c>
      <c r="B33" s="9">
        <v>890680062</v>
      </c>
      <c r="C33" s="9">
        <v>127625000</v>
      </c>
      <c r="D33" s="10" t="s">
        <v>17</v>
      </c>
      <c r="E33" s="11" t="s">
        <v>18</v>
      </c>
      <c r="F33" s="12">
        <v>1510723862</v>
      </c>
      <c r="G33" s="13">
        <f t="shared" si="0"/>
        <v>1510723862</v>
      </c>
      <c r="H33" s="12"/>
      <c r="I33" s="12">
        <v>3021447724</v>
      </c>
      <c r="J33" s="13">
        <f t="shared" si="1"/>
        <v>0</v>
      </c>
      <c r="K33" s="13">
        <f t="shared" si="2"/>
        <v>4532171586</v>
      </c>
    </row>
    <row r="34" spans="1:11" ht="15" customHeight="1" x14ac:dyDescent="0.2">
      <c r="A34" s="9">
        <v>8907006407</v>
      </c>
      <c r="B34" s="9">
        <v>890700640</v>
      </c>
      <c r="C34" s="9">
        <v>129373000</v>
      </c>
      <c r="D34" s="10" t="s">
        <v>19</v>
      </c>
      <c r="E34" s="11" t="s">
        <v>81</v>
      </c>
      <c r="F34" s="12">
        <v>4007869219</v>
      </c>
      <c r="G34" s="13">
        <f t="shared" si="0"/>
        <v>4007869219</v>
      </c>
      <c r="H34" s="12"/>
      <c r="I34" s="12">
        <v>8015738439</v>
      </c>
      <c r="J34" s="13">
        <f t="shared" si="1"/>
        <v>0</v>
      </c>
      <c r="K34" s="13">
        <f t="shared" si="2"/>
        <v>12023607658</v>
      </c>
    </row>
    <row r="35" spans="1:11" ht="15" customHeight="1" x14ac:dyDescent="0.2">
      <c r="A35" s="9">
        <v>8907009060</v>
      </c>
      <c r="B35" s="9">
        <v>890700906</v>
      </c>
      <c r="C35" s="9">
        <v>128873000</v>
      </c>
      <c r="D35" s="10" t="s">
        <v>65</v>
      </c>
      <c r="E35" s="11" t="s">
        <v>20</v>
      </c>
      <c r="F35" s="12">
        <v>188382062</v>
      </c>
      <c r="G35" s="13">
        <f t="shared" si="0"/>
        <v>188382062</v>
      </c>
      <c r="H35" s="12"/>
      <c r="I35" s="12">
        <v>188382062</v>
      </c>
      <c r="J35" s="13">
        <f t="shared" si="1"/>
        <v>0</v>
      </c>
      <c r="K35" s="13">
        <f t="shared" si="2"/>
        <v>376764124</v>
      </c>
    </row>
    <row r="36" spans="1:11" ht="15" customHeight="1" x14ac:dyDescent="0.2">
      <c r="A36" s="9">
        <v>8908010630</v>
      </c>
      <c r="B36" s="9">
        <v>890801063</v>
      </c>
      <c r="C36" s="9">
        <v>27017000</v>
      </c>
      <c r="D36" s="10" t="s">
        <v>21</v>
      </c>
      <c r="E36" s="43" t="s">
        <v>73</v>
      </c>
      <c r="F36" s="12">
        <v>6363925252</v>
      </c>
      <c r="G36" s="13">
        <f t="shared" ref="G36:G64" si="3">+F36</f>
        <v>6363925252</v>
      </c>
      <c r="H36" s="12">
        <v>4091405907</v>
      </c>
      <c r="I36" s="12">
        <v>12727850505</v>
      </c>
      <c r="J36" s="13">
        <f t="shared" si="1"/>
        <v>4091405907</v>
      </c>
      <c r="K36" s="13">
        <f t="shared" si="2"/>
        <v>19091775757</v>
      </c>
    </row>
    <row r="37" spans="1:11" ht="15" customHeight="1" x14ac:dyDescent="0.2">
      <c r="A37" s="9">
        <v>8908026784</v>
      </c>
      <c r="B37" s="9">
        <v>890802678</v>
      </c>
      <c r="C37" s="9">
        <v>825717000</v>
      </c>
      <c r="D37" s="23" t="s">
        <v>123</v>
      </c>
      <c r="E37" s="11" t="s">
        <v>22</v>
      </c>
      <c r="F37" s="12">
        <v>228055262</v>
      </c>
      <c r="G37" s="13">
        <f t="shared" si="3"/>
        <v>228055262</v>
      </c>
      <c r="H37" s="12"/>
      <c r="I37" s="12">
        <v>228055262</v>
      </c>
      <c r="J37" s="13">
        <f t="shared" si="1"/>
        <v>0</v>
      </c>
      <c r="K37" s="13">
        <f t="shared" si="2"/>
        <v>456110524</v>
      </c>
    </row>
    <row r="38" spans="1:11" ht="15" customHeight="1" x14ac:dyDescent="0.2">
      <c r="A38" s="27">
        <v>8909054196</v>
      </c>
      <c r="B38" s="9">
        <v>890905419</v>
      </c>
      <c r="C38" s="9">
        <v>121705000</v>
      </c>
      <c r="D38" s="10" t="s">
        <v>108</v>
      </c>
      <c r="E38" s="11" t="s">
        <v>119</v>
      </c>
      <c r="F38" s="12"/>
      <c r="G38" s="13">
        <f t="shared" si="3"/>
        <v>0</v>
      </c>
      <c r="H38" s="12"/>
      <c r="I38" s="12"/>
      <c r="J38" s="13">
        <f t="shared" si="1"/>
        <v>0</v>
      </c>
      <c r="K38" s="13">
        <f t="shared" si="2"/>
        <v>0</v>
      </c>
    </row>
    <row r="39" spans="1:11" ht="15" customHeight="1" x14ac:dyDescent="0.2">
      <c r="A39" s="9">
        <v>8909800408</v>
      </c>
      <c r="B39" s="9">
        <v>890980040</v>
      </c>
      <c r="C39" s="9">
        <v>120205000</v>
      </c>
      <c r="D39" s="10" t="s">
        <v>23</v>
      </c>
      <c r="E39" s="11" t="s">
        <v>122</v>
      </c>
      <c r="F39" s="12">
        <v>24748715389</v>
      </c>
      <c r="G39" s="13">
        <f t="shared" si="3"/>
        <v>24748715389</v>
      </c>
      <c r="H39" s="12"/>
      <c r="I39" s="12">
        <v>49497430777</v>
      </c>
      <c r="J39" s="13">
        <f t="shared" si="1"/>
        <v>0</v>
      </c>
      <c r="K39" s="13">
        <f t="shared" si="2"/>
        <v>74246146166</v>
      </c>
    </row>
    <row r="40" spans="1:11" ht="15" customHeight="1" x14ac:dyDescent="0.2">
      <c r="A40" s="9">
        <v>8909801341</v>
      </c>
      <c r="B40" s="9">
        <v>890980134</v>
      </c>
      <c r="C40" s="9">
        <v>824505000</v>
      </c>
      <c r="D40" s="37" t="s">
        <v>24</v>
      </c>
      <c r="E40" s="11" t="s">
        <v>25</v>
      </c>
      <c r="F40" s="12">
        <v>423508651</v>
      </c>
      <c r="G40" s="13">
        <f t="shared" si="3"/>
        <v>423508651</v>
      </c>
      <c r="H40" s="12"/>
      <c r="I40" s="12">
        <v>423508651</v>
      </c>
      <c r="J40" s="13">
        <f t="shared" si="1"/>
        <v>0</v>
      </c>
      <c r="K40" s="13">
        <f t="shared" si="2"/>
        <v>847017302</v>
      </c>
    </row>
    <row r="41" spans="1:11" ht="15" customHeight="1" x14ac:dyDescent="0.2">
      <c r="A41" s="27">
        <v>8909801366</v>
      </c>
      <c r="B41" s="9">
        <v>890980136</v>
      </c>
      <c r="C41" s="9">
        <v>120305000</v>
      </c>
      <c r="D41" s="10" t="s">
        <v>107</v>
      </c>
      <c r="E41" s="11" t="s">
        <v>118</v>
      </c>
      <c r="F41" s="12"/>
      <c r="G41" s="13">
        <f t="shared" si="3"/>
        <v>0</v>
      </c>
      <c r="H41" s="12"/>
      <c r="I41" s="12"/>
      <c r="J41" s="13">
        <f t="shared" si="1"/>
        <v>0</v>
      </c>
      <c r="K41" s="13">
        <f t="shared" si="2"/>
        <v>0</v>
      </c>
    </row>
    <row r="42" spans="1:11" ht="15" customHeight="1" x14ac:dyDescent="0.2">
      <c r="A42" s="9">
        <v>8909801501</v>
      </c>
      <c r="B42" s="9">
        <v>890980150</v>
      </c>
      <c r="C42" s="9">
        <v>824105000</v>
      </c>
      <c r="D42" s="10" t="s">
        <v>66</v>
      </c>
      <c r="E42" s="11" t="s">
        <v>26</v>
      </c>
      <c r="F42" s="12">
        <v>188082000</v>
      </c>
      <c r="G42" s="13">
        <f t="shared" si="3"/>
        <v>188082000</v>
      </c>
      <c r="H42" s="12"/>
      <c r="I42" s="12">
        <v>188082000</v>
      </c>
      <c r="J42" s="13">
        <f t="shared" si="1"/>
        <v>0</v>
      </c>
      <c r="K42" s="13">
        <f t="shared" si="2"/>
        <v>376164000</v>
      </c>
    </row>
    <row r="43" spans="1:11" ht="15" customHeight="1" x14ac:dyDescent="0.2">
      <c r="A43" s="9">
        <v>8909801531</v>
      </c>
      <c r="B43" s="9">
        <v>890980153</v>
      </c>
      <c r="C43" s="9">
        <v>821505000</v>
      </c>
      <c r="D43" s="10" t="s">
        <v>49</v>
      </c>
      <c r="E43" s="25" t="s">
        <v>50</v>
      </c>
      <c r="F43" s="12">
        <v>968086570</v>
      </c>
      <c r="G43" s="13">
        <f t="shared" si="3"/>
        <v>968086570</v>
      </c>
      <c r="H43" s="12"/>
      <c r="I43" s="12">
        <v>968086570</v>
      </c>
      <c r="J43" s="13">
        <f t="shared" si="1"/>
        <v>0</v>
      </c>
      <c r="K43" s="13">
        <f t="shared" si="2"/>
        <v>1936173140</v>
      </c>
    </row>
    <row r="44" spans="1:11" ht="15" customHeight="1" x14ac:dyDescent="0.2">
      <c r="A44" s="9">
        <v>8910800313</v>
      </c>
      <c r="B44" s="9">
        <v>891080031</v>
      </c>
      <c r="C44" s="9">
        <v>27123000</v>
      </c>
      <c r="D44" s="10" t="s">
        <v>27</v>
      </c>
      <c r="E44" s="25" t="s">
        <v>121</v>
      </c>
      <c r="F44" s="12">
        <v>6743843372</v>
      </c>
      <c r="G44" s="13">
        <f t="shared" si="3"/>
        <v>6743843372</v>
      </c>
      <c r="H44" s="12">
        <v>1945773372</v>
      </c>
      <c r="I44" s="12">
        <v>13487686743</v>
      </c>
      <c r="J44" s="13">
        <f t="shared" si="1"/>
        <v>1945773372</v>
      </c>
      <c r="K44" s="13">
        <f t="shared" si="2"/>
        <v>20231530115</v>
      </c>
    </row>
    <row r="45" spans="1:11" ht="15" customHeight="1" x14ac:dyDescent="0.2">
      <c r="A45" s="9">
        <v>8911800842</v>
      </c>
      <c r="B45" s="9">
        <v>891180084</v>
      </c>
      <c r="C45" s="9">
        <v>26141000</v>
      </c>
      <c r="D45" s="10" t="s">
        <v>67</v>
      </c>
      <c r="E45" s="11" t="s">
        <v>28</v>
      </c>
      <c r="F45" s="12">
        <v>4361560688</v>
      </c>
      <c r="G45" s="13">
        <f t="shared" si="3"/>
        <v>4361560688</v>
      </c>
      <c r="H45" s="12">
        <v>3070370559</v>
      </c>
      <c r="I45" s="12">
        <v>8723121376</v>
      </c>
      <c r="J45" s="13">
        <f t="shared" si="1"/>
        <v>3070370559</v>
      </c>
      <c r="K45" s="13">
        <f t="shared" si="2"/>
        <v>13084682064</v>
      </c>
    </row>
    <row r="46" spans="1:11" ht="15" customHeight="1" x14ac:dyDescent="0.2">
      <c r="A46" s="9">
        <v>8911903461</v>
      </c>
      <c r="B46" s="9">
        <v>891190346</v>
      </c>
      <c r="C46" s="9">
        <v>26318000</v>
      </c>
      <c r="D46" s="10" t="s">
        <v>29</v>
      </c>
      <c r="E46" s="11" t="s">
        <v>30</v>
      </c>
      <c r="F46" s="12">
        <v>2344618908</v>
      </c>
      <c r="G46" s="13">
        <f t="shared" si="3"/>
        <v>2344618908</v>
      </c>
      <c r="H46" s="12">
        <v>1121992866</v>
      </c>
      <c r="I46" s="12">
        <v>4689237815</v>
      </c>
      <c r="J46" s="13">
        <f t="shared" si="1"/>
        <v>1121992866</v>
      </c>
      <c r="K46" s="13">
        <f t="shared" si="2"/>
        <v>7033856723</v>
      </c>
    </row>
    <row r="47" spans="1:11" ht="15" customHeight="1" x14ac:dyDescent="0.2">
      <c r="A47" s="9">
        <v>8913800335</v>
      </c>
      <c r="B47" s="9">
        <v>891380033</v>
      </c>
      <c r="C47" s="9">
        <v>211176111</v>
      </c>
      <c r="D47" s="10" t="s">
        <v>31</v>
      </c>
      <c r="E47" s="14" t="s">
        <v>84</v>
      </c>
      <c r="F47" s="12"/>
      <c r="G47" s="13">
        <f t="shared" si="3"/>
        <v>0</v>
      </c>
      <c r="H47" s="12"/>
      <c r="I47" s="12"/>
      <c r="J47" s="13">
        <f t="shared" si="1"/>
        <v>0</v>
      </c>
      <c r="K47" s="13">
        <f t="shared" si="2"/>
        <v>0</v>
      </c>
    </row>
    <row r="48" spans="1:11" ht="15" customHeight="1" x14ac:dyDescent="0.2">
      <c r="A48" s="9">
        <v>8914800359</v>
      </c>
      <c r="B48" s="9">
        <v>891480035</v>
      </c>
      <c r="C48" s="9">
        <v>24666000</v>
      </c>
      <c r="D48" s="10" t="s">
        <v>68</v>
      </c>
      <c r="E48" s="11" t="s">
        <v>91</v>
      </c>
      <c r="F48" s="12">
        <v>7961078196</v>
      </c>
      <c r="G48" s="13">
        <f t="shared" si="3"/>
        <v>7961078196</v>
      </c>
      <c r="H48" s="12">
        <v>3346388604</v>
      </c>
      <c r="I48" s="12">
        <v>15922156391</v>
      </c>
      <c r="J48" s="13">
        <f t="shared" si="1"/>
        <v>3346388604</v>
      </c>
      <c r="K48" s="13">
        <f t="shared" si="2"/>
        <v>23883234587</v>
      </c>
    </row>
    <row r="49" spans="1:11" ht="15" customHeight="1" x14ac:dyDescent="0.2">
      <c r="A49" s="9">
        <v>8915003192</v>
      </c>
      <c r="B49" s="9">
        <v>891500319</v>
      </c>
      <c r="C49" s="9">
        <v>27219000</v>
      </c>
      <c r="D49" s="10" t="s">
        <v>32</v>
      </c>
      <c r="E49" s="25" t="s">
        <v>582</v>
      </c>
      <c r="F49" s="12">
        <v>8273461625</v>
      </c>
      <c r="G49" s="13">
        <f t="shared" si="3"/>
        <v>8273461625</v>
      </c>
      <c r="H49" s="12">
        <v>3778462524</v>
      </c>
      <c r="I49" s="12">
        <v>16546923250</v>
      </c>
      <c r="J49" s="13">
        <f t="shared" si="1"/>
        <v>3778462524</v>
      </c>
      <c r="K49" s="13">
        <f t="shared" si="2"/>
        <v>24820384875</v>
      </c>
    </row>
    <row r="50" spans="1:11" ht="15" customHeight="1" x14ac:dyDescent="0.2">
      <c r="A50" s="9">
        <v>8915007591</v>
      </c>
      <c r="B50" s="9">
        <v>891500759</v>
      </c>
      <c r="C50" s="9">
        <v>822719000</v>
      </c>
      <c r="D50" s="10" t="s">
        <v>33</v>
      </c>
      <c r="E50" s="25" t="s">
        <v>34</v>
      </c>
      <c r="F50" s="12">
        <v>520382295</v>
      </c>
      <c r="G50" s="13">
        <f t="shared" si="3"/>
        <v>520382295</v>
      </c>
      <c r="H50" s="12"/>
      <c r="I50" s="12">
        <v>520382295</v>
      </c>
      <c r="J50" s="13">
        <f t="shared" si="1"/>
        <v>0</v>
      </c>
      <c r="K50" s="13">
        <f t="shared" si="2"/>
        <v>1040764590</v>
      </c>
    </row>
    <row r="51" spans="1:11" ht="15" customHeight="1" x14ac:dyDescent="0.2">
      <c r="A51" s="9">
        <v>8916800894</v>
      </c>
      <c r="B51" s="9">
        <v>891680089</v>
      </c>
      <c r="C51" s="9">
        <v>28327000</v>
      </c>
      <c r="D51" s="10" t="s">
        <v>69</v>
      </c>
      <c r="E51" s="11" t="s">
        <v>80</v>
      </c>
      <c r="F51" s="12">
        <v>3777203124</v>
      </c>
      <c r="G51" s="13">
        <f t="shared" si="3"/>
        <v>3777203124</v>
      </c>
      <c r="H51" s="12">
        <v>884442993</v>
      </c>
      <c r="I51" s="12">
        <v>7554406248</v>
      </c>
      <c r="J51" s="13">
        <f t="shared" si="1"/>
        <v>884442993</v>
      </c>
      <c r="K51" s="13">
        <f t="shared" si="2"/>
        <v>11331609372</v>
      </c>
    </row>
    <row r="52" spans="1:11" ht="15" customHeight="1" x14ac:dyDescent="0.2">
      <c r="A52" s="9">
        <v>8917019320</v>
      </c>
      <c r="B52" s="9">
        <v>891701932</v>
      </c>
      <c r="C52" s="9">
        <v>823847000</v>
      </c>
      <c r="D52" s="10" t="s">
        <v>70</v>
      </c>
      <c r="E52" s="14" t="s">
        <v>35</v>
      </c>
      <c r="F52" s="12">
        <v>289514702</v>
      </c>
      <c r="G52" s="13">
        <f t="shared" si="3"/>
        <v>289514702</v>
      </c>
      <c r="H52" s="12"/>
      <c r="I52" s="12">
        <v>289514702</v>
      </c>
      <c r="J52" s="13">
        <f t="shared" si="1"/>
        <v>0</v>
      </c>
      <c r="K52" s="13">
        <f t="shared" si="2"/>
        <v>579029404</v>
      </c>
    </row>
    <row r="53" spans="1:11" ht="15" customHeight="1" x14ac:dyDescent="0.2">
      <c r="A53" s="9">
        <v>8917801118</v>
      </c>
      <c r="B53" s="9">
        <v>891780111</v>
      </c>
      <c r="C53" s="9">
        <v>121647000</v>
      </c>
      <c r="D53" s="10" t="s">
        <v>71</v>
      </c>
      <c r="E53" s="11" t="s">
        <v>82</v>
      </c>
      <c r="F53" s="12">
        <v>4463099951</v>
      </c>
      <c r="G53" s="13">
        <f t="shared" si="3"/>
        <v>4463099951</v>
      </c>
      <c r="H53" s="12"/>
      <c r="I53" s="12">
        <v>8926199903</v>
      </c>
      <c r="J53" s="13">
        <f t="shared" si="1"/>
        <v>0</v>
      </c>
      <c r="K53" s="13">
        <f t="shared" si="2"/>
        <v>13389299854</v>
      </c>
    </row>
    <row r="54" spans="1:11" ht="15" customHeight="1" x14ac:dyDescent="0.2">
      <c r="A54" s="9">
        <v>8918002604</v>
      </c>
      <c r="B54" s="9">
        <v>891800260</v>
      </c>
      <c r="C54" s="9">
        <v>20615000</v>
      </c>
      <c r="D54" s="10" t="s">
        <v>87</v>
      </c>
      <c r="E54" s="14" t="s">
        <v>85</v>
      </c>
      <c r="F54" s="12">
        <v>576028000</v>
      </c>
      <c r="G54" s="13">
        <f t="shared" si="3"/>
        <v>576028000</v>
      </c>
      <c r="H54" s="12"/>
      <c r="I54" s="12">
        <v>576028000</v>
      </c>
      <c r="J54" s="13">
        <f t="shared" si="1"/>
        <v>0</v>
      </c>
      <c r="K54" s="13">
        <f t="shared" si="2"/>
        <v>1152056000</v>
      </c>
    </row>
    <row r="55" spans="1:11" ht="15" customHeight="1" x14ac:dyDescent="0.2">
      <c r="A55" s="9">
        <v>8918003301</v>
      </c>
      <c r="B55" s="9">
        <v>891800330</v>
      </c>
      <c r="C55" s="9">
        <v>27615000</v>
      </c>
      <c r="D55" s="10" t="s">
        <v>72</v>
      </c>
      <c r="E55" s="11" t="s">
        <v>86</v>
      </c>
      <c r="F55" s="12">
        <v>10003072009</v>
      </c>
      <c r="G55" s="13">
        <f t="shared" si="3"/>
        <v>10003072009</v>
      </c>
      <c r="H55" s="12">
        <v>5219670081</v>
      </c>
      <c r="I55" s="12">
        <v>20006144019</v>
      </c>
      <c r="J55" s="13">
        <f t="shared" si="1"/>
        <v>5219670081</v>
      </c>
      <c r="K55" s="13">
        <f t="shared" si="2"/>
        <v>30009216028</v>
      </c>
    </row>
    <row r="56" spans="1:11" ht="15" customHeight="1" x14ac:dyDescent="0.2">
      <c r="A56" s="9">
        <v>8919008530</v>
      </c>
      <c r="B56" s="9">
        <v>891900853</v>
      </c>
      <c r="C56" s="9">
        <v>124876000</v>
      </c>
      <c r="D56" s="10" t="s">
        <v>36</v>
      </c>
      <c r="E56" s="11" t="s">
        <v>96</v>
      </c>
      <c r="F56" s="12">
        <v>240736808</v>
      </c>
      <c r="G56" s="13">
        <f t="shared" si="3"/>
        <v>240736808</v>
      </c>
      <c r="H56" s="12"/>
      <c r="I56" s="12">
        <v>481473615</v>
      </c>
      <c r="J56" s="13">
        <f t="shared" si="1"/>
        <v>0</v>
      </c>
      <c r="K56" s="13">
        <f t="shared" si="2"/>
        <v>722210423</v>
      </c>
    </row>
    <row r="57" spans="1:11" ht="15" customHeight="1" x14ac:dyDescent="0.2">
      <c r="A57" s="9">
        <v>8919028110</v>
      </c>
      <c r="B57" s="9">
        <v>891902811</v>
      </c>
      <c r="C57" s="9">
        <v>824376000</v>
      </c>
      <c r="D57" s="10" t="s">
        <v>51</v>
      </c>
      <c r="E57" s="11" t="s">
        <v>98</v>
      </c>
      <c r="F57" s="12">
        <v>398115983</v>
      </c>
      <c r="G57" s="13">
        <f t="shared" si="3"/>
        <v>398115983</v>
      </c>
      <c r="H57" s="12"/>
      <c r="I57" s="12">
        <v>398115983</v>
      </c>
      <c r="J57" s="13">
        <f t="shared" si="1"/>
        <v>0</v>
      </c>
      <c r="K57" s="13">
        <f t="shared" si="2"/>
        <v>796231966</v>
      </c>
    </row>
    <row r="58" spans="1:11" ht="15" customHeight="1" x14ac:dyDescent="0.2">
      <c r="A58" s="9">
        <v>8920007573</v>
      </c>
      <c r="B58" s="9">
        <v>892000757</v>
      </c>
      <c r="C58" s="9">
        <v>28450000</v>
      </c>
      <c r="D58" s="10" t="s">
        <v>37</v>
      </c>
      <c r="E58" s="25" t="s">
        <v>124</v>
      </c>
      <c r="F58" s="12">
        <v>2490807328</v>
      </c>
      <c r="G58" s="13">
        <f t="shared" si="3"/>
        <v>2490807328</v>
      </c>
      <c r="H58" s="12">
        <v>1449976253</v>
      </c>
      <c r="I58" s="12">
        <v>4981614656</v>
      </c>
      <c r="J58" s="13">
        <f t="shared" si="1"/>
        <v>1449976253</v>
      </c>
      <c r="K58" s="13">
        <f t="shared" si="2"/>
        <v>7472421984</v>
      </c>
    </row>
    <row r="59" spans="1:11" ht="15" customHeight="1" x14ac:dyDescent="0.2">
      <c r="A59" s="9">
        <v>8921150294</v>
      </c>
      <c r="B59" s="9">
        <v>892115029</v>
      </c>
      <c r="C59" s="9">
        <v>129444000</v>
      </c>
      <c r="D59" s="10" t="s">
        <v>38</v>
      </c>
      <c r="E59" s="11" t="s">
        <v>39</v>
      </c>
      <c r="F59" s="12">
        <v>2286450714</v>
      </c>
      <c r="G59" s="13">
        <f t="shared" si="3"/>
        <v>2286450714</v>
      </c>
      <c r="H59" s="12"/>
      <c r="I59" s="12">
        <v>4572901429</v>
      </c>
      <c r="J59" s="13">
        <f t="shared" si="1"/>
        <v>0</v>
      </c>
      <c r="K59" s="13">
        <f t="shared" si="2"/>
        <v>6859352143</v>
      </c>
    </row>
    <row r="60" spans="1:11" ht="15" customHeight="1" x14ac:dyDescent="0.2">
      <c r="A60" s="9">
        <v>8922003239</v>
      </c>
      <c r="B60" s="9">
        <v>892200323</v>
      </c>
      <c r="C60" s="9">
        <v>128870000</v>
      </c>
      <c r="D60" s="10" t="s">
        <v>40</v>
      </c>
      <c r="E60" s="11" t="s">
        <v>41</v>
      </c>
      <c r="F60" s="12">
        <v>1850492893</v>
      </c>
      <c r="G60" s="13">
        <f t="shared" si="3"/>
        <v>1850492893</v>
      </c>
      <c r="H60" s="12"/>
      <c r="I60" s="12">
        <v>3700985787</v>
      </c>
      <c r="J60" s="13">
        <f t="shared" si="1"/>
        <v>0</v>
      </c>
      <c r="K60" s="13">
        <f t="shared" si="2"/>
        <v>5551478680</v>
      </c>
    </row>
    <row r="61" spans="1:11" ht="15" customHeight="1" x14ac:dyDescent="0.2">
      <c r="A61" s="9">
        <v>8923002856</v>
      </c>
      <c r="B61" s="9">
        <v>892300285</v>
      </c>
      <c r="C61" s="9">
        <v>821920000</v>
      </c>
      <c r="D61" s="10" t="s">
        <v>42</v>
      </c>
      <c r="E61" s="11" t="s">
        <v>94</v>
      </c>
      <c r="F61" s="12">
        <v>2598543676</v>
      </c>
      <c r="G61" s="13">
        <f t="shared" si="3"/>
        <v>2598543676</v>
      </c>
      <c r="H61" s="12">
        <v>1029466150</v>
      </c>
      <c r="I61" s="12">
        <v>5197087352</v>
      </c>
      <c r="J61" s="13">
        <f t="shared" si="1"/>
        <v>1029466150</v>
      </c>
      <c r="K61" s="13">
        <f t="shared" si="2"/>
        <v>7795631028</v>
      </c>
    </row>
    <row r="62" spans="1:11" ht="15" customHeight="1" x14ac:dyDescent="0.2">
      <c r="A62" s="9">
        <v>8999990633</v>
      </c>
      <c r="B62" s="9">
        <v>899999063</v>
      </c>
      <c r="C62" s="9">
        <v>27400000</v>
      </c>
      <c r="D62" s="10" t="s">
        <v>43</v>
      </c>
      <c r="E62" s="25" t="s">
        <v>95</v>
      </c>
      <c r="F62" s="12">
        <v>53594744605</v>
      </c>
      <c r="G62" s="13">
        <f t="shared" si="3"/>
        <v>53594744605</v>
      </c>
      <c r="H62" s="12">
        <v>57147824944</v>
      </c>
      <c r="I62" s="12">
        <v>107189489209</v>
      </c>
      <c r="J62" s="13">
        <f t="shared" si="1"/>
        <v>57147824944</v>
      </c>
      <c r="K62" s="13">
        <f t="shared" si="2"/>
        <v>160784233814</v>
      </c>
    </row>
    <row r="63" spans="1:11" ht="15" customHeight="1" x14ac:dyDescent="0.2">
      <c r="A63" s="9">
        <v>8999991244</v>
      </c>
      <c r="B63" s="9">
        <v>899999124</v>
      </c>
      <c r="C63" s="9">
        <v>27500000</v>
      </c>
      <c r="D63" s="10" t="s">
        <v>44</v>
      </c>
      <c r="E63" s="11" t="s">
        <v>93</v>
      </c>
      <c r="F63" s="12">
        <v>5231617675</v>
      </c>
      <c r="G63" s="13">
        <f t="shared" si="3"/>
        <v>5231617675</v>
      </c>
      <c r="H63" s="12">
        <v>2560537892</v>
      </c>
      <c r="I63" s="12">
        <v>10463235351</v>
      </c>
      <c r="J63" s="13">
        <f t="shared" si="1"/>
        <v>2560537892</v>
      </c>
      <c r="K63" s="13">
        <f t="shared" si="2"/>
        <v>15694853026</v>
      </c>
    </row>
    <row r="64" spans="1:11" ht="15" customHeight="1" x14ac:dyDescent="0.2">
      <c r="A64" s="9">
        <v>8999992307</v>
      </c>
      <c r="B64" s="9">
        <v>899999230</v>
      </c>
      <c r="C64" s="9">
        <v>222711001</v>
      </c>
      <c r="D64" s="10" t="s">
        <v>45</v>
      </c>
      <c r="E64" s="42" t="s">
        <v>593</v>
      </c>
      <c r="F64" s="12">
        <v>1755443026</v>
      </c>
      <c r="G64" s="13">
        <f t="shared" si="3"/>
        <v>1755443026</v>
      </c>
      <c r="H64" s="12"/>
      <c r="I64" s="12">
        <v>3510886053</v>
      </c>
      <c r="J64" s="13">
        <f t="shared" si="1"/>
        <v>0</v>
      </c>
      <c r="K64" s="13">
        <f t="shared" si="2"/>
        <v>5266329079</v>
      </c>
    </row>
    <row r="65" spans="1:11" ht="24" customHeight="1" x14ac:dyDescent="0.2">
      <c r="A65" s="52" t="s">
        <v>52</v>
      </c>
      <c r="B65" s="53"/>
      <c r="C65" s="53"/>
      <c r="D65" s="53"/>
      <c r="E65" s="15"/>
      <c r="F65" s="16">
        <f t="shared" ref="F65:G65" si="4">SUM(F4:F64)</f>
        <v>231289064572</v>
      </c>
      <c r="G65" s="16">
        <f t="shared" si="4"/>
        <v>231289064572</v>
      </c>
      <c r="H65" s="16">
        <f t="shared" ref="H65" si="5">SUM(H4:H64)</f>
        <v>89775730874</v>
      </c>
      <c r="I65" s="16">
        <f t="shared" ref="I65" si="6">SUM(I4:I64)</f>
        <v>457022160979</v>
      </c>
      <c r="J65" s="16">
        <f>SUM(J4:J64)</f>
        <v>89775730874</v>
      </c>
      <c r="K65" s="16">
        <f t="shared" ref="K65" si="7">SUM(K4:K64)</f>
        <v>688311225551</v>
      </c>
    </row>
    <row r="66" spans="1:11" ht="15" x14ac:dyDescent="0.25">
      <c r="F66" s="18"/>
      <c r="G66" s="17"/>
    </row>
    <row r="67" spans="1:11" ht="15" x14ac:dyDescent="0.2">
      <c r="D67" s="20"/>
      <c r="F67" s="22"/>
    </row>
    <row r="68" spans="1:11" ht="15" x14ac:dyDescent="0.25">
      <c r="D68" s="21"/>
      <c r="F68" s="8"/>
    </row>
    <row r="69" spans="1:11" x14ac:dyDescent="0.2">
      <c r="F69" s="8"/>
    </row>
    <row r="70" spans="1:11" x14ac:dyDescent="0.2">
      <c r="F70" s="8"/>
    </row>
    <row r="71" spans="1:11" x14ac:dyDescent="0.2">
      <c r="F71" s="8"/>
    </row>
    <row r="72" spans="1:11" x14ac:dyDescent="0.2">
      <c r="F72" s="8"/>
    </row>
    <row r="73" spans="1:11" x14ac:dyDescent="0.2">
      <c r="F73" s="8"/>
    </row>
    <row r="74" spans="1:11" x14ac:dyDescent="0.2">
      <c r="F74" s="8"/>
    </row>
    <row r="75" spans="1:11" x14ac:dyDescent="0.2">
      <c r="F75" s="8"/>
    </row>
    <row r="76" spans="1:11" x14ac:dyDescent="0.2">
      <c r="F76" s="8"/>
    </row>
    <row r="77" spans="1:11" x14ac:dyDescent="0.2">
      <c r="F77" s="8"/>
    </row>
    <row r="78" spans="1:11" x14ac:dyDescent="0.2">
      <c r="F78" s="8"/>
    </row>
    <row r="79" spans="1:11" x14ac:dyDescent="0.2">
      <c r="F79" s="8"/>
    </row>
    <row r="80" spans="1:11" x14ac:dyDescent="0.2">
      <c r="F80" s="8"/>
    </row>
    <row r="81" spans="6:6" x14ac:dyDescent="0.2">
      <c r="F81" s="8"/>
    </row>
    <row r="82" spans="6:6" x14ac:dyDescent="0.2">
      <c r="F82" s="8"/>
    </row>
    <row r="83" spans="6:6" x14ac:dyDescent="0.2">
      <c r="F83" s="8"/>
    </row>
    <row r="84" spans="6:6" x14ac:dyDescent="0.2">
      <c r="F84" s="8"/>
    </row>
    <row r="85" spans="6:6" x14ac:dyDescent="0.2">
      <c r="F85" s="8"/>
    </row>
    <row r="86" spans="6:6" x14ac:dyDescent="0.2">
      <c r="F86" s="8"/>
    </row>
    <row r="87" spans="6:6" x14ac:dyDescent="0.2">
      <c r="F87" s="8"/>
    </row>
    <row r="88" spans="6:6" x14ac:dyDescent="0.2">
      <c r="F88" s="8"/>
    </row>
    <row r="89" spans="6:6" x14ac:dyDescent="0.2">
      <c r="F89" s="8"/>
    </row>
    <row r="90" spans="6:6" x14ac:dyDescent="0.2">
      <c r="F90" s="8"/>
    </row>
    <row r="91" spans="6:6" x14ac:dyDescent="0.2">
      <c r="F91" s="8"/>
    </row>
    <row r="92" spans="6:6" x14ac:dyDescent="0.2">
      <c r="F92" s="8"/>
    </row>
    <row r="93" spans="6:6" x14ac:dyDescent="0.2">
      <c r="F93" s="8"/>
    </row>
    <row r="94" spans="6:6" x14ac:dyDescent="0.2">
      <c r="F94" s="8"/>
    </row>
    <row r="95" spans="6:6" x14ac:dyDescent="0.2">
      <c r="F95" s="8"/>
    </row>
    <row r="96" spans="6:6" x14ac:dyDescent="0.2">
      <c r="F96" s="8"/>
    </row>
    <row r="97" spans="6:6" x14ac:dyDescent="0.2">
      <c r="F97" s="8"/>
    </row>
    <row r="98" spans="6:6" x14ac:dyDescent="0.2">
      <c r="F98" s="8"/>
    </row>
    <row r="99" spans="6:6" x14ac:dyDescent="0.2">
      <c r="F99" s="8"/>
    </row>
    <row r="100" spans="6:6" x14ac:dyDescent="0.2">
      <c r="F100" s="8"/>
    </row>
    <row r="101" spans="6:6" x14ac:dyDescent="0.2">
      <c r="F101" s="8"/>
    </row>
    <row r="102" spans="6:6" x14ac:dyDescent="0.2">
      <c r="F102" s="8"/>
    </row>
    <row r="103" spans="6:6" x14ac:dyDescent="0.2">
      <c r="F103" s="8"/>
    </row>
    <row r="104" spans="6:6" x14ac:dyDescent="0.2">
      <c r="F104" s="8"/>
    </row>
    <row r="105" spans="6:6" x14ac:dyDescent="0.2">
      <c r="F105" s="8"/>
    </row>
    <row r="106" spans="6:6" x14ac:dyDescent="0.2">
      <c r="F106" s="8"/>
    </row>
  </sheetData>
  <autoFilter ref="A3:K65" xr:uid="{BB6B6349-035D-4433-B699-6CB2641FA3C4}"/>
  <sortState xmlns:xlrd2="http://schemas.microsoft.com/office/spreadsheetml/2017/richdata2" ref="A4:G64">
    <sortCondition ref="B4:B64"/>
  </sortState>
  <mergeCells count="3">
    <mergeCell ref="A65:D65"/>
    <mergeCell ref="J2:K2"/>
    <mergeCell ref="H2:I2"/>
  </mergeCells>
  <hyperlinks>
    <hyperlink ref="E62" r:id="rId1" xr:uid="{00000000-0004-0000-0000-000000000000}"/>
    <hyperlink ref="E44" r:id="rId2" xr:uid="{00000000-0004-0000-0000-000001000000}"/>
    <hyperlink ref="E11" r:id="rId3" display="contumng@umng.edu.co; " xr:uid="{00000000-0004-0000-0000-000002000000}"/>
    <hyperlink ref="E8" r:id="rId4" display="direccion@ufpso.edu.co" xr:uid="{00000000-0004-0000-0000-000003000000}"/>
    <hyperlink ref="E34" r:id="rId5" display="jmlopez@ut.edu.co" xr:uid="{00000000-0004-0000-0000-000004000000}"/>
    <hyperlink ref="E7" r:id="rId6" xr:uid="{00000000-0004-0000-0000-000005000000}"/>
    <hyperlink ref="E57" r:id="rId7" xr:uid="{00000000-0004-0000-0000-000007000000}"/>
    <hyperlink ref="E5" r:id="rId8" xr:uid="{00000000-0004-0000-0000-000008000000}"/>
    <hyperlink ref="E22" r:id="rId9" xr:uid="{00000000-0004-0000-0000-00000A000000}"/>
    <hyperlink ref="E23" r:id="rId10" xr:uid="{00000000-0004-0000-0000-00000B000000}"/>
    <hyperlink ref="E30" r:id="rId11" xr:uid="{00000000-0004-0000-0000-00000C000000}"/>
    <hyperlink ref="E36" r:id="rId12" display="contabil@ucaldas.edu.co" xr:uid="{00000000-0004-0000-0000-00000D000000}"/>
    <hyperlink ref="E45" r:id="rId13" xr:uid="{00000000-0004-0000-0000-00000E000000}"/>
    <hyperlink ref="E46" r:id="rId14" xr:uid="{00000000-0004-0000-0000-00000F000000}"/>
    <hyperlink ref="E9" r:id="rId15" xr:uid="{00000000-0004-0000-0000-000011000000}"/>
    <hyperlink ref="E31" r:id="rId16" display="seccontabi@unipamplona.edu.co" xr:uid="{00000000-0004-0000-0000-000012000000}"/>
    <hyperlink ref="E33" r:id="rId17" xr:uid="{00000000-0004-0000-0000-000013000000}"/>
    <hyperlink ref="E35" r:id="rId18" xr:uid="{00000000-0004-0000-0000-000014000000}"/>
    <hyperlink ref="E37" r:id="rId19" xr:uid="{00000000-0004-0000-0000-000015000000}"/>
    <hyperlink ref="E42" r:id="rId20" xr:uid="{00000000-0004-0000-0000-000016000000}"/>
    <hyperlink ref="E50" r:id="rId21" xr:uid="{00000000-0004-0000-0000-000017000000}"/>
    <hyperlink ref="E53" r:id="rId22" display="contabilidad@unimagdalena.edu.co" xr:uid="{00000000-0004-0000-0000-000018000000}"/>
    <hyperlink ref="E54" r:id="rId23" xr:uid="{00000000-0004-0000-0000-000019000000}"/>
    <hyperlink ref="E59" r:id="rId24" xr:uid="{00000000-0004-0000-0000-00001A000000}"/>
    <hyperlink ref="E60" r:id="rId25" xr:uid="{00000000-0004-0000-0000-00001B000000}"/>
    <hyperlink ref="E63" r:id="rId26" xr:uid="{00000000-0004-0000-0000-00001C000000}"/>
    <hyperlink ref="E43" r:id="rId27" xr:uid="{00000000-0004-0000-0000-000020000000}"/>
    <hyperlink ref="E32" r:id="rId28" xr:uid="{00000000-0004-0000-0000-000021000000}"/>
    <hyperlink ref="E51" r:id="rId29" display="mailto:contactenos@utch.edu.co" xr:uid="{00000000-0004-0000-0000-000022000000}"/>
    <hyperlink ref="E19" r:id="rId30" xr:uid="{00000000-0004-0000-0000-000023000000}"/>
    <hyperlink ref="E6" r:id="rId31" xr:uid="{00000000-0004-0000-0000-000025000000}"/>
    <hyperlink ref="E12" r:id="rId32" xr:uid="{00000000-0004-0000-0000-000026000000}"/>
    <hyperlink ref="E28" r:id="rId33" xr:uid="{00000000-0004-0000-0000-000027000000}"/>
    <hyperlink ref="E40" r:id="rId34" xr:uid="{00000000-0004-0000-0000-000028000000}"/>
    <hyperlink ref="E52" r:id="rId35" xr:uid="{00000000-0004-0000-0000-000029000000}"/>
    <hyperlink ref="E13" r:id="rId36" xr:uid="{00000000-0004-0000-0000-00002A000000}"/>
    <hyperlink ref="E47" r:id="rId37" xr:uid="{00000000-0004-0000-0000-00002D000000}"/>
    <hyperlink ref="E48" r:id="rId38" xr:uid="{00000000-0004-0000-0000-00002E000000}"/>
    <hyperlink ref="E26" r:id="rId39" xr:uid="{00000000-0004-0000-0000-00002F000000}"/>
    <hyperlink ref="E61" r:id="rId40" xr:uid="{00000000-0004-0000-0000-000030000000}"/>
    <hyperlink ref="E56" r:id="rId41" xr:uid="{00000000-0004-0000-0000-000031000000}"/>
    <hyperlink ref="E14" r:id="rId42" xr:uid="{499A5238-FD81-4F1F-B65D-B4B306B6D682}"/>
    <hyperlink ref="E27" r:id="rId43" xr:uid="{1370A5AA-4D9C-48AF-82E9-8314818159E4}"/>
    <hyperlink ref="E20" r:id="rId44" display="jorge.aldana@unad.edu.co;" xr:uid="{00000000-0004-0000-0000-00002B000000}"/>
    <hyperlink ref="E49" r:id="rId45" xr:uid="{31F7665C-47A8-4DF0-BC0C-A7AB13AEF51A}"/>
    <hyperlink ref="E58" r:id="rId46" xr:uid="{4662CA61-928E-47CB-9AE0-245B6CE5D8ED}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FC2D9-7891-4478-B5CB-87AD62B59E5F}">
  <sheetPr>
    <pageSetUpPr fitToPage="1"/>
  </sheetPr>
  <dimension ref="A1:I290"/>
  <sheetViews>
    <sheetView zoomScaleNormal="100" workbookViewId="0">
      <pane xSplit="3" ySplit="3" topLeftCell="E282" activePane="bottomRight" state="frozen"/>
      <selection activeCell="J39" sqref="J39"/>
      <selection pane="topRight" activeCell="J39" sqref="J39"/>
      <selection pane="bottomLeft" activeCell="J39" sqref="J39"/>
      <selection pane="bottomRight" activeCell="H289" sqref="H289"/>
    </sheetView>
  </sheetViews>
  <sheetFormatPr baseColWidth="10" defaultColWidth="11.42578125" defaultRowHeight="36.75" customHeight="1" x14ac:dyDescent="0.2"/>
  <cols>
    <col min="1" max="1" width="12.7109375" style="8" customWidth="1"/>
    <col min="2" max="2" width="14.5703125" style="8" customWidth="1"/>
    <col min="3" max="3" width="42.140625" style="8" customWidth="1"/>
    <col min="4" max="4" width="47.5703125" style="8" customWidth="1"/>
    <col min="5" max="5" width="22.140625" style="8" customWidth="1"/>
    <col min="6" max="6" width="26" style="8" customWidth="1"/>
    <col min="7" max="7" width="22.140625" style="8" bestFit="1" customWidth="1"/>
    <col min="8" max="8" width="23.140625" style="8" bestFit="1" customWidth="1"/>
    <col min="9" max="16384" width="11.42578125" style="8"/>
  </cols>
  <sheetData>
    <row r="1" spans="1:8" s="4" customFormat="1" ht="36.75" customHeight="1" x14ac:dyDescent="0.3">
      <c r="A1" s="32" t="s">
        <v>364</v>
      </c>
      <c r="B1" s="1"/>
      <c r="C1" s="2"/>
      <c r="D1" s="1"/>
    </row>
    <row r="2" spans="1:8" s="6" customFormat="1" ht="36.75" customHeight="1" x14ac:dyDescent="0.25">
      <c r="A2" s="5"/>
      <c r="B2" s="5"/>
      <c r="C2" s="5"/>
      <c r="D2" s="5"/>
      <c r="E2" s="31" t="s">
        <v>614</v>
      </c>
      <c r="F2" s="36" t="s">
        <v>615</v>
      </c>
      <c r="G2" s="31" t="s">
        <v>619</v>
      </c>
      <c r="H2" s="36" t="s">
        <v>620</v>
      </c>
    </row>
    <row r="3" spans="1:8" ht="36.75" customHeight="1" x14ac:dyDescent="0.2">
      <c r="A3" s="35" t="s">
        <v>56</v>
      </c>
      <c r="B3" s="35" t="s">
        <v>1</v>
      </c>
      <c r="C3" s="35" t="s">
        <v>2</v>
      </c>
      <c r="D3" s="35" t="s">
        <v>3</v>
      </c>
      <c r="E3" s="30" t="s">
        <v>584</v>
      </c>
      <c r="F3" s="35" t="s">
        <v>128</v>
      </c>
      <c r="G3" s="30" t="s">
        <v>584</v>
      </c>
      <c r="H3" s="35" t="s">
        <v>128</v>
      </c>
    </row>
    <row r="4" spans="1:8" ht="18" customHeight="1" x14ac:dyDescent="0.2">
      <c r="A4" s="9">
        <v>800006541</v>
      </c>
      <c r="B4" s="9">
        <v>210115401</v>
      </c>
      <c r="C4" s="10" t="s">
        <v>350</v>
      </c>
      <c r="D4" s="11" t="s">
        <v>572</v>
      </c>
      <c r="E4" s="29"/>
      <c r="F4" s="29">
        <f>+E4</f>
        <v>0</v>
      </c>
      <c r="G4" s="29"/>
      <c r="H4" s="29">
        <f>+F4+G4</f>
        <v>0</v>
      </c>
    </row>
    <row r="5" spans="1:8" ht="18" customHeight="1" x14ac:dyDescent="0.2">
      <c r="A5" s="9">
        <v>800008456</v>
      </c>
      <c r="B5" s="9">
        <v>213985139</v>
      </c>
      <c r="C5" s="10" t="s">
        <v>133</v>
      </c>
      <c r="D5" s="11" t="s">
        <v>370</v>
      </c>
      <c r="E5" s="29"/>
      <c r="F5" s="29">
        <f t="shared" ref="F5:F68" si="0">+E5</f>
        <v>0</v>
      </c>
      <c r="G5" s="29"/>
      <c r="H5" s="29">
        <f t="shared" ref="H5:H68" si="1">+F5+G5</f>
        <v>0</v>
      </c>
    </row>
    <row r="6" spans="1:8" ht="18" customHeight="1" x14ac:dyDescent="0.2">
      <c r="A6" s="9">
        <v>800012873</v>
      </c>
      <c r="B6" s="9">
        <v>211085410</v>
      </c>
      <c r="C6" s="10" t="s">
        <v>129</v>
      </c>
      <c r="D6" s="11" t="s">
        <v>365</v>
      </c>
      <c r="E6" s="29"/>
      <c r="F6" s="29">
        <f t="shared" si="0"/>
        <v>0</v>
      </c>
      <c r="G6" s="29"/>
      <c r="H6" s="29">
        <f t="shared" si="1"/>
        <v>0</v>
      </c>
    </row>
    <row r="7" spans="1:8" ht="18" customHeight="1" x14ac:dyDescent="0.2">
      <c r="A7" s="9">
        <v>800016757</v>
      </c>
      <c r="B7" s="9">
        <v>214615646</v>
      </c>
      <c r="C7" s="10" t="s">
        <v>130</v>
      </c>
      <c r="D7" s="11" t="s">
        <v>366</v>
      </c>
      <c r="E7" s="29"/>
      <c r="F7" s="29">
        <f t="shared" si="0"/>
        <v>0</v>
      </c>
      <c r="G7" s="29"/>
      <c r="H7" s="29">
        <f t="shared" si="1"/>
        <v>0</v>
      </c>
    </row>
    <row r="8" spans="1:8" ht="18" customHeight="1" x14ac:dyDescent="0.2">
      <c r="A8" s="9">
        <v>800017288</v>
      </c>
      <c r="B8" s="9">
        <v>219215092</v>
      </c>
      <c r="C8" s="10" t="s">
        <v>137</v>
      </c>
      <c r="D8" s="11" t="s">
        <v>374</v>
      </c>
      <c r="E8" s="29"/>
      <c r="F8" s="29">
        <f t="shared" si="0"/>
        <v>0</v>
      </c>
      <c r="G8" s="29"/>
      <c r="H8" s="29">
        <f t="shared" si="1"/>
        <v>0</v>
      </c>
    </row>
    <row r="9" spans="1:8" ht="18" customHeight="1" x14ac:dyDescent="0.2">
      <c r="A9" s="9">
        <v>800028432</v>
      </c>
      <c r="B9" s="9">
        <v>213013430</v>
      </c>
      <c r="C9" s="37" t="s">
        <v>622</v>
      </c>
      <c r="D9" s="11" t="s">
        <v>367</v>
      </c>
      <c r="E9" s="29">
        <v>526421496</v>
      </c>
      <c r="F9" s="29">
        <f t="shared" si="0"/>
        <v>526421496</v>
      </c>
      <c r="G9" s="29">
        <f>VLOOKUP(A9,[1]REPNCT004ReporteAuxiliarContabl!A$21:G$119,7,0)</f>
        <v>406946329</v>
      </c>
      <c r="H9" s="29">
        <f t="shared" si="1"/>
        <v>933367825</v>
      </c>
    </row>
    <row r="10" spans="1:8" ht="18" customHeight="1" x14ac:dyDescent="0.2">
      <c r="A10" s="9">
        <v>800029826</v>
      </c>
      <c r="B10" s="9">
        <v>216115761</v>
      </c>
      <c r="C10" s="10" t="s">
        <v>131</v>
      </c>
      <c r="D10" s="11" t="s">
        <v>368</v>
      </c>
      <c r="E10" s="29"/>
      <c r="F10" s="29">
        <f t="shared" si="0"/>
        <v>0</v>
      </c>
      <c r="G10" s="29"/>
      <c r="H10" s="29">
        <f t="shared" si="1"/>
        <v>0</v>
      </c>
    </row>
    <row r="11" spans="1:8" ht="18" customHeight="1" x14ac:dyDescent="0.2">
      <c r="A11" s="9">
        <v>800039803</v>
      </c>
      <c r="B11" s="9">
        <v>216154261</v>
      </c>
      <c r="C11" s="10" t="s">
        <v>138</v>
      </c>
      <c r="D11" s="11" t="s">
        <v>375</v>
      </c>
      <c r="E11" s="29"/>
      <c r="F11" s="29">
        <f t="shared" si="0"/>
        <v>0</v>
      </c>
      <c r="G11" s="29"/>
      <c r="H11" s="29">
        <f t="shared" si="1"/>
        <v>0</v>
      </c>
    </row>
    <row r="12" spans="1:8" ht="18" customHeight="1" x14ac:dyDescent="0.2">
      <c r="A12" s="9">
        <v>800049826</v>
      </c>
      <c r="B12" s="9">
        <v>213570235</v>
      </c>
      <c r="C12" s="10" t="s">
        <v>132</v>
      </c>
      <c r="D12" s="11" t="s">
        <v>369</v>
      </c>
      <c r="E12" s="29"/>
      <c r="F12" s="29">
        <f t="shared" si="0"/>
        <v>0</v>
      </c>
      <c r="G12" s="29"/>
      <c r="H12" s="29">
        <f t="shared" si="1"/>
        <v>0</v>
      </c>
    </row>
    <row r="13" spans="1:8" ht="18" customHeight="1" x14ac:dyDescent="0.2">
      <c r="A13" s="9">
        <v>800050331</v>
      </c>
      <c r="B13" s="9">
        <v>210070400</v>
      </c>
      <c r="C13" s="10" t="s">
        <v>313</v>
      </c>
      <c r="D13" s="11" t="s">
        <v>542</v>
      </c>
      <c r="E13" s="29"/>
      <c r="F13" s="29">
        <f t="shared" si="0"/>
        <v>0</v>
      </c>
      <c r="G13" s="29"/>
      <c r="H13" s="29">
        <f t="shared" si="1"/>
        <v>0</v>
      </c>
    </row>
    <row r="14" spans="1:8" ht="18" customHeight="1" x14ac:dyDescent="0.2">
      <c r="A14" s="9">
        <v>800054249</v>
      </c>
      <c r="B14" s="9">
        <v>218586885</v>
      </c>
      <c r="C14" s="10" t="s">
        <v>134</v>
      </c>
      <c r="D14" s="11" t="s">
        <v>371</v>
      </c>
      <c r="E14" s="29"/>
      <c r="F14" s="29">
        <f t="shared" si="0"/>
        <v>0</v>
      </c>
      <c r="G14" s="29"/>
      <c r="H14" s="29">
        <f t="shared" si="1"/>
        <v>0</v>
      </c>
    </row>
    <row r="15" spans="1:8" ht="18" customHeight="1" x14ac:dyDescent="0.2">
      <c r="A15" s="9">
        <v>800075231</v>
      </c>
      <c r="B15" s="9">
        <v>217023670</v>
      </c>
      <c r="C15" s="10" t="s">
        <v>135</v>
      </c>
      <c r="D15" s="11" t="s">
        <v>372</v>
      </c>
      <c r="E15" s="29"/>
      <c r="F15" s="29">
        <f t="shared" si="0"/>
        <v>0</v>
      </c>
      <c r="G15" s="29"/>
      <c r="H15" s="29">
        <f t="shared" si="1"/>
        <v>0</v>
      </c>
    </row>
    <row r="16" spans="1:8" ht="18" customHeight="1" x14ac:dyDescent="0.2">
      <c r="A16" s="9">
        <v>800079035</v>
      </c>
      <c r="B16" s="9">
        <v>216850568</v>
      </c>
      <c r="C16" s="10" t="s">
        <v>352</v>
      </c>
      <c r="D16" s="11" t="s">
        <v>573</v>
      </c>
      <c r="E16" s="29"/>
      <c r="F16" s="29">
        <f t="shared" si="0"/>
        <v>0</v>
      </c>
      <c r="G16" s="29"/>
      <c r="H16" s="29">
        <f t="shared" si="1"/>
        <v>0</v>
      </c>
    </row>
    <row r="17" spans="1:8" ht="18" customHeight="1" x14ac:dyDescent="0.2">
      <c r="A17" s="9">
        <v>800085612</v>
      </c>
      <c r="B17" s="9">
        <v>218025580</v>
      </c>
      <c r="C17" s="10" t="s">
        <v>157</v>
      </c>
      <c r="D17" s="11" t="s">
        <v>394</v>
      </c>
      <c r="E17" s="29"/>
      <c r="F17" s="29">
        <f t="shared" si="0"/>
        <v>0</v>
      </c>
      <c r="G17" s="29"/>
      <c r="H17" s="29">
        <f t="shared" si="1"/>
        <v>0</v>
      </c>
    </row>
    <row r="18" spans="1:8" ht="18" customHeight="1" x14ac:dyDescent="0.2">
      <c r="A18" s="9">
        <v>800091594</v>
      </c>
      <c r="B18" s="9">
        <v>111818000</v>
      </c>
      <c r="C18" s="10" t="s">
        <v>167</v>
      </c>
      <c r="D18" s="11" t="s">
        <v>404</v>
      </c>
      <c r="E18" s="29">
        <v>1943928752</v>
      </c>
      <c r="F18" s="29">
        <f t="shared" si="0"/>
        <v>1943928752</v>
      </c>
      <c r="G18" s="29">
        <f>VLOOKUP(A18,[1]REPNCT004ReporteAuxiliarContabl!A$21:G$119,7,0)</f>
        <v>1502740055</v>
      </c>
      <c r="H18" s="29">
        <f t="shared" si="1"/>
        <v>3446668807</v>
      </c>
    </row>
    <row r="19" spans="1:8" ht="18" customHeight="1" x14ac:dyDescent="0.2">
      <c r="A19" s="9">
        <v>800094067</v>
      </c>
      <c r="B19" s="9">
        <v>119999000</v>
      </c>
      <c r="C19" s="10" t="s">
        <v>136</v>
      </c>
      <c r="D19" s="11" t="s">
        <v>373</v>
      </c>
      <c r="E19" s="29"/>
      <c r="F19" s="29">
        <f t="shared" si="0"/>
        <v>0</v>
      </c>
      <c r="G19" s="29">
        <f>VLOOKUP(A19,[1]REPNCT004ReporteAuxiliarContabl!A$21:G$119,7,0)</f>
        <v>506432498</v>
      </c>
      <c r="H19" s="29">
        <f t="shared" si="1"/>
        <v>506432498</v>
      </c>
    </row>
    <row r="20" spans="1:8" ht="18" customHeight="1" x14ac:dyDescent="0.2">
      <c r="A20" s="9">
        <v>800094164</v>
      </c>
      <c r="B20" s="9">
        <v>118686000</v>
      </c>
      <c r="C20" s="10" t="s">
        <v>156</v>
      </c>
      <c r="D20" s="11" t="s">
        <v>393</v>
      </c>
      <c r="E20" s="29">
        <v>2145177344</v>
      </c>
      <c r="F20" s="29">
        <f t="shared" si="0"/>
        <v>2145177344</v>
      </c>
      <c r="G20" s="29">
        <f>VLOOKUP(A20,[1]REPNCT004ReporteAuxiliarContabl!A$21:G$119,7,0)</f>
        <v>2231651164</v>
      </c>
      <c r="H20" s="29">
        <f t="shared" si="1"/>
        <v>4376828508</v>
      </c>
    </row>
    <row r="21" spans="1:8" ht="18" customHeight="1" x14ac:dyDescent="0.2">
      <c r="A21" s="9">
        <v>800094755</v>
      </c>
      <c r="B21" s="9">
        <v>215425754</v>
      </c>
      <c r="C21" s="10" t="s">
        <v>168</v>
      </c>
      <c r="D21" s="11" t="s">
        <v>405</v>
      </c>
      <c r="E21" s="29">
        <v>957400439</v>
      </c>
      <c r="F21" s="29">
        <f t="shared" si="0"/>
        <v>957400439</v>
      </c>
      <c r="G21" s="29">
        <f>VLOOKUP(A21,[1]REPNCT004ReporteAuxiliarContabl!A$21:G$119,7,0)</f>
        <v>740111482</v>
      </c>
      <c r="H21" s="29">
        <f t="shared" si="1"/>
        <v>1697511921</v>
      </c>
    </row>
    <row r="22" spans="1:8" ht="18" customHeight="1" x14ac:dyDescent="0.2">
      <c r="A22" s="9">
        <v>800095530</v>
      </c>
      <c r="B22" s="9">
        <v>218013780</v>
      </c>
      <c r="C22" s="10" t="s">
        <v>175</v>
      </c>
      <c r="D22" s="11" t="s">
        <v>412</v>
      </c>
      <c r="E22" s="29"/>
      <c r="F22" s="29">
        <f t="shared" si="0"/>
        <v>0</v>
      </c>
      <c r="G22" s="29"/>
      <c r="H22" s="29">
        <f t="shared" si="1"/>
        <v>0</v>
      </c>
    </row>
    <row r="23" spans="1:8" ht="18" customHeight="1" x14ac:dyDescent="0.2">
      <c r="A23" s="9">
        <v>800095728</v>
      </c>
      <c r="B23" s="9">
        <v>210118001</v>
      </c>
      <c r="C23" s="10" t="s">
        <v>169</v>
      </c>
      <c r="D23" s="11" t="s">
        <v>406</v>
      </c>
      <c r="E23" s="29">
        <v>553304725</v>
      </c>
      <c r="F23" s="29">
        <f t="shared" si="0"/>
        <v>553304725</v>
      </c>
      <c r="G23" s="29">
        <f>VLOOKUP(A23,[1]REPNCT004ReporteAuxiliarContabl!A$21:G$119,7,0)</f>
        <v>427728214</v>
      </c>
      <c r="H23" s="29">
        <f t="shared" si="1"/>
        <v>981032939</v>
      </c>
    </row>
    <row r="24" spans="1:8" ht="18" customHeight="1" x14ac:dyDescent="0.2">
      <c r="A24" s="9">
        <v>800096585</v>
      </c>
      <c r="B24" s="9">
        <v>217820178</v>
      </c>
      <c r="C24" s="10" t="s">
        <v>176</v>
      </c>
      <c r="D24" s="11" t="s">
        <v>413</v>
      </c>
      <c r="E24" s="29"/>
      <c r="F24" s="29">
        <f t="shared" si="0"/>
        <v>0</v>
      </c>
      <c r="G24" s="29"/>
      <c r="H24" s="29">
        <f t="shared" si="1"/>
        <v>0</v>
      </c>
    </row>
    <row r="25" spans="1:8" ht="18" customHeight="1" x14ac:dyDescent="0.2">
      <c r="A25" s="9">
        <v>800096592</v>
      </c>
      <c r="B25" s="9">
        <v>215020250</v>
      </c>
      <c r="C25" s="10" t="s">
        <v>177</v>
      </c>
      <c r="D25" s="11" t="s">
        <v>414</v>
      </c>
      <c r="E25" s="29"/>
      <c r="F25" s="29">
        <f t="shared" si="0"/>
        <v>0</v>
      </c>
      <c r="G25" s="29"/>
      <c r="H25" s="29">
        <f t="shared" si="1"/>
        <v>0</v>
      </c>
    </row>
    <row r="26" spans="1:8" ht="18" customHeight="1" x14ac:dyDescent="0.2">
      <c r="A26" s="9">
        <v>800096734</v>
      </c>
      <c r="B26" s="9">
        <v>210123001</v>
      </c>
      <c r="C26" s="23" t="s">
        <v>578</v>
      </c>
      <c r="D26" s="11" t="s">
        <v>579</v>
      </c>
      <c r="E26" s="29"/>
      <c r="F26" s="29">
        <f t="shared" si="0"/>
        <v>0</v>
      </c>
      <c r="G26" s="29"/>
      <c r="H26" s="29">
        <f t="shared" si="1"/>
        <v>0</v>
      </c>
    </row>
    <row r="27" spans="1:8" ht="18" customHeight="1" x14ac:dyDescent="0.2">
      <c r="A27" s="9">
        <v>800096737</v>
      </c>
      <c r="B27" s="9">
        <v>216823068</v>
      </c>
      <c r="C27" s="10" t="s">
        <v>183</v>
      </c>
      <c r="D27" s="11" t="s">
        <v>419</v>
      </c>
      <c r="E27" s="29"/>
      <c r="F27" s="29">
        <f t="shared" si="0"/>
        <v>0</v>
      </c>
      <c r="G27" s="29"/>
      <c r="H27" s="29">
        <f t="shared" si="1"/>
        <v>0</v>
      </c>
    </row>
    <row r="28" spans="1:8" ht="18" customHeight="1" x14ac:dyDescent="0.2">
      <c r="A28" s="9">
        <v>800096739</v>
      </c>
      <c r="B28" s="9">
        <v>217923079</v>
      </c>
      <c r="C28" s="10" t="s">
        <v>170</v>
      </c>
      <c r="D28" s="11" t="s">
        <v>407</v>
      </c>
      <c r="E28" s="29"/>
      <c r="F28" s="29">
        <f t="shared" si="0"/>
        <v>0</v>
      </c>
      <c r="G28" s="29"/>
      <c r="H28" s="29">
        <f t="shared" si="1"/>
        <v>0</v>
      </c>
    </row>
    <row r="29" spans="1:8" ht="18" customHeight="1" x14ac:dyDescent="0.2">
      <c r="A29" s="9">
        <v>800096753</v>
      </c>
      <c r="B29" s="9">
        <v>218223182</v>
      </c>
      <c r="C29" s="10" t="s">
        <v>139</v>
      </c>
      <c r="D29" s="11" t="s">
        <v>376</v>
      </c>
      <c r="E29" s="29"/>
      <c r="F29" s="29">
        <f t="shared" si="0"/>
        <v>0</v>
      </c>
      <c r="G29" s="29"/>
      <c r="H29" s="29">
        <f t="shared" si="1"/>
        <v>0</v>
      </c>
    </row>
    <row r="30" spans="1:8" ht="18" customHeight="1" x14ac:dyDescent="0.2">
      <c r="A30" s="9">
        <v>800096758</v>
      </c>
      <c r="B30" s="9">
        <v>211723417</v>
      </c>
      <c r="C30" s="10" t="s">
        <v>158</v>
      </c>
      <c r="D30" s="11" t="s">
        <v>395</v>
      </c>
      <c r="E30" s="29"/>
      <c r="F30" s="29">
        <f t="shared" si="0"/>
        <v>0</v>
      </c>
      <c r="G30" s="29"/>
      <c r="H30" s="29">
        <f t="shared" si="1"/>
        <v>0</v>
      </c>
    </row>
    <row r="31" spans="1:8" ht="18" customHeight="1" x14ac:dyDescent="0.2">
      <c r="A31" s="9">
        <v>800096761</v>
      </c>
      <c r="B31" s="9">
        <v>211923419</v>
      </c>
      <c r="C31" s="10" t="s">
        <v>159</v>
      </c>
      <c r="D31" s="11" t="s">
        <v>396</v>
      </c>
      <c r="E31" s="29"/>
      <c r="F31" s="29">
        <f t="shared" si="0"/>
        <v>0</v>
      </c>
      <c r="G31" s="29"/>
      <c r="H31" s="29">
        <f t="shared" si="1"/>
        <v>0</v>
      </c>
    </row>
    <row r="32" spans="1:8" ht="18" customHeight="1" x14ac:dyDescent="0.2">
      <c r="A32" s="9">
        <v>800096765</v>
      </c>
      <c r="B32" s="9">
        <v>215523555</v>
      </c>
      <c r="C32" s="10" t="s">
        <v>160</v>
      </c>
      <c r="D32" s="11" t="s">
        <v>397</v>
      </c>
      <c r="E32" s="29"/>
      <c r="F32" s="29">
        <f t="shared" si="0"/>
        <v>0</v>
      </c>
      <c r="G32" s="29"/>
      <c r="H32" s="29">
        <f t="shared" si="1"/>
        <v>0</v>
      </c>
    </row>
    <row r="33" spans="1:8" ht="18" customHeight="1" x14ac:dyDescent="0.2">
      <c r="A33" s="9">
        <v>800096766</v>
      </c>
      <c r="B33" s="9">
        <v>217023570</v>
      </c>
      <c r="C33" s="10" t="s">
        <v>161</v>
      </c>
      <c r="D33" s="11" t="s">
        <v>398</v>
      </c>
      <c r="E33" s="29"/>
      <c r="F33" s="29">
        <f t="shared" si="0"/>
        <v>0</v>
      </c>
      <c r="G33" s="29"/>
      <c r="H33" s="29">
        <f t="shared" si="1"/>
        <v>0</v>
      </c>
    </row>
    <row r="34" spans="1:8" ht="18" customHeight="1" x14ac:dyDescent="0.2">
      <c r="A34" s="9">
        <v>800096770</v>
      </c>
      <c r="B34" s="9">
        <v>217423574</v>
      </c>
      <c r="C34" s="10" t="s">
        <v>184</v>
      </c>
      <c r="D34" s="11" t="s">
        <v>420</v>
      </c>
      <c r="E34" s="29"/>
      <c r="F34" s="29">
        <f t="shared" si="0"/>
        <v>0</v>
      </c>
      <c r="G34" s="29"/>
      <c r="H34" s="29">
        <f t="shared" si="1"/>
        <v>0</v>
      </c>
    </row>
    <row r="35" spans="1:8" ht="18" customHeight="1" x14ac:dyDescent="0.2">
      <c r="A35" s="9">
        <v>800096772</v>
      </c>
      <c r="B35" s="9">
        <v>218023580</v>
      </c>
      <c r="C35" s="10" t="s">
        <v>140</v>
      </c>
      <c r="D35" s="11" t="s">
        <v>377</v>
      </c>
      <c r="E35" s="29"/>
      <c r="F35" s="29">
        <f t="shared" si="0"/>
        <v>0</v>
      </c>
      <c r="G35" s="29"/>
      <c r="H35" s="29">
        <f t="shared" si="1"/>
        <v>0</v>
      </c>
    </row>
    <row r="36" spans="1:8" ht="18" customHeight="1" x14ac:dyDescent="0.2">
      <c r="A36" s="9">
        <v>800096777</v>
      </c>
      <c r="B36" s="9">
        <v>216023660</v>
      </c>
      <c r="C36" s="10" t="s">
        <v>162</v>
      </c>
      <c r="D36" s="11" t="s">
        <v>399</v>
      </c>
      <c r="E36" s="29">
        <v>415844658</v>
      </c>
      <c r="F36" s="29">
        <f t="shared" si="0"/>
        <v>415844658</v>
      </c>
      <c r="G36" s="29">
        <f>VLOOKUP(A36,[1]REPNCT004ReporteAuxiliarContabl!A$21:G$119,7,0)</f>
        <v>321465704</v>
      </c>
      <c r="H36" s="29">
        <f t="shared" si="1"/>
        <v>737310362</v>
      </c>
    </row>
    <row r="37" spans="1:8" ht="18" customHeight="1" x14ac:dyDescent="0.2">
      <c r="A37" s="9">
        <v>800096781</v>
      </c>
      <c r="B37" s="9">
        <v>217223672</v>
      </c>
      <c r="C37" s="10" t="s">
        <v>141</v>
      </c>
      <c r="D37" s="11" t="s">
        <v>378</v>
      </c>
      <c r="E37" s="29"/>
      <c r="F37" s="29">
        <f t="shared" si="0"/>
        <v>0</v>
      </c>
      <c r="G37" s="29"/>
      <c r="H37" s="29">
        <f t="shared" si="1"/>
        <v>0</v>
      </c>
    </row>
    <row r="38" spans="1:8" ht="18" customHeight="1" x14ac:dyDescent="0.2">
      <c r="A38" s="9">
        <v>800096804</v>
      </c>
      <c r="B38" s="9">
        <v>217523675</v>
      </c>
      <c r="C38" s="10" t="s">
        <v>171</v>
      </c>
      <c r="D38" s="11" t="s">
        <v>408</v>
      </c>
      <c r="E38" s="29"/>
      <c r="F38" s="29">
        <f t="shared" si="0"/>
        <v>0</v>
      </c>
      <c r="G38" s="29"/>
      <c r="H38" s="29">
        <f t="shared" si="1"/>
        <v>0</v>
      </c>
    </row>
    <row r="39" spans="1:8" ht="18" customHeight="1" x14ac:dyDescent="0.2">
      <c r="A39" s="9">
        <v>800096807</v>
      </c>
      <c r="B39" s="9">
        <v>210723807</v>
      </c>
      <c r="C39" s="10" t="s">
        <v>314</v>
      </c>
      <c r="D39" s="11" t="s">
        <v>543</v>
      </c>
      <c r="E39" s="29"/>
      <c r="F39" s="29">
        <f t="shared" si="0"/>
        <v>0</v>
      </c>
      <c r="G39" s="29"/>
      <c r="H39" s="29">
        <f t="shared" si="1"/>
        <v>0</v>
      </c>
    </row>
    <row r="40" spans="1:8" ht="18" customHeight="1" x14ac:dyDescent="0.2">
      <c r="A40" s="9">
        <v>800097176</v>
      </c>
      <c r="B40" s="9">
        <v>219741797</v>
      </c>
      <c r="C40" s="10" t="s">
        <v>194</v>
      </c>
      <c r="D40" s="11" t="s">
        <v>430</v>
      </c>
      <c r="E40" s="29"/>
      <c r="F40" s="29">
        <f t="shared" si="0"/>
        <v>0</v>
      </c>
      <c r="G40" s="29"/>
      <c r="H40" s="29">
        <f t="shared" si="1"/>
        <v>0</v>
      </c>
    </row>
    <row r="41" spans="1:8" ht="18" customHeight="1" x14ac:dyDescent="0.2">
      <c r="A41" s="9">
        <v>800097180</v>
      </c>
      <c r="B41" s="9">
        <v>218541885</v>
      </c>
      <c r="C41" s="10" t="s">
        <v>163</v>
      </c>
      <c r="D41" s="11" t="s">
        <v>400</v>
      </c>
      <c r="E41" s="29"/>
      <c r="F41" s="29">
        <f t="shared" si="0"/>
        <v>0</v>
      </c>
      <c r="G41" s="29"/>
      <c r="H41" s="29">
        <f t="shared" si="1"/>
        <v>0</v>
      </c>
    </row>
    <row r="42" spans="1:8" ht="18" customHeight="1" x14ac:dyDescent="0.2">
      <c r="A42" s="9">
        <v>800098190</v>
      </c>
      <c r="B42" s="9">
        <v>215050150</v>
      </c>
      <c r="C42" s="10" t="s">
        <v>142</v>
      </c>
      <c r="D42" s="11" t="s">
        <v>379</v>
      </c>
      <c r="E42" s="29"/>
      <c r="F42" s="29">
        <f t="shared" si="0"/>
        <v>0</v>
      </c>
      <c r="G42" s="29"/>
      <c r="H42" s="29">
        <f t="shared" si="1"/>
        <v>0</v>
      </c>
    </row>
    <row r="43" spans="1:8" ht="18" customHeight="1" x14ac:dyDescent="0.2">
      <c r="A43" s="9">
        <v>800098193</v>
      </c>
      <c r="B43" s="9">
        <v>211850318</v>
      </c>
      <c r="C43" s="10" t="s">
        <v>315</v>
      </c>
      <c r="D43" s="11" t="s">
        <v>544</v>
      </c>
      <c r="E43" s="29"/>
      <c r="F43" s="29">
        <f t="shared" si="0"/>
        <v>0</v>
      </c>
      <c r="G43" s="29"/>
      <c r="H43" s="29">
        <f t="shared" si="1"/>
        <v>0</v>
      </c>
    </row>
    <row r="44" spans="1:8" ht="18" customHeight="1" x14ac:dyDescent="0.2">
      <c r="A44" s="9">
        <v>800098911</v>
      </c>
      <c r="B44" s="9">
        <v>210120001</v>
      </c>
      <c r="C44" s="10" t="s">
        <v>143</v>
      </c>
      <c r="D44" s="11" t="s">
        <v>380</v>
      </c>
      <c r="E44" s="29">
        <v>1778148153</v>
      </c>
      <c r="F44" s="29">
        <f t="shared" si="0"/>
        <v>1778148153</v>
      </c>
      <c r="G44" s="29">
        <f>VLOOKUP(A44,[1]REPNCT004ReporteAuxiliarContabl!A$21:G$119,7,0)</f>
        <v>1374584563</v>
      </c>
      <c r="H44" s="29">
        <f t="shared" si="1"/>
        <v>3152732716</v>
      </c>
    </row>
    <row r="45" spans="1:8" ht="18" customHeight="1" x14ac:dyDescent="0.2">
      <c r="A45" s="9">
        <v>800099095</v>
      </c>
      <c r="B45" s="9">
        <v>215652356</v>
      </c>
      <c r="C45" s="10" t="s">
        <v>172</v>
      </c>
      <c r="D45" s="11" t="s">
        <v>409</v>
      </c>
      <c r="E45" s="29">
        <v>470510379</v>
      </c>
      <c r="F45" s="29">
        <f t="shared" si="0"/>
        <v>470510379</v>
      </c>
      <c r="G45" s="29">
        <f>VLOOKUP(A45,[1]REPNCT004ReporteAuxiliarContabl!A$21:G$119,7,0)</f>
        <v>363724644</v>
      </c>
      <c r="H45" s="29">
        <f t="shared" si="1"/>
        <v>834235023</v>
      </c>
    </row>
    <row r="46" spans="1:8" ht="18" customHeight="1" x14ac:dyDescent="0.2">
      <c r="A46" s="9">
        <v>800099210</v>
      </c>
      <c r="B46" s="9">
        <v>215715757</v>
      </c>
      <c r="C46" s="10" t="s">
        <v>144</v>
      </c>
      <c r="D46" s="11" t="s">
        <v>381</v>
      </c>
      <c r="E46" s="29"/>
      <c r="F46" s="29">
        <f t="shared" si="0"/>
        <v>0</v>
      </c>
      <c r="G46" s="29"/>
      <c r="H46" s="29">
        <f t="shared" si="1"/>
        <v>0</v>
      </c>
    </row>
    <row r="47" spans="1:8" ht="18" customHeight="1" x14ac:dyDescent="0.2">
      <c r="A47" s="9">
        <v>800099223</v>
      </c>
      <c r="B47" s="9">
        <v>217844078</v>
      </c>
      <c r="C47" s="10" t="s">
        <v>145</v>
      </c>
      <c r="D47" s="11" t="s">
        <v>382</v>
      </c>
      <c r="E47" s="29"/>
      <c r="F47" s="29">
        <f t="shared" si="0"/>
        <v>0</v>
      </c>
      <c r="G47" s="29"/>
      <c r="H47" s="29">
        <f t="shared" si="1"/>
        <v>0</v>
      </c>
    </row>
    <row r="48" spans="1:8" ht="18" customHeight="1" x14ac:dyDescent="0.2">
      <c r="A48" s="9">
        <v>800099262</v>
      </c>
      <c r="B48" s="9">
        <v>218054680</v>
      </c>
      <c r="C48" s="10" t="s">
        <v>192</v>
      </c>
      <c r="D48" s="11" t="s">
        <v>428</v>
      </c>
      <c r="E48" s="29"/>
      <c r="F48" s="29">
        <f t="shared" si="0"/>
        <v>0</v>
      </c>
      <c r="G48" s="29"/>
      <c r="H48" s="29">
        <f t="shared" si="1"/>
        <v>0</v>
      </c>
    </row>
    <row r="49" spans="1:8" ht="18" customHeight="1" x14ac:dyDescent="0.2">
      <c r="A49" s="9">
        <v>800099263</v>
      </c>
      <c r="B49" s="9">
        <v>212054720</v>
      </c>
      <c r="C49" s="10" t="s">
        <v>164</v>
      </c>
      <c r="D49" s="11" t="s">
        <v>401</v>
      </c>
      <c r="E49" s="29"/>
      <c r="F49" s="29">
        <f t="shared" si="0"/>
        <v>0</v>
      </c>
      <c r="G49" s="29"/>
      <c r="H49" s="29">
        <f t="shared" si="1"/>
        <v>0</v>
      </c>
    </row>
    <row r="50" spans="1:8" ht="18" customHeight="1" x14ac:dyDescent="0.2">
      <c r="A50" s="9">
        <v>800099310</v>
      </c>
      <c r="B50" s="9">
        <v>217066170</v>
      </c>
      <c r="C50" s="10" t="s">
        <v>165</v>
      </c>
      <c r="D50" s="11" t="s">
        <v>402</v>
      </c>
      <c r="E50" s="29"/>
      <c r="F50" s="29">
        <f t="shared" si="0"/>
        <v>0</v>
      </c>
      <c r="G50" s="29">
        <f>VLOOKUP(A50,[1]REPNCT004ReporteAuxiliarContabl!A$21:G$119,7,0)</f>
        <v>201437996</v>
      </c>
      <c r="H50" s="29">
        <f t="shared" si="1"/>
        <v>201437996</v>
      </c>
    </row>
    <row r="51" spans="1:8" ht="18" customHeight="1" x14ac:dyDescent="0.2">
      <c r="A51" s="9">
        <v>800099425</v>
      </c>
      <c r="B51" s="9">
        <v>212585225</v>
      </c>
      <c r="C51" s="10" t="s">
        <v>193</v>
      </c>
      <c r="D51" s="11" t="s">
        <v>429</v>
      </c>
      <c r="E51" s="29"/>
      <c r="F51" s="29">
        <f t="shared" si="0"/>
        <v>0</v>
      </c>
      <c r="G51" s="29"/>
      <c r="H51" s="29">
        <f t="shared" si="1"/>
        <v>0</v>
      </c>
    </row>
    <row r="52" spans="1:8" ht="18" customHeight="1" x14ac:dyDescent="0.2">
      <c r="A52" s="9">
        <v>800099721</v>
      </c>
      <c r="B52" s="9">
        <v>210615106</v>
      </c>
      <c r="C52" s="10" t="s">
        <v>146</v>
      </c>
      <c r="D52" s="11" t="s">
        <v>383</v>
      </c>
      <c r="E52" s="29"/>
      <c r="F52" s="29">
        <f t="shared" si="0"/>
        <v>0</v>
      </c>
      <c r="G52" s="29"/>
      <c r="H52" s="29">
        <f t="shared" si="1"/>
        <v>0</v>
      </c>
    </row>
    <row r="53" spans="1:8" ht="18" customHeight="1" x14ac:dyDescent="0.2">
      <c r="A53" s="9">
        <v>800099829</v>
      </c>
      <c r="B53" s="9">
        <v>218968689</v>
      </c>
      <c r="C53" s="10" t="s">
        <v>166</v>
      </c>
      <c r="D53" s="11" t="s">
        <v>403</v>
      </c>
      <c r="E53" s="29"/>
      <c r="F53" s="29">
        <f t="shared" si="0"/>
        <v>0</v>
      </c>
      <c r="G53" s="29"/>
      <c r="H53" s="29">
        <f t="shared" si="1"/>
        <v>0</v>
      </c>
    </row>
    <row r="54" spans="1:8" ht="18" customHeight="1" x14ac:dyDescent="0.2">
      <c r="A54" s="9">
        <v>800100059</v>
      </c>
      <c r="B54" s="9">
        <v>215273352</v>
      </c>
      <c r="C54" s="10" t="s">
        <v>173</v>
      </c>
      <c r="D54" s="11" t="s">
        <v>410</v>
      </c>
      <c r="E54" s="29"/>
      <c r="F54" s="29">
        <f t="shared" si="0"/>
        <v>0</v>
      </c>
      <c r="G54" s="29"/>
      <c r="H54" s="29">
        <f t="shared" si="1"/>
        <v>0</v>
      </c>
    </row>
    <row r="55" spans="1:8" ht="18" customHeight="1" x14ac:dyDescent="0.2">
      <c r="A55" s="9">
        <v>800100136</v>
      </c>
      <c r="B55" s="9">
        <v>214773547</v>
      </c>
      <c r="C55" s="10" t="s">
        <v>174</v>
      </c>
      <c r="D55" s="11" t="s">
        <v>411</v>
      </c>
      <c r="E55" s="29"/>
      <c r="F55" s="29">
        <f t="shared" si="0"/>
        <v>0</v>
      </c>
      <c r="G55" s="29"/>
      <c r="H55" s="29">
        <f t="shared" si="1"/>
        <v>0</v>
      </c>
    </row>
    <row r="56" spans="1:8" ht="18" customHeight="1" x14ac:dyDescent="0.2">
      <c r="A56" s="9">
        <v>800100729</v>
      </c>
      <c r="B56" s="9">
        <v>210870508</v>
      </c>
      <c r="C56" s="10" t="s">
        <v>317</v>
      </c>
      <c r="D56" s="11" t="s">
        <v>545</v>
      </c>
      <c r="E56" s="29"/>
      <c r="F56" s="29">
        <f t="shared" si="0"/>
        <v>0</v>
      </c>
      <c r="G56" s="29"/>
      <c r="H56" s="29">
        <f t="shared" si="1"/>
        <v>0</v>
      </c>
    </row>
    <row r="57" spans="1:8" ht="18" customHeight="1" x14ac:dyDescent="0.2">
      <c r="A57" s="9">
        <v>800100747</v>
      </c>
      <c r="B57" s="9">
        <v>214270742</v>
      </c>
      <c r="C57" s="10" t="s">
        <v>147</v>
      </c>
      <c r="D57" s="11" t="s">
        <v>384</v>
      </c>
      <c r="E57" s="29"/>
      <c r="F57" s="29">
        <f t="shared" si="0"/>
        <v>0</v>
      </c>
      <c r="G57" s="29"/>
      <c r="H57" s="29">
        <f t="shared" si="1"/>
        <v>0</v>
      </c>
    </row>
    <row r="58" spans="1:8" ht="18" customHeight="1" x14ac:dyDescent="0.2">
      <c r="A58" s="9">
        <v>800100751</v>
      </c>
      <c r="B58" s="9">
        <v>212370823</v>
      </c>
      <c r="C58" s="10" t="s">
        <v>148</v>
      </c>
      <c r="D58" s="11" t="s">
        <v>385</v>
      </c>
      <c r="E58" s="29"/>
      <c r="F58" s="29">
        <f t="shared" si="0"/>
        <v>0</v>
      </c>
      <c r="G58" s="29"/>
      <c r="H58" s="29">
        <f t="shared" si="1"/>
        <v>0</v>
      </c>
    </row>
    <row r="59" spans="1:8" ht="18" customHeight="1" x14ac:dyDescent="0.2">
      <c r="A59" s="9">
        <v>800102504</v>
      </c>
      <c r="B59" s="9">
        <v>210181001</v>
      </c>
      <c r="C59" s="10" t="s">
        <v>186</v>
      </c>
      <c r="D59" s="11" t="s">
        <v>422</v>
      </c>
      <c r="E59" s="29"/>
      <c r="F59" s="29">
        <f t="shared" si="0"/>
        <v>0</v>
      </c>
      <c r="G59" s="29"/>
      <c r="H59" s="29">
        <f t="shared" si="1"/>
        <v>0</v>
      </c>
    </row>
    <row r="60" spans="1:8" ht="18" customHeight="1" x14ac:dyDescent="0.2">
      <c r="A60" s="9">
        <v>800102838</v>
      </c>
      <c r="B60" s="9">
        <v>118181000</v>
      </c>
      <c r="C60" s="10" t="s">
        <v>149</v>
      </c>
      <c r="D60" s="11" t="s">
        <v>386</v>
      </c>
      <c r="E60" s="29">
        <v>1394788565</v>
      </c>
      <c r="F60" s="29">
        <f t="shared" si="0"/>
        <v>1394788565</v>
      </c>
      <c r="G60" s="29">
        <f>VLOOKUP(A60,[1]REPNCT004ReporteAuxiliarContabl!A$21:G$119,7,0)</f>
        <v>4593092266</v>
      </c>
      <c r="H60" s="29">
        <f t="shared" si="1"/>
        <v>5987880831</v>
      </c>
    </row>
    <row r="61" spans="1:8" ht="18" customHeight="1" x14ac:dyDescent="0.2">
      <c r="A61" s="9">
        <v>800102891</v>
      </c>
      <c r="B61" s="9">
        <v>210186001</v>
      </c>
      <c r="C61" s="10" t="s">
        <v>179</v>
      </c>
      <c r="D61" s="11" t="s">
        <v>416</v>
      </c>
      <c r="E61" s="29"/>
      <c r="F61" s="29">
        <f t="shared" si="0"/>
        <v>0</v>
      </c>
      <c r="G61" s="29"/>
      <c r="H61" s="29">
        <f t="shared" si="1"/>
        <v>0</v>
      </c>
    </row>
    <row r="62" spans="1:8" ht="18" customHeight="1" x14ac:dyDescent="0.2">
      <c r="A62" s="9">
        <v>800102896</v>
      </c>
      <c r="B62" s="9">
        <v>212086320</v>
      </c>
      <c r="C62" s="10" t="s">
        <v>180</v>
      </c>
      <c r="D62" s="11" t="s">
        <v>417</v>
      </c>
      <c r="E62" s="29"/>
      <c r="F62" s="29">
        <f t="shared" si="0"/>
        <v>0</v>
      </c>
      <c r="G62" s="29"/>
      <c r="H62" s="29">
        <f t="shared" si="1"/>
        <v>0</v>
      </c>
    </row>
    <row r="63" spans="1:8" ht="18" customHeight="1" x14ac:dyDescent="0.2">
      <c r="A63" s="9">
        <v>800102912</v>
      </c>
      <c r="B63" s="9">
        <v>216586865</v>
      </c>
      <c r="C63" s="10" t="s">
        <v>185</v>
      </c>
      <c r="D63" s="11" t="s">
        <v>421</v>
      </c>
      <c r="E63" s="29"/>
      <c r="F63" s="29">
        <f t="shared" si="0"/>
        <v>0</v>
      </c>
      <c r="G63" s="29"/>
      <c r="H63" s="29">
        <f t="shared" si="1"/>
        <v>0</v>
      </c>
    </row>
    <row r="64" spans="1:8" ht="18" customHeight="1" x14ac:dyDescent="0.2">
      <c r="A64" s="9">
        <v>800103196</v>
      </c>
      <c r="B64" s="9">
        <v>119595000</v>
      </c>
      <c r="C64" s="10" t="s">
        <v>150</v>
      </c>
      <c r="D64" s="11" t="s">
        <v>387</v>
      </c>
      <c r="E64" s="29">
        <v>871346265</v>
      </c>
      <c r="F64" s="29">
        <f t="shared" si="0"/>
        <v>871346265</v>
      </c>
      <c r="G64" s="29">
        <f>VLOOKUP(A64,[1]REPNCT004ReporteAuxiliarContabl!A$21:G$119,7,0)</f>
        <v>673587925</v>
      </c>
      <c r="H64" s="29">
        <f t="shared" si="1"/>
        <v>1544934190</v>
      </c>
    </row>
    <row r="65" spans="1:8" ht="18" customHeight="1" x14ac:dyDescent="0.2">
      <c r="A65" s="9">
        <v>800103318</v>
      </c>
      <c r="B65" s="9">
        <v>212499624</v>
      </c>
      <c r="C65" s="10" t="s">
        <v>151</v>
      </c>
      <c r="D65" s="11" t="s">
        <v>388</v>
      </c>
      <c r="E65" s="29"/>
      <c r="F65" s="29">
        <f t="shared" si="0"/>
        <v>0</v>
      </c>
      <c r="G65" s="29"/>
      <c r="H65" s="29">
        <f t="shared" si="1"/>
        <v>0</v>
      </c>
    </row>
    <row r="66" spans="1:8" ht="18" customHeight="1" x14ac:dyDescent="0.2">
      <c r="A66" s="9">
        <v>800103659</v>
      </c>
      <c r="B66" s="9">
        <v>215085250</v>
      </c>
      <c r="C66" s="10" t="s">
        <v>178</v>
      </c>
      <c r="D66" s="11" t="s">
        <v>415</v>
      </c>
      <c r="E66" s="29"/>
      <c r="F66" s="29">
        <f t="shared" si="0"/>
        <v>0</v>
      </c>
      <c r="G66" s="29"/>
      <c r="H66" s="29">
        <f t="shared" si="1"/>
        <v>0</v>
      </c>
    </row>
    <row r="67" spans="1:8" ht="18" customHeight="1" x14ac:dyDescent="0.2">
      <c r="A67" s="9">
        <v>800103720</v>
      </c>
      <c r="B67" s="9">
        <v>212585325</v>
      </c>
      <c r="C67" s="10" t="s">
        <v>345</v>
      </c>
      <c r="D67" s="11" t="s">
        <v>570</v>
      </c>
      <c r="E67" s="29"/>
      <c r="F67" s="29">
        <f t="shared" si="0"/>
        <v>0</v>
      </c>
      <c r="G67" s="29"/>
      <c r="H67" s="29">
        <f t="shared" si="1"/>
        <v>0</v>
      </c>
    </row>
    <row r="68" spans="1:8" ht="18" customHeight="1" x14ac:dyDescent="0.2">
      <c r="A68" s="9">
        <v>800103913</v>
      </c>
      <c r="B68" s="9">
        <v>114141000</v>
      </c>
      <c r="C68" s="45" t="s">
        <v>152</v>
      </c>
      <c r="D68" s="11" t="s">
        <v>389</v>
      </c>
      <c r="E68" s="29">
        <v>2284171729</v>
      </c>
      <c r="F68" s="29">
        <f t="shared" si="0"/>
        <v>2284171729</v>
      </c>
      <c r="G68" s="29">
        <f>VLOOKUP(A68,[1]REPNCT004ReporteAuxiliarContabl!A$21:G$119,7,0)</f>
        <v>1765762427</v>
      </c>
      <c r="H68" s="29">
        <f t="shared" si="1"/>
        <v>4049934156</v>
      </c>
    </row>
    <row r="69" spans="1:8" ht="18" customHeight="1" x14ac:dyDescent="0.2">
      <c r="A69" s="9">
        <v>800103920</v>
      </c>
      <c r="B69" s="9">
        <v>114747000</v>
      </c>
      <c r="C69" s="10" t="s">
        <v>343</v>
      </c>
      <c r="D69" s="11" t="s">
        <v>569</v>
      </c>
      <c r="E69" s="29">
        <v>3792209372</v>
      </c>
      <c r="F69" s="29">
        <f t="shared" ref="F69:F132" si="2">+E69</f>
        <v>3792209372</v>
      </c>
      <c r="G69" s="29">
        <f>VLOOKUP(A69,[1]REPNCT004ReporteAuxiliarContabl!A$21:G$119,7,0)</f>
        <v>2931540014</v>
      </c>
      <c r="H69" s="29">
        <f t="shared" ref="H69:H132" si="3">+F69+G69</f>
        <v>6723749386</v>
      </c>
    </row>
    <row r="70" spans="1:8" ht="18" customHeight="1" x14ac:dyDescent="0.2">
      <c r="A70" s="9">
        <v>800103923</v>
      </c>
      <c r="B70" s="9">
        <v>115252000</v>
      </c>
      <c r="C70" s="45" t="s">
        <v>153</v>
      </c>
      <c r="D70" s="11" t="s">
        <v>390</v>
      </c>
      <c r="E70" s="29">
        <v>2877512227</v>
      </c>
      <c r="F70" s="29">
        <f t="shared" si="2"/>
        <v>2877512227</v>
      </c>
      <c r="G70" s="29">
        <f>VLOOKUP(A70,[1]REPNCT004ReporteAuxiliarContabl!A$21:G$119,7,0)</f>
        <v>2224440005</v>
      </c>
      <c r="H70" s="29">
        <f t="shared" si="3"/>
        <v>5101952232</v>
      </c>
    </row>
    <row r="71" spans="1:8" ht="18" customHeight="1" x14ac:dyDescent="0.2">
      <c r="A71" s="9">
        <v>800103927</v>
      </c>
      <c r="B71" s="9">
        <v>115454000</v>
      </c>
      <c r="C71" s="10" t="s">
        <v>154</v>
      </c>
      <c r="D71" s="11" t="s">
        <v>391</v>
      </c>
      <c r="E71" s="29"/>
      <c r="F71" s="29">
        <f t="shared" si="2"/>
        <v>0</v>
      </c>
      <c r="G71" s="29">
        <f>VLOOKUP(A71,[1]REPNCT004ReporteAuxiliarContabl!A$21:G$119,7,0)</f>
        <v>2246890210</v>
      </c>
      <c r="H71" s="29">
        <f t="shared" si="3"/>
        <v>2246890210</v>
      </c>
    </row>
    <row r="72" spans="1:8" ht="18" customHeight="1" thickBot="1" x14ac:dyDescent="0.25">
      <c r="A72" s="9">
        <v>800103935</v>
      </c>
      <c r="B72" s="9">
        <v>112323000</v>
      </c>
      <c r="C72" s="10" t="s">
        <v>155</v>
      </c>
      <c r="D72" s="11" t="s">
        <v>392</v>
      </c>
      <c r="E72" s="29">
        <v>4930000423</v>
      </c>
      <c r="F72" s="29">
        <f t="shared" si="2"/>
        <v>4930000423</v>
      </c>
      <c r="G72" s="29">
        <f>VLOOKUP(A72,[1]REPNCT004ReporteAuxiliarContabl!A$21:G$119,7,0)</f>
        <v>7000000000</v>
      </c>
      <c r="H72" s="29">
        <f t="shared" si="3"/>
        <v>11930000423</v>
      </c>
    </row>
    <row r="73" spans="1:8" ht="16.899999999999999" customHeight="1" thickBot="1" x14ac:dyDescent="0.25">
      <c r="A73" s="38">
        <v>800104062</v>
      </c>
      <c r="B73" s="9">
        <v>210170001</v>
      </c>
      <c r="C73" s="10" t="s">
        <v>316</v>
      </c>
      <c r="D73" s="39" t="s">
        <v>586</v>
      </c>
      <c r="E73" s="29"/>
      <c r="F73" s="29">
        <f t="shared" si="2"/>
        <v>0</v>
      </c>
      <c r="G73" s="29"/>
      <c r="H73" s="29">
        <f t="shared" si="3"/>
        <v>0</v>
      </c>
    </row>
    <row r="74" spans="1:8" ht="18" customHeight="1" x14ac:dyDescent="0.2">
      <c r="A74" s="9">
        <v>800108683</v>
      </c>
      <c r="B74" s="9">
        <v>210020400</v>
      </c>
      <c r="C74" s="10" t="s">
        <v>182</v>
      </c>
      <c r="D74" s="11" t="s">
        <v>418</v>
      </c>
      <c r="E74" s="29"/>
      <c r="F74" s="29">
        <f t="shared" si="2"/>
        <v>0</v>
      </c>
      <c r="G74" s="29"/>
      <c r="H74" s="29">
        <f t="shared" si="3"/>
        <v>0</v>
      </c>
    </row>
    <row r="75" spans="1:8" ht="18" customHeight="1" x14ac:dyDescent="0.2">
      <c r="A75" s="9">
        <v>800113389</v>
      </c>
      <c r="B75" s="9">
        <v>210173001</v>
      </c>
      <c r="C75" s="10" t="s">
        <v>346</v>
      </c>
      <c r="D75" s="11" t="s">
        <v>571</v>
      </c>
      <c r="E75" s="29">
        <v>995081387</v>
      </c>
      <c r="F75" s="29">
        <f t="shared" si="2"/>
        <v>995081387</v>
      </c>
      <c r="G75" s="29">
        <f>VLOOKUP(A75,[1]REPNCT004ReporteAuxiliarContabl!A$21:G$119,7,0)</f>
        <v>769240466</v>
      </c>
      <c r="H75" s="29">
        <f t="shared" si="3"/>
        <v>1764321853</v>
      </c>
    </row>
    <row r="76" spans="1:8" ht="18" customHeight="1" x14ac:dyDescent="0.2">
      <c r="A76" s="9">
        <v>800113672</v>
      </c>
      <c r="B76" s="9">
        <v>117373000</v>
      </c>
      <c r="C76" s="10" t="s">
        <v>181</v>
      </c>
      <c r="D76" s="25" t="s">
        <v>580</v>
      </c>
      <c r="E76" s="29">
        <v>4370972357</v>
      </c>
      <c r="F76" s="29">
        <f t="shared" si="2"/>
        <v>4370972357</v>
      </c>
      <c r="G76" s="29">
        <f>VLOOKUP(A76,[1]REPNCT004ReporteAuxiliarContabl!A$21:G$119,7,0)</f>
        <v>3378948551</v>
      </c>
      <c r="H76" s="29">
        <f t="shared" si="3"/>
        <v>7749920908</v>
      </c>
    </row>
    <row r="77" spans="1:8" ht="18" customHeight="1" x14ac:dyDescent="0.2">
      <c r="A77" s="9">
        <v>800118954</v>
      </c>
      <c r="B77" s="9">
        <v>124552000</v>
      </c>
      <c r="C77" s="10" t="s">
        <v>4</v>
      </c>
      <c r="D77" s="11" t="s">
        <v>5</v>
      </c>
      <c r="E77" s="29"/>
      <c r="F77" s="29">
        <f t="shared" si="2"/>
        <v>0</v>
      </c>
      <c r="G77" s="29"/>
      <c r="H77" s="29">
        <f t="shared" si="3"/>
        <v>0</v>
      </c>
    </row>
    <row r="78" spans="1:8" ht="18" customHeight="1" x14ac:dyDescent="0.2">
      <c r="A78" s="9">
        <v>800144829</v>
      </c>
      <c r="B78" s="9">
        <v>821400000</v>
      </c>
      <c r="C78" s="10" t="s">
        <v>58</v>
      </c>
      <c r="D78" s="11" t="s">
        <v>54</v>
      </c>
      <c r="E78" s="29"/>
      <c r="F78" s="29">
        <f t="shared" si="2"/>
        <v>0</v>
      </c>
      <c r="G78" s="29">
        <f>VLOOKUP(A78,[1]REPNCT004ReporteAuxiliarContabl!A$21:G$119,7,0)</f>
        <v>0</v>
      </c>
      <c r="H78" s="29">
        <f t="shared" si="3"/>
        <v>0</v>
      </c>
    </row>
    <row r="79" spans="1:8" ht="18" customHeight="1" x14ac:dyDescent="0.2">
      <c r="A79" s="9">
        <v>800163130</v>
      </c>
      <c r="B79" s="9">
        <v>129254000</v>
      </c>
      <c r="C79" s="10" t="s">
        <v>361</v>
      </c>
      <c r="D79" s="11" t="s">
        <v>75</v>
      </c>
      <c r="E79" s="29"/>
      <c r="F79" s="29">
        <f t="shared" si="2"/>
        <v>0</v>
      </c>
      <c r="G79" s="29"/>
      <c r="H79" s="29">
        <f t="shared" si="3"/>
        <v>0</v>
      </c>
    </row>
    <row r="80" spans="1:8" ht="18" customHeight="1" x14ac:dyDescent="0.2">
      <c r="A80" s="9">
        <v>800225340</v>
      </c>
      <c r="B80" s="9">
        <v>821700000</v>
      </c>
      <c r="C80" s="10" t="s">
        <v>347</v>
      </c>
      <c r="D80" s="11" t="s">
        <v>77</v>
      </c>
      <c r="E80" s="29"/>
      <c r="F80" s="29">
        <f t="shared" si="2"/>
        <v>0</v>
      </c>
      <c r="G80" s="29"/>
      <c r="H80" s="29">
        <f t="shared" si="3"/>
        <v>0</v>
      </c>
    </row>
    <row r="81" spans="1:8" ht="18" customHeight="1" x14ac:dyDescent="0.2">
      <c r="A81" s="9">
        <v>800229887</v>
      </c>
      <c r="B81" s="9">
        <v>216986569</v>
      </c>
      <c r="C81" s="10" t="s">
        <v>187</v>
      </c>
      <c r="D81" s="11" t="s">
        <v>423</v>
      </c>
      <c r="E81" s="29"/>
      <c r="F81" s="29">
        <f t="shared" si="2"/>
        <v>0</v>
      </c>
      <c r="G81" s="29"/>
      <c r="H81" s="29">
        <f t="shared" si="3"/>
        <v>0</v>
      </c>
    </row>
    <row r="82" spans="1:8" ht="18" customHeight="1" x14ac:dyDescent="0.2">
      <c r="A82" s="9">
        <v>800245021</v>
      </c>
      <c r="B82" s="9">
        <v>218554385</v>
      </c>
      <c r="C82" s="10" t="s">
        <v>188</v>
      </c>
      <c r="D82" s="11" t="s">
        <v>424</v>
      </c>
      <c r="E82" s="29"/>
      <c r="F82" s="29">
        <f t="shared" si="2"/>
        <v>0</v>
      </c>
      <c r="G82" s="29"/>
      <c r="H82" s="29">
        <f t="shared" si="3"/>
        <v>0</v>
      </c>
    </row>
    <row r="83" spans="1:8" ht="18" customHeight="1" x14ac:dyDescent="0.2">
      <c r="A83" s="9">
        <v>800252922</v>
      </c>
      <c r="B83" s="9">
        <v>215786757</v>
      </c>
      <c r="C83" s="10" t="s">
        <v>190</v>
      </c>
      <c r="D83" s="11" t="s">
        <v>426</v>
      </c>
      <c r="E83" s="29"/>
      <c r="F83" s="29">
        <f t="shared" si="2"/>
        <v>0</v>
      </c>
      <c r="G83" s="29"/>
      <c r="H83" s="29">
        <f t="shared" si="3"/>
        <v>0</v>
      </c>
    </row>
    <row r="84" spans="1:8" ht="18" customHeight="1" x14ac:dyDescent="0.2">
      <c r="A84" s="9">
        <v>800253526</v>
      </c>
      <c r="B84" s="9">
        <v>216013160</v>
      </c>
      <c r="C84" s="10" t="s">
        <v>191</v>
      </c>
      <c r="D84" s="11" t="s">
        <v>427</v>
      </c>
      <c r="E84" s="29"/>
      <c r="F84" s="29">
        <f t="shared" si="2"/>
        <v>0</v>
      </c>
      <c r="G84" s="29"/>
      <c r="H84" s="29">
        <f t="shared" si="3"/>
        <v>0</v>
      </c>
    </row>
    <row r="85" spans="1:8" ht="18" customHeight="1" x14ac:dyDescent="0.2">
      <c r="A85" s="9">
        <v>800255101</v>
      </c>
      <c r="B85" s="9">
        <v>217844378</v>
      </c>
      <c r="C85" s="10" t="s">
        <v>189</v>
      </c>
      <c r="D85" s="11" t="s">
        <v>425</v>
      </c>
      <c r="E85" s="29"/>
      <c r="F85" s="29">
        <f t="shared" si="2"/>
        <v>0</v>
      </c>
      <c r="G85" s="29"/>
      <c r="H85" s="29">
        <f t="shared" si="3"/>
        <v>0</v>
      </c>
    </row>
    <row r="86" spans="1:8" ht="18" customHeight="1" x14ac:dyDescent="0.2">
      <c r="A86" s="9">
        <v>812001681</v>
      </c>
      <c r="B86" s="9">
        <v>215023350</v>
      </c>
      <c r="C86" s="10" t="s">
        <v>318</v>
      </c>
      <c r="D86" s="11" t="s">
        <v>546</v>
      </c>
      <c r="E86" s="29"/>
      <c r="F86" s="29">
        <f t="shared" si="2"/>
        <v>0</v>
      </c>
      <c r="G86" s="29"/>
      <c r="H86" s="29">
        <f t="shared" si="3"/>
        <v>0</v>
      </c>
    </row>
    <row r="87" spans="1:8" ht="18" customHeight="1" x14ac:dyDescent="0.2">
      <c r="A87" s="9">
        <v>817000992</v>
      </c>
      <c r="B87" s="9">
        <v>213319533</v>
      </c>
      <c r="C87" s="10" t="s">
        <v>288</v>
      </c>
      <c r="D87" s="11" t="s">
        <v>518</v>
      </c>
      <c r="E87" s="29"/>
      <c r="F87" s="29">
        <f t="shared" si="2"/>
        <v>0</v>
      </c>
      <c r="G87" s="29"/>
      <c r="H87" s="29">
        <f t="shared" si="3"/>
        <v>0</v>
      </c>
    </row>
    <row r="88" spans="1:8" ht="18" customHeight="1" x14ac:dyDescent="0.2">
      <c r="A88" s="9">
        <v>818000907</v>
      </c>
      <c r="B88" s="9">
        <v>213027430</v>
      </c>
      <c r="C88" s="10" t="s">
        <v>196</v>
      </c>
      <c r="D88" s="11" t="s">
        <v>432</v>
      </c>
      <c r="E88" s="29"/>
      <c r="F88" s="29">
        <f t="shared" si="2"/>
        <v>0</v>
      </c>
      <c r="G88" s="29"/>
      <c r="H88" s="29">
        <f t="shared" si="3"/>
        <v>0</v>
      </c>
    </row>
    <row r="89" spans="1:8" ht="18" customHeight="1" x14ac:dyDescent="0.2">
      <c r="A89" s="9">
        <v>835000300</v>
      </c>
      <c r="B89" s="9">
        <v>826076000</v>
      </c>
      <c r="C89" s="10" t="s">
        <v>7</v>
      </c>
      <c r="D89" s="11" t="s">
        <v>8</v>
      </c>
      <c r="E89" s="29"/>
      <c r="F89" s="29">
        <f t="shared" si="2"/>
        <v>0</v>
      </c>
      <c r="G89" s="29">
        <f>VLOOKUP(A89,[1]REPNCT004ReporteAuxiliarContabl!A$21:G$119,7,0)</f>
        <v>0</v>
      </c>
      <c r="H89" s="29">
        <f t="shared" si="3"/>
        <v>0</v>
      </c>
    </row>
    <row r="90" spans="1:8" ht="18" customHeight="1" x14ac:dyDescent="0.2">
      <c r="A90" s="9">
        <v>839000360</v>
      </c>
      <c r="B90" s="9">
        <v>213544035</v>
      </c>
      <c r="C90" s="10" t="s">
        <v>289</v>
      </c>
      <c r="D90" s="11" t="s">
        <v>519</v>
      </c>
      <c r="E90" s="29"/>
      <c r="F90" s="29">
        <f t="shared" si="2"/>
        <v>0</v>
      </c>
      <c r="G90" s="29"/>
      <c r="H90" s="29">
        <f t="shared" si="3"/>
        <v>0</v>
      </c>
    </row>
    <row r="91" spans="1:8" ht="18" customHeight="1" x14ac:dyDescent="0.2">
      <c r="A91" s="9">
        <v>845000021</v>
      </c>
      <c r="B91" s="9">
        <v>119797000</v>
      </c>
      <c r="C91" s="10" t="s">
        <v>195</v>
      </c>
      <c r="D91" s="11" t="s">
        <v>431</v>
      </c>
      <c r="E91" s="29"/>
      <c r="F91" s="29">
        <f t="shared" si="2"/>
        <v>0</v>
      </c>
      <c r="G91" s="29">
        <f>VLOOKUP(A91,[1]REPNCT004ReporteAuxiliarContabl!A$21:G$119,7,0)</f>
        <v>431338672</v>
      </c>
      <c r="H91" s="29">
        <f t="shared" si="3"/>
        <v>431338672</v>
      </c>
    </row>
    <row r="92" spans="1:8" ht="18" customHeight="1" x14ac:dyDescent="0.2">
      <c r="A92" s="9">
        <v>860512780</v>
      </c>
      <c r="B92" s="9">
        <v>822000000</v>
      </c>
      <c r="C92" s="10" t="s">
        <v>62</v>
      </c>
      <c r="D92" s="11" t="s">
        <v>127</v>
      </c>
      <c r="E92" s="29"/>
      <c r="F92" s="29">
        <f t="shared" si="2"/>
        <v>0</v>
      </c>
      <c r="G92" s="29">
        <f>VLOOKUP(A92,[1]REPNCT004ReporteAuxiliarContabl!A$21:G$119,7,0)</f>
        <v>0</v>
      </c>
      <c r="H92" s="29">
        <f t="shared" si="3"/>
        <v>0</v>
      </c>
    </row>
    <row r="93" spans="1:8" ht="18" customHeight="1" x14ac:dyDescent="0.2">
      <c r="A93" s="9">
        <v>890000432</v>
      </c>
      <c r="B93" s="9">
        <v>126663000</v>
      </c>
      <c r="C93" s="10" t="s">
        <v>9</v>
      </c>
      <c r="D93" s="11" t="s">
        <v>126</v>
      </c>
      <c r="E93" s="29"/>
      <c r="F93" s="29">
        <f t="shared" si="2"/>
        <v>0</v>
      </c>
      <c r="G93" s="29"/>
      <c r="H93" s="29">
        <f t="shared" si="3"/>
        <v>0</v>
      </c>
    </row>
    <row r="94" spans="1:8" ht="18" customHeight="1" x14ac:dyDescent="0.2">
      <c r="A94" s="9">
        <v>890000464</v>
      </c>
      <c r="B94" s="9">
        <v>210163001</v>
      </c>
      <c r="C94" s="45" t="s">
        <v>197</v>
      </c>
      <c r="D94" s="11" t="s">
        <v>433</v>
      </c>
      <c r="E94" s="29">
        <v>899633515</v>
      </c>
      <c r="F94" s="29">
        <f t="shared" si="2"/>
        <v>899633515</v>
      </c>
      <c r="G94" s="29">
        <f>VLOOKUP(A94,[1]REPNCT004ReporteAuxiliarContabl!A$21:G$119,7,0)</f>
        <v>695455179</v>
      </c>
      <c r="H94" s="29">
        <f t="shared" si="3"/>
        <v>1595088694</v>
      </c>
    </row>
    <row r="95" spans="1:8" ht="18" customHeight="1" x14ac:dyDescent="0.2">
      <c r="A95" s="9">
        <v>890001639</v>
      </c>
      <c r="B95" s="9">
        <v>116363000</v>
      </c>
      <c r="C95" s="10" t="s">
        <v>319</v>
      </c>
      <c r="D95" s="11" t="s">
        <v>547</v>
      </c>
      <c r="E95" s="29">
        <v>1204915471</v>
      </c>
      <c r="F95" s="29">
        <f t="shared" si="2"/>
        <v>1204915471</v>
      </c>
      <c r="G95" s="29">
        <f>VLOOKUP(A95,[1]REPNCT004ReporteAuxiliarContabl!A$21:G$119,7,0)</f>
        <v>931451186</v>
      </c>
      <c r="H95" s="29">
        <f t="shared" si="3"/>
        <v>2136366657</v>
      </c>
    </row>
    <row r="96" spans="1:8" ht="18" customHeight="1" x14ac:dyDescent="0.2">
      <c r="A96" s="9">
        <v>890072044</v>
      </c>
      <c r="B96" s="9">
        <v>218673686</v>
      </c>
      <c r="C96" s="10" t="s">
        <v>281</v>
      </c>
      <c r="D96" s="11" t="s">
        <v>511</v>
      </c>
      <c r="E96" s="29"/>
      <c r="F96" s="29">
        <f t="shared" si="2"/>
        <v>0</v>
      </c>
      <c r="G96" s="29"/>
      <c r="H96" s="29">
        <f t="shared" si="3"/>
        <v>0</v>
      </c>
    </row>
    <row r="97" spans="1:8" ht="18" customHeight="1" x14ac:dyDescent="0.2">
      <c r="A97" s="9">
        <v>890102006</v>
      </c>
      <c r="B97" s="9">
        <v>110808000</v>
      </c>
      <c r="C97" s="10" t="s">
        <v>198</v>
      </c>
      <c r="D97" s="11" t="s">
        <v>434</v>
      </c>
      <c r="E97" s="29">
        <v>2797772908</v>
      </c>
      <c r="F97" s="29">
        <f t="shared" si="2"/>
        <v>2797772908</v>
      </c>
      <c r="G97" s="29">
        <f>VLOOKUP(A97,[1]REPNCT004ReporteAuxiliarContabl!A$21:G$119,7,0)</f>
        <v>2162798101</v>
      </c>
      <c r="H97" s="29">
        <f t="shared" si="3"/>
        <v>4960571009</v>
      </c>
    </row>
    <row r="98" spans="1:8" ht="18" customHeight="1" x14ac:dyDescent="0.2">
      <c r="A98" s="9">
        <v>890102018</v>
      </c>
      <c r="B98" s="9">
        <v>210108001</v>
      </c>
      <c r="C98" s="10" t="s">
        <v>340</v>
      </c>
      <c r="D98" s="11" t="s">
        <v>567</v>
      </c>
      <c r="E98" s="29">
        <v>1634772214</v>
      </c>
      <c r="F98" s="29">
        <f t="shared" si="2"/>
        <v>1634772214</v>
      </c>
      <c r="G98" s="29">
        <f>VLOOKUP(A98,[1]REPNCT004ReporteAuxiliarContabl!A$21:G$119,7,0)</f>
        <v>1263748831</v>
      </c>
      <c r="H98" s="29">
        <f t="shared" si="3"/>
        <v>2898521045</v>
      </c>
    </row>
    <row r="99" spans="1:8" ht="18" customHeight="1" x14ac:dyDescent="0.2">
      <c r="A99" s="9">
        <v>890102257</v>
      </c>
      <c r="B99" s="9">
        <v>121708000</v>
      </c>
      <c r="C99" s="10" t="s">
        <v>10</v>
      </c>
      <c r="D99" s="11" t="s">
        <v>11</v>
      </c>
      <c r="E99" s="29"/>
      <c r="F99" s="29">
        <f t="shared" si="2"/>
        <v>0</v>
      </c>
      <c r="G99" s="29"/>
      <c r="H99" s="29">
        <f t="shared" si="3"/>
        <v>0</v>
      </c>
    </row>
    <row r="100" spans="1:8" ht="18" customHeight="1" x14ac:dyDescent="0.2">
      <c r="A100" s="9">
        <v>890106291</v>
      </c>
      <c r="B100" s="9">
        <v>215808758</v>
      </c>
      <c r="C100" s="10" t="s">
        <v>226</v>
      </c>
      <c r="D100" s="11" t="s">
        <v>459</v>
      </c>
      <c r="E100" s="29">
        <v>1462044245</v>
      </c>
      <c r="F100" s="29">
        <f t="shared" si="2"/>
        <v>1462044245</v>
      </c>
      <c r="G100" s="29">
        <f>VLOOKUP(A100,[1]REPNCT004ReporteAuxiliarContabl!A$21:G$119,7,0)</f>
        <v>1130222724</v>
      </c>
      <c r="H100" s="29">
        <f t="shared" si="3"/>
        <v>2592266969</v>
      </c>
    </row>
    <row r="101" spans="1:8" ht="18" customHeight="1" x14ac:dyDescent="0.2">
      <c r="A101" s="9">
        <v>890114335</v>
      </c>
      <c r="B101" s="9">
        <v>213308433</v>
      </c>
      <c r="C101" s="10" t="s">
        <v>282</v>
      </c>
      <c r="D101" s="11" t="s">
        <v>512</v>
      </c>
      <c r="E101" s="29">
        <v>299082952</v>
      </c>
      <c r="F101" s="29">
        <f t="shared" si="2"/>
        <v>299082952</v>
      </c>
      <c r="G101" s="29">
        <f>VLOOKUP(A101,[1]REPNCT004ReporteAuxiliarContabl!A$21:G$119,7,0)</f>
        <v>231203912</v>
      </c>
      <c r="H101" s="29">
        <f t="shared" si="3"/>
        <v>530286864</v>
      </c>
    </row>
    <row r="102" spans="1:8" ht="18" customHeight="1" x14ac:dyDescent="0.2">
      <c r="A102" s="9">
        <v>890201190</v>
      </c>
      <c r="B102" s="9">
        <v>217568575</v>
      </c>
      <c r="C102" s="10" t="s">
        <v>199</v>
      </c>
      <c r="D102" s="11" t="s">
        <v>435</v>
      </c>
      <c r="E102" s="29"/>
      <c r="F102" s="29">
        <f t="shared" si="2"/>
        <v>0</v>
      </c>
      <c r="G102" s="29"/>
      <c r="H102" s="29">
        <f t="shared" si="3"/>
        <v>0</v>
      </c>
    </row>
    <row r="103" spans="1:8" ht="18" customHeight="1" x14ac:dyDescent="0.2">
      <c r="A103" s="9">
        <v>890201213</v>
      </c>
      <c r="B103" s="9">
        <v>128868000</v>
      </c>
      <c r="C103" s="10" t="s">
        <v>63</v>
      </c>
      <c r="D103" s="11" t="s">
        <v>12</v>
      </c>
      <c r="E103" s="29"/>
      <c r="F103" s="29">
        <f t="shared" si="2"/>
        <v>0</v>
      </c>
      <c r="G103" s="29"/>
      <c r="H103" s="29">
        <f t="shared" si="3"/>
        <v>0</v>
      </c>
    </row>
    <row r="104" spans="1:8" ht="18" customHeight="1" x14ac:dyDescent="0.2">
      <c r="A104" s="9">
        <v>890201222</v>
      </c>
      <c r="B104" s="9">
        <v>210168001</v>
      </c>
      <c r="C104" s="10" t="s">
        <v>283</v>
      </c>
      <c r="D104" s="11" t="s">
        <v>513</v>
      </c>
      <c r="E104" s="29">
        <v>206533084</v>
      </c>
      <c r="F104" s="29">
        <f t="shared" si="2"/>
        <v>206533084</v>
      </c>
      <c r="G104" s="29">
        <f>VLOOKUP(A104,[1]REPNCT004ReporteAuxiliarContabl!A$21:G$119,7,0)</f>
        <v>159658906</v>
      </c>
      <c r="H104" s="29">
        <f t="shared" si="3"/>
        <v>366191990</v>
      </c>
    </row>
    <row r="105" spans="1:8" ht="18" customHeight="1" x14ac:dyDescent="0.2">
      <c r="A105" s="38">
        <v>890201235</v>
      </c>
      <c r="B105" s="9">
        <v>116868000</v>
      </c>
      <c r="C105" s="10" t="s">
        <v>200</v>
      </c>
      <c r="D105" s="40" t="s">
        <v>587</v>
      </c>
      <c r="E105" s="29">
        <v>2527656481</v>
      </c>
      <c r="F105" s="29">
        <f t="shared" si="2"/>
        <v>2527656481</v>
      </c>
      <c r="G105" s="29">
        <f>VLOOKUP(A105,[1]REPNCT004ReporteAuxiliarContabl!A$21:G$119,7,0)</f>
        <v>1953986552</v>
      </c>
      <c r="H105" s="29">
        <f t="shared" si="3"/>
        <v>4481643033</v>
      </c>
    </row>
    <row r="106" spans="1:8" ht="18" customHeight="1" x14ac:dyDescent="0.2">
      <c r="A106" s="9">
        <v>890201900</v>
      </c>
      <c r="B106" s="9">
        <v>218168081</v>
      </c>
      <c r="C106" s="45" t="s">
        <v>201</v>
      </c>
      <c r="D106" s="11" t="s">
        <v>436</v>
      </c>
      <c r="E106" s="29">
        <v>496977904</v>
      </c>
      <c r="F106" s="29">
        <f t="shared" si="2"/>
        <v>496977904</v>
      </c>
      <c r="G106" s="29">
        <f>VLOOKUP(A106,[1]REPNCT004ReporteAuxiliarContabl!A$21:G$119,7,0)</f>
        <v>384185173</v>
      </c>
      <c r="H106" s="29">
        <f t="shared" si="3"/>
        <v>881163077</v>
      </c>
    </row>
    <row r="107" spans="1:8" ht="18" customHeight="1" x14ac:dyDescent="0.2">
      <c r="A107" s="9">
        <v>890204537</v>
      </c>
      <c r="B107" s="9">
        <v>211868418</v>
      </c>
      <c r="C107" s="10" t="s">
        <v>202</v>
      </c>
      <c r="D107" s="11" t="s">
        <v>437</v>
      </c>
      <c r="E107" s="29"/>
      <c r="F107" s="29">
        <f t="shared" si="2"/>
        <v>0</v>
      </c>
      <c r="G107" s="29"/>
      <c r="H107" s="29">
        <f t="shared" si="3"/>
        <v>0</v>
      </c>
    </row>
    <row r="108" spans="1:8" ht="18" customHeight="1" x14ac:dyDescent="0.2">
      <c r="A108" s="9">
        <v>890204643</v>
      </c>
      <c r="B108" s="9">
        <v>215568655</v>
      </c>
      <c r="C108" s="10" t="s">
        <v>203</v>
      </c>
      <c r="D108" s="11" t="s">
        <v>438</v>
      </c>
      <c r="E108" s="29"/>
      <c r="F108" s="29">
        <f t="shared" si="2"/>
        <v>0</v>
      </c>
      <c r="G108" s="29"/>
      <c r="H108" s="29">
        <f t="shared" si="3"/>
        <v>0</v>
      </c>
    </row>
    <row r="109" spans="1:8" ht="18" customHeight="1" x14ac:dyDescent="0.2">
      <c r="A109" s="9">
        <v>890204646</v>
      </c>
      <c r="B109" s="9">
        <v>211568615</v>
      </c>
      <c r="C109" s="10" t="s">
        <v>227</v>
      </c>
      <c r="D109" s="11" t="s">
        <v>460</v>
      </c>
      <c r="E109" s="29"/>
      <c r="F109" s="29">
        <f t="shared" si="2"/>
        <v>0</v>
      </c>
      <c r="G109" s="29"/>
      <c r="H109" s="29">
        <f t="shared" si="3"/>
        <v>0</v>
      </c>
    </row>
    <row r="110" spans="1:8" ht="18" customHeight="1" x14ac:dyDescent="0.2">
      <c r="A110" s="9">
        <v>890204802</v>
      </c>
      <c r="B110" s="9">
        <v>210768307</v>
      </c>
      <c r="C110" s="10" t="s">
        <v>204</v>
      </c>
      <c r="D110" s="11" t="s">
        <v>439</v>
      </c>
      <c r="E110" s="29">
        <v>599061163</v>
      </c>
      <c r="F110" s="29">
        <f t="shared" si="2"/>
        <v>599061163</v>
      </c>
      <c r="G110" s="29">
        <f>VLOOKUP(A110,[1]REPNCT004ReporteAuxiliarContabl!A$21:G$119,7,0)</f>
        <v>463099897</v>
      </c>
      <c r="H110" s="29">
        <f t="shared" si="3"/>
        <v>1062161060</v>
      </c>
    </row>
    <row r="111" spans="1:8" ht="18" customHeight="1" x14ac:dyDescent="0.2">
      <c r="A111" s="9">
        <v>890205176</v>
      </c>
      <c r="B111" s="9">
        <v>217668276</v>
      </c>
      <c r="C111" s="10" t="s">
        <v>205</v>
      </c>
      <c r="D111" s="11" t="s">
        <v>440</v>
      </c>
      <c r="E111" s="29">
        <v>326176619</v>
      </c>
      <c r="F111" s="29">
        <f t="shared" si="2"/>
        <v>326176619</v>
      </c>
      <c r="G111" s="29">
        <f>VLOOKUP(A111,[1]REPNCT004ReporteAuxiliarContabl!A$21:G$119,7,0)</f>
        <v>252148475</v>
      </c>
      <c r="H111" s="29">
        <f t="shared" si="3"/>
        <v>578325094</v>
      </c>
    </row>
    <row r="112" spans="1:8" ht="18" customHeight="1" x14ac:dyDescent="0.2">
      <c r="A112" s="9">
        <v>890205383</v>
      </c>
      <c r="B112" s="9">
        <v>214768547</v>
      </c>
      <c r="C112" s="10" t="s">
        <v>284</v>
      </c>
      <c r="D112" s="11" t="s">
        <v>514</v>
      </c>
      <c r="E112" s="29">
        <v>284877969</v>
      </c>
      <c r="F112" s="29">
        <f t="shared" si="2"/>
        <v>284877969</v>
      </c>
      <c r="G112" s="29">
        <f>VLOOKUP(A112,[1]REPNCT004ReporteAuxiliarContabl!A$21:G$119,7,0)</f>
        <v>220222852</v>
      </c>
      <c r="H112" s="29">
        <f t="shared" si="3"/>
        <v>505100821</v>
      </c>
    </row>
    <row r="113" spans="1:8" ht="18" customHeight="1" x14ac:dyDescent="0.2">
      <c r="A113" s="9">
        <v>890210951</v>
      </c>
      <c r="B113" s="9">
        <v>216768867</v>
      </c>
      <c r="C113" s="10" t="s">
        <v>206</v>
      </c>
      <c r="D113" s="11" t="s">
        <v>441</v>
      </c>
      <c r="E113" s="29"/>
      <c r="F113" s="29">
        <f t="shared" si="2"/>
        <v>0</v>
      </c>
      <c r="G113" s="29"/>
      <c r="H113" s="29">
        <f t="shared" si="3"/>
        <v>0</v>
      </c>
    </row>
    <row r="114" spans="1:8" ht="18" customHeight="1" x14ac:dyDescent="0.2">
      <c r="A114" s="9">
        <v>890399010</v>
      </c>
      <c r="B114" s="9">
        <v>120676000</v>
      </c>
      <c r="C114" s="10" t="s">
        <v>13</v>
      </c>
      <c r="D114" s="11" t="s">
        <v>92</v>
      </c>
      <c r="E114" s="29"/>
      <c r="F114" s="29">
        <f t="shared" si="2"/>
        <v>0</v>
      </c>
      <c r="G114" s="29"/>
      <c r="H114" s="29">
        <f t="shared" si="3"/>
        <v>0</v>
      </c>
    </row>
    <row r="115" spans="1:8" ht="18" customHeight="1" x14ac:dyDescent="0.2">
      <c r="A115" s="9">
        <v>890399011</v>
      </c>
      <c r="B115" s="9">
        <v>210176001</v>
      </c>
      <c r="C115" s="10" t="s">
        <v>207</v>
      </c>
      <c r="D115" s="11" t="s">
        <v>442</v>
      </c>
      <c r="E115" s="29"/>
      <c r="F115" s="29">
        <f t="shared" si="2"/>
        <v>0</v>
      </c>
      <c r="G115" s="29">
        <f>VLOOKUP(A115,[1]REPNCT004ReporteAuxiliarContabl!A$21:G$119,7,0)</f>
        <v>1051245677</v>
      </c>
      <c r="H115" s="29">
        <f t="shared" si="3"/>
        <v>1051245677</v>
      </c>
    </row>
    <row r="116" spans="1:8" ht="18" customHeight="1" x14ac:dyDescent="0.2">
      <c r="A116" s="9">
        <v>890399025</v>
      </c>
      <c r="B116" s="9">
        <v>219276892</v>
      </c>
      <c r="C116" s="10" t="s">
        <v>238</v>
      </c>
      <c r="D116" s="11" t="s">
        <v>469</v>
      </c>
      <c r="E116" s="29">
        <v>129817178</v>
      </c>
      <c r="F116" s="29">
        <f t="shared" si="2"/>
        <v>129817178</v>
      </c>
      <c r="G116" s="29">
        <f>VLOOKUP(A116,[1]REPNCT004ReporteAuxiliarContabl!A$21:G$119,7,0)</f>
        <v>100354228</v>
      </c>
      <c r="H116" s="29">
        <f t="shared" si="3"/>
        <v>230171406</v>
      </c>
    </row>
    <row r="117" spans="1:8" ht="18" customHeight="1" x14ac:dyDescent="0.2">
      <c r="A117" s="9">
        <v>890399029</v>
      </c>
      <c r="B117" s="9">
        <v>117676000</v>
      </c>
      <c r="C117" s="10" t="s">
        <v>208</v>
      </c>
      <c r="D117" s="11" t="s">
        <v>443</v>
      </c>
      <c r="E117" s="29">
        <v>1486492206</v>
      </c>
      <c r="F117" s="29">
        <f t="shared" si="2"/>
        <v>1486492206</v>
      </c>
      <c r="G117" s="29">
        <f>VLOOKUP(A117,[1]REPNCT004ReporteAuxiliarContabl!A$21:G$119,7,0)</f>
        <v>1486492206</v>
      </c>
      <c r="H117" s="29">
        <f t="shared" si="3"/>
        <v>2972984412</v>
      </c>
    </row>
    <row r="118" spans="1:8" ht="18" customHeight="1" x14ac:dyDescent="0.2">
      <c r="A118" s="9">
        <v>890399045</v>
      </c>
      <c r="B118" s="9">
        <v>210976109</v>
      </c>
      <c r="C118" s="10" t="s">
        <v>322</v>
      </c>
      <c r="D118" s="11" t="s">
        <v>550</v>
      </c>
      <c r="E118" s="29">
        <v>712694564</v>
      </c>
      <c r="F118" s="29">
        <f t="shared" si="2"/>
        <v>712694564</v>
      </c>
      <c r="G118" s="29">
        <f>VLOOKUP(A118,[1]REPNCT004ReporteAuxiliarContabl!A$21:G$119,7,0)</f>
        <v>0</v>
      </c>
      <c r="H118" s="29">
        <f t="shared" si="3"/>
        <v>712694564</v>
      </c>
    </row>
    <row r="119" spans="1:8" ht="18" customHeight="1" x14ac:dyDescent="0.2">
      <c r="A119" s="9">
        <v>890399046</v>
      </c>
      <c r="B119" s="9">
        <v>216476364</v>
      </c>
      <c r="C119" s="10" t="s">
        <v>209</v>
      </c>
      <c r="D119" s="11" t="s">
        <v>444</v>
      </c>
      <c r="E119" s="29">
        <v>474039331</v>
      </c>
      <c r="F119" s="29">
        <f t="shared" si="2"/>
        <v>474039331</v>
      </c>
      <c r="G119" s="29">
        <f>VLOOKUP(A119,[1]REPNCT004ReporteAuxiliarContabl!A$21:G$119,7,0)</f>
        <v>366452676</v>
      </c>
      <c r="H119" s="29">
        <f t="shared" si="3"/>
        <v>840492007</v>
      </c>
    </row>
    <row r="120" spans="1:8" ht="18" customHeight="1" x14ac:dyDescent="0.2">
      <c r="A120" s="9">
        <v>890480059</v>
      </c>
      <c r="B120" s="9">
        <v>111313000</v>
      </c>
      <c r="C120" s="10" t="s">
        <v>210</v>
      </c>
      <c r="D120" s="11" t="s">
        <v>445</v>
      </c>
      <c r="E120" s="29">
        <v>3033053578</v>
      </c>
      <c r="F120" s="29">
        <f t="shared" si="2"/>
        <v>3033053578</v>
      </c>
      <c r="G120" s="29">
        <f>VLOOKUP(A120,[1]REPNCT004ReporteAuxiliarContabl!A$21:G$119,7,0)</f>
        <v>2344680121</v>
      </c>
      <c r="H120" s="29">
        <f t="shared" si="3"/>
        <v>5377733699</v>
      </c>
    </row>
    <row r="121" spans="1:8" ht="18" customHeight="1" x14ac:dyDescent="0.2">
      <c r="A121" s="9">
        <v>890480123</v>
      </c>
      <c r="B121" s="9">
        <v>122613000</v>
      </c>
      <c r="C121" s="10" t="s">
        <v>14</v>
      </c>
      <c r="D121" s="11" t="s">
        <v>89</v>
      </c>
      <c r="E121" s="29"/>
      <c r="F121" s="29">
        <f t="shared" si="2"/>
        <v>0</v>
      </c>
      <c r="G121" s="29"/>
      <c r="H121" s="29">
        <f t="shared" si="3"/>
        <v>0</v>
      </c>
    </row>
    <row r="122" spans="1:8" ht="18" customHeight="1" x14ac:dyDescent="0.2">
      <c r="A122" s="38">
        <v>890480184</v>
      </c>
      <c r="B122" s="9">
        <v>210113001</v>
      </c>
      <c r="C122" s="10" t="s">
        <v>341</v>
      </c>
      <c r="D122" s="41" t="s">
        <v>588</v>
      </c>
      <c r="E122" s="29"/>
      <c r="F122" s="29">
        <f t="shared" si="2"/>
        <v>0</v>
      </c>
      <c r="G122" s="29"/>
      <c r="H122" s="29">
        <f t="shared" si="3"/>
        <v>0</v>
      </c>
    </row>
    <row r="123" spans="1:8" ht="18" customHeight="1" x14ac:dyDescent="0.2">
      <c r="A123" s="9">
        <v>890480203</v>
      </c>
      <c r="B123" s="9">
        <v>217013670</v>
      </c>
      <c r="C123" s="23" t="s">
        <v>354</v>
      </c>
      <c r="D123" s="11" t="s">
        <v>575</v>
      </c>
      <c r="E123" s="29"/>
      <c r="F123" s="29">
        <f t="shared" si="2"/>
        <v>0</v>
      </c>
      <c r="G123" s="29"/>
      <c r="H123" s="29">
        <f t="shared" si="3"/>
        <v>0</v>
      </c>
    </row>
    <row r="124" spans="1:8" ht="18" customHeight="1" x14ac:dyDescent="0.2">
      <c r="A124" s="9">
        <v>890500622</v>
      </c>
      <c r="B124" s="9">
        <v>125354000</v>
      </c>
      <c r="C124" s="10" t="s">
        <v>360</v>
      </c>
      <c r="D124" s="11" t="s">
        <v>15</v>
      </c>
      <c r="E124" s="29"/>
      <c r="F124" s="29">
        <f t="shared" si="2"/>
        <v>0</v>
      </c>
      <c r="G124" s="29"/>
      <c r="H124" s="29">
        <f t="shared" si="3"/>
        <v>0</v>
      </c>
    </row>
    <row r="125" spans="1:8" ht="18" customHeight="1" x14ac:dyDescent="0.2">
      <c r="A125" s="9">
        <v>890501362</v>
      </c>
      <c r="B125" s="9">
        <v>212054820</v>
      </c>
      <c r="C125" s="10" t="s">
        <v>211</v>
      </c>
      <c r="D125" s="11" t="s">
        <v>446</v>
      </c>
      <c r="E125" s="29"/>
      <c r="F125" s="29">
        <f t="shared" si="2"/>
        <v>0</v>
      </c>
      <c r="G125" s="29"/>
      <c r="H125" s="29">
        <f t="shared" si="3"/>
        <v>0</v>
      </c>
    </row>
    <row r="126" spans="1:8" ht="18" customHeight="1" x14ac:dyDescent="0.2">
      <c r="A126" s="9">
        <v>890501434</v>
      </c>
      <c r="B126" s="9">
        <v>210154001</v>
      </c>
      <c r="C126" s="10" t="s">
        <v>212</v>
      </c>
      <c r="D126" s="11" t="s">
        <v>447</v>
      </c>
      <c r="E126" s="29">
        <v>2456496852</v>
      </c>
      <c r="F126" s="29">
        <f t="shared" si="2"/>
        <v>2456496852</v>
      </c>
      <c r="G126" s="29">
        <f>VLOOKUP(A126,[1]REPNCT004ReporteAuxiliarContabl!A$21:G$119,7,0)</f>
        <v>1898977116</v>
      </c>
      <c r="H126" s="29">
        <f t="shared" si="3"/>
        <v>4355473968</v>
      </c>
    </row>
    <row r="127" spans="1:8" ht="18" customHeight="1" x14ac:dyDescent="0.2">
      <c r="A127" s="9">
        <v>890501510</v>
      </c>
      <c r="B127" s="9">
        <v>125454000</v>
      </c>
      <c r="C127" s="10" t="s">
        <v>16</v>
      </c>
      <c r="D127" s="11" t="s">
        <v>83</v>
      </c>
      <c r="E127" s="29"/>
      <c r="F127" s="29">
        <f t="shared" si="2"/>
        <v>0</v>
      </c>
      <c r="G127" s="29"/>
      <c r="H127" s="29">
        <f t="shared" si="3"/>
        <v>0</v>
      </c>
    </row>
    <row r="128" spans="1:8" ht="18" customHeight="1" x14ac:dyDescent="0.2">
      <c r="A128" s="9">
        <v>890501876</v>
      </c>
      <c r="B128" s="9">
        <v>217354673</v>
      </c>
      <c r="C128" s="10" t="s">
        <v>299</v>
      </c>
      <c r="D128" s="11" t="s">
        <v>529</v>
      </c>
      <c r="E128" s="29"/>
      <c r="F128" s="29">
        <f t="shared" si="2"/>
        <v>0</v>
      </c>
      <c r="G128" s="29"/>
      <c r="H128" s="29">
        <f t="shared" si="3"/>
        <v>0</v>
      </c>
    </row>
    <row r="129" spans="1:8" ht="18" customHeight="1" x14ac:dyDescent="0.2">
      <c r="A129" s="9">
        <v>890505662</v>
      </c>
      <c r="B129" s="9">
        <v>219954099</v>
      </c>
      <c r="C129" s="10" t="s">
        <v>213</v>
      </c>
      <c r="D129" s="11" t="s">
        <v>448</v>
      </c>
      <c r="E129" s="29"/>
      <c r="F129" s="29">
        <f t="shared" si="2"/>
        <v>0</v>
      </c>
      <c r="G129" s="29"/>
      <c r="H129" s="29">
        <f t="shared" si="3"/>
        <v>0</v>
      </c>
    </row>
    <row r="130" spans="1:8" ht="18" customHeight="1" x14ac:dyDescent="0.2">
      <c r="A130" s="9">
        <v>890680008</v>
      </c>
      <c r="B130" s="9">
        <v>219025290</v>
      </c>
      <c r="C130" s="10" t="s">
        <v>285</v>
      </c>
      <c r="D130" s="11" t="s">
        <v>515</v>
      </c>
      <c r="E130" s="29"/>
      <c r="F130" s="29">
        <f t="shared" si="2"/>
        <v>0</v>
      </c>
      <c r="G130" s="29"/>
      <c r="H130" s="29">
        <f t="shared" si="3"/>
        <v>0</v>
      </c>
    </row>
    <row r="131" spans="1:8" ht="18" customHeight="1" x14ac:dyDescent="0.2">
      <c r="A131" s="9">
        <v>890680062</v>
      </c>
      <c r="B131" s="9">
        <v>127625000</v>
      </c>
      <c r="C131" s="10" t="s">
        <v>17</v>
      </c>
      <c r="D131" s="11" t="s">
        <v>18</v>
      </c>
      <c r="E131" s="29"/>
      <c r="F131" s="29">
        <f t="shared" si="2"/>
        <v>0</v>
      </c>
      <c r="G131" s="29"/>
      <c r="H131" s="29">
        <f t="shared" si="3"/>
        <v>0</v>
      </c>
    </row>
    <row r="132" spans="1:8" ht="18" customHeight="1" x14ac:dyDescent="0.2">
      <c r="A132" s="9">
        <v>890680378</v>
      </c>
      <c r="B132" s="9">
        <v>210725307</v>
      </c>
      <c r="C132" s="10" t="s">
        <v>286</v>
      </c>
      <c r="D132" s="11" t="s">
        <v>516</v>
      </c>
      <c r="E132" s="29">
        <v>349802421</v>
      </c>
      <c r="F132" s="29">
        <f t="shared" si="2"/>
        <v>349802421</v>
      </c>
      <c r="G132" s="29">
        <f>VLOOKUP(A132,[1]REPNCT004ReporteAuxiliarContabl!A$21:G$119,7,0)</f>
        <v>270412230</v>
      </c>
      <c r="H132" s="29">
        <f t="shared" si="3"/>
        <v>620214651</v>
      </c>
    </row>
    <row r="133" spans="1:8" ht="18" customHeight="1" x14ac:dyDescent="0.2">
      <c r="A133" s="9">
        <v>890700640</v>
      </c>
      <c r="B133" s="9">
        <v>129373000</v>
      </c>
      <c r="C133" s="10" t="s">
        <v>19</v>
      </c>
      <c r="D133" s="11" t="s">
        <v>81</v>
      </c>
      <c r="E133" s="29"/>
      <c r="F133" s="29">
        <f t="shared" ref="F133:F196" si="4">+E133</f>
        <v>0</v>
      </c>
      <c r="G133" s="29"/>
      <c r="H133" s="29">
        <f t="shared" ref="H133:H196" si="5">+F133+G133</f>
        <v>0</v>
      </c>
    </row>
    <row r="134" spans="1:8" ht="18" customHeight="1" x14ac:dyDescent="0.2">
      <c r="A134" s="9">
        <v>890700942</v>
      </c>
      <c r="B134" s="9">
        <v>210473504</v>
      </c>
      <c r="C134" s="10" t="s">
        <v>250</v>
      </c>
      <c r="D134" s="11" t="s">
        <v>481</v>
      </c>
      <c r="E134" s="29"/>
      <c r="F134" s="29">
        <f t="shared" si="4"/>
        <v>0</v>
      </c>
      <c r="G134" s="29"/>
      <c r="H134" s="29">
        <f t="shared" si="5"/>
        <v>0</v>
      </c>
    </row>
    <row r="135" spans="1:8" ht="18" customHeight="1" x14ac:dyDescent="0.2">
      <c r="A135" s="9">
        <v>890700961</v>
      </c>
      <c r="B135" s="9">
        <v>212673026</v>
      </c>
      <c r="C135" s="10" t="s">
        <v>251</v>
      </c>
      <c r="D135" s="11" t="s">
        <v>482</v>
      </c>
      <c r="E135" s="29"/>
      <c r="F135" s="29">
        <f t="shared" si="4"/>
        <v>0</v>
      </c>
      <c r="G135" s="29"/>
      <c r="H135" s="29">
        <f t="shared" si="5"/>
        <v>0</v>
      </c>
    </row>
    <row r="136" spans="1:8" ht="18" customHeight="1" x14ac:dyDescent="0.2">
      <c r="A136" s="9">
        <v>890701077</v>
      </c>
      <c r="B136" s="9">
        <v>218573585</v>
      </c>
      <c r="C136" s="10" t="s">
        <v>214</v>
      </c>
      <c r="D136" s="25" t="s">
        <v>585</v>
      </c>
      <c r="E136" s="29"/>
      <c r="F136" s="29">
        <f t="shared" si="4"/>
        <v>0</v>
      </c>
      <c r="G136" s="29"/>
      <c r="H136" s="29">
        <f t="shared" si="5"/>
        <v>0</v>
      </c>
    </row>
    <row r="137" spans="1:8" ht="18" customHeight="1" x14ac:dyDescent="0.2">
      <c r="A137" s="9">
        <v>890701933</v>
      </c>
      <c r="B137" s="9">
        <v>214973449</v>
      </c>
      <c r="C137" s="10" t="s">
        <v>215</v>
      </c>
      <c r="D137" s="11" t="s">
        <v>449</v>
      </c>
      <c r="E137" s="29"/>
      <c r="F137" s="29">
        <f t="shared" si="4"/>
        <v>0</v>
      </c>
      <c r="G137" s="29"/>
      <c r="H137" s="29">
        <f t="shared" si="5"/>
        <v>0</v>
      </c>
    </row>
    <row r="138" spans="1:8" ht="18" customHeight="1" x14ac:dyDescent="0.2">
      <c r="A138" s="9">
        <v>890702015</v>
      </c>
      <c r="B138" s="9">
        <v>211973319</v>
      </c>
      <c r="C138" s="10" t="s">
        <v>216</v>
      </c>
      <c r="D138" s="11" t="s">
        <v>450</v>
      </c>
      <c r="E138" s="29"/>
      <c r="F138" s="29">
        <f t="shared" si="4"/>
        <v>0</v>
      </c>
      <c r="G138" s="29"/>
      <c r="H138" s="29">
        <f t="shared" si="5"/>
        <v>0</v>
      </c>
    </row>
    <row r="139" spans="1:8" ht="18" customHeight="1" x14ac:dyDescent="0.2">
      <c r="A139" s="9">
        <v>890702027</v>
      </c>
      <c r="B139" s="9">
        <v>216873268</v>
      </c>
      <c r="C139" s="10" t="s">
        <v>217</v>
      </c>
      <c r="D139" s="11" t="s">
        <v>451</v>
      </c>
      <c r="E139" s="29"/>
      <c r="F139" s="29">
        <f t="shared" si="4"/>
        <v>0</v>
      </c>
      <c r="G139" s="29"/>
      <c r="H139" s="29">
        <f t="shared" si="5"/>
        <v>0</v>
      </c>
    </row>
    <row r="140" spans="1:8" ht="18" customHeight="1" x14ac:dyDescent="0.2">
      <c r="A140" s="9">
        <v>890702038</v>
      </c>
      <c r="B140" s="9">
        <v>216373563</v>
      </c>
      <c r="C140" s="10" t="s">
        <v>218</v>
      </c>
      <c r="D140" s="11" t="s">
        <v>452</v>
      </c>
      <c r="E140" s="29"/>
      <c r="F140" s="29">
        <f t="shared" si="4"/>
        <v>0</v>
      </c>
      <c r="G140" s="29"/>
      <c r="H140" s="29">
        <f t="shared" si="5"/>
        <v>0</v>
      </c>
    </row>
    <row r="141" spans="1:8" ht="18" customHeight="1" x14ac:dyDescent="0.2">
      <c r="A141" s="9">
        <v>890801052</v>
      </c>
      <c r="B141" s="9">
        <v>111717000</v>
      </c>
      <c r="C141" s="10" t="s">
        <v>252</v>
      </c>
      <c r="D141" s="11" t="s">
        <v>483</v>
      </c>
      <c r="E141" s="29">
        <v>2239311526</v>
      </c>
      <c r="F141" s="29">
        <f t="shared" si="4"/>
        <v>2239311526</v>
      </c>
      <c r="G141" s="29">
        <f>VLOOKUP(A141,[1]REPNCT004ReporteAuxiliarContabl!A$21:G$119,7,0)</f>
        <v>1731083571</v>
      </c>
      <c r="H141" s="29">
        <f t="shared" si="5"/>
        <v>3970395097</v>
      </c>
    </row>
    <row r="142" spans="1:8" ht="18" customHeight="1" x14ac:dyDescent="0.2">
      <c r="A142" s="9">
        <v>890801053</v>
      </c>
      <c r="B142" s="9">
        <v>210117001</v>
      </c>
      <c r="C142" s="10" t="s">
        <v>253</v>
      </c>
      <c r="D142" s="11" t="s">
        <v>484</v>
      </c>
      <c r="E142" s="29">
        <v>1018042282</v>
      </c>
      <c r="F142" s="29">
        <f t="shared" si="4"/>
        <v>1018042282</v>
      </c>
      <c r="G142" s="29">
        <f>VLOOKUP(A142,[1]REPNCT004ReporteAuxiliarContabl!A$21:G$119,7,0)</f>
        <v>786990220</v>
      </c>
      <c r="H142" s="29">
        <f t="shared" si="5"/>
        <v>1805032502</v>
      </c>
    </row>
    <row r="143" spans="1:8" ht="18" customHeight="1" x14ac:dyDescent="0.2">
      <c r="A143" s="9">
        <v>890801063</v>
      </c>
      <c r="B143" s="9">
        <v>27017000</v>
      </c>
      <c r="C143" s="10" t="s">
        <v>21</v>
      </c>
      <c r="D143" s="11" t="s">
        <v>73</v>
      </c>
      <c r="E143" s="29"/>
      <c r="F143" s="29">
        <f t="shared" si="4"/>
        <v>0</v>
      </c>
      <c r="G143" s="29">
        <f>VLOOKUP(A143,[1]REPNCT004ReporteAuxiliarContabl!A$21:G$119,7,0)</f>
        <v>0</v>
      </c>
      <c r="H143" s="29">
        <f t="shared" si="5"/>
        <v>0</v>
      </c>
    </row>
    <row r="144" spans="1:8" ht="18" customHeight="1" x14ac:dyDescent="0.2">
      <c r="A144" s="9">
        <v>890801130</v>
      </c>
      <c r="B144" s="9">
        <v>218017380</v>
      </c>
      <c r="C144" s="10" t="s">
        <v>287</v>
      </c>
      <c r="D144" s="11" t="s">
        <v>517</v>
      </c>
      <c r="E144" s="29"/>
      <c r="F144" s="29">
        <f t="shared" si="4"/>
        <v>0</v>
      </c>
      <c r="G144" s="29"/>
      <c r="H144" s="29">
        <f t="shared" si="5"/>
        <v>0</v>
      </c>
    </row>
    <row r="145" spans="1:8" ht="18" customHeight="1" x14ac:dyDescent="0.2">
      <c r="A145" s="9">
        <v>890801145</v>
      </c>
      <c r="B145" s="9">
        <v>214217442</v>
      </c>
      <c r="C145" s="10" t="s">
        <v>219</v>
      </c>
      <c r="D145" s="11" t="s">
        <v>453</v>
      </c>
      <c r="E145" s="29"/>
      <c r="F145" s="29">
        <f t="shared" si="4"/>
        <v>0</v>
      </c>
      <c r="G145" s="29"/>
      <c r="H145" s="29">
        <f t="shared" si="5"/>
        <v>0</v>
      </c>
    </row>
    <row r="146" spans="1:8" ht="18" customHeight="1" x14ac:dyDescent="0.2">
      <c r="A146" s="9">
        <v>890801152</v>
      </c>
      <c r="B146" s="9">
        <v>217317873</v>
      </c>
      <c r="C146" s="10" t="s">
        <v>298</v>
      </c>
      <c r="D146" s="11" t="s">
        <v>528</v>
      </c>
      <c r="E146" s="29"/>
      <c r="F146" s="29">
        <f t="shared" si="4"/>
        <v>0</v>
      </c>
      <c r="G146" s="29"/>
      <c r="H146" s="29">
        <f t="shared" si="5"/>
        <v>0</v>
      </c>
    </row>
    <row r="147" spans="1:8" ht="18" customHeight="1" x14ac:dyDescent="0.2">
      <c r="A147" s="9">
        <v>890900286</v>
      </c>
      <c r="B147" s="9">
        <v>110505000</v>
      </c>
      <c r="C147" s="45" t="s">
        <v>220</v>
      </c>
      <c r="D147" s="11" t="s">
        <v>454</v>
      </c>
      <c r="E147" s="29">
        <v>6534250720</v>
      </c>
      <c r="F147" s="29">
        <f t="shared" si="4"/>
        <v>6534250720</v>
      </c>
      <c r="G147" s="29">
        <f>VLOOKUP(A147,[1]REPNCT004ReporteAuxiliarContabl!A$21:G$119,7,0)</f>
        <v>5051255237</v>
      </c>
      <c r="H147" s="29">
        <f t="shared" si="5"/>
        <v>11585505957</v>
      </c>
    </row>
    <row r="148" spans="1:8" ht="18" customHeight="1" x14ac:dyDescent="0.2">
      <c r="A148" s="9">
        <v>890905211</v>
      </c>
      <c r="B148" s="9">
        <v>210105001</v>
      </c>
      <c r="C148" s="10" t="s">
        <v>254</v>
      </c>
      <c r="D148" s="11" t="s">
        <v>485</v>
      </c>
      <c r="E148" s="29">
        <v>1270196775</v>
      </c>
      <c r="F148" s="29">
        <f t="shared" si="4"/>
        <v>1270196775</v>
      </c>
      <c r="G148" s="29">
        <f>VLOOKUP(A148,[1]REPNCT004ReporteAuxiliarContabl!A$21:G$119,7,0)</f>
        <v>981916426</v>
      </c>
      <c r="H148" s="29">
        <f t="shared" si="5"/>
        <v>2252113201</v>
      </c>
    </row>
    <row r="149" spans="1:8" ht="18" customHeight="1" thickBot="1" x14ac:dyDescent="0.25">
      <c r="A149" s="9">
        <v>890907106</v>
      </c>
      <c r="B149" s="9">
        <v>216605266</v>
      </c>
      <c r="C149" s="10" t="s">
        <v>221</v>
      </c>
      <c r="D149" s="11" t="s">
        <v>455</v>
      </c>
      <c r="E149" s="29">
        <v>613190732</v>
      </c>
      <c r="F149" s="29">
        <f t="shared" si="4"/>
        <v>613190732</v>
      </c>
      <c r="G149" s="29">
        <f>VLOOKUP(A149,[1]REPNCT004ReporteAuxiliarContabl!A$21:G$119,7,0)</f>
        <v>474022659</v>
      </c>
      <c r="H149" s="29">
        <f t="shared" si="5"/>
        <v>1087213391</v>
      </c>
    </row>
    <row r="150" spans="1:8" ht="18" customHeight="1" thickBot="1" x14ac:dyDescent="0.25">
      <c r="A150" s="38">
        <v>890907317</v>
      </c>
      <c r="B150" s="9">
        <v>211505615</v>
      </c>
      <c r="C150" s="10" t="s">
        <v>259</v>
      </c>
      <c r="D150" s="39" t="s">
        <v>590</v>
      </c>
      <c r="E150" s="29">
        <v>291460650</v>
      </c>
      <c r="F150" s="29">
        <f t="shared" si="4"/>
        <v>291460650</v>
      </c>
      <c r="G150" s="29">
        <f>VLOOKUP(A150,[1]REPNCT004ReporteAuxiliarContabl!A$21:G$119,7,0)</f>
        <v>225311547</v>
      </c>
      <c r="H150" s="29">
        <f t="shared" si="5"/>
        <v>516772197</v>
      </c>
    </row>
    <row r="151" spans="1:8" ht="18" customHeight="1" x14ac:dyDescent="0.2">
      <c r="A151" s="9">
        <v>890980040</v>
      </c>
      <c r="B151" s="9">
        <v>120205000</v>
      </c>
      <c r="C151" s="10" t="s">
        <v>23</v>
      </c>
      <c r="D151" s="11" t="s">
        <v>122</v>
      </c>
      <c r="E151" s="29"/>
      <c r="F151" s="29">
        <f t="shared" si="4"/>
        <v>0</v>
      </c>
      <c r="G151" s="29"/>
      <c r="H151" s="29">
        <f t="shared" si="5"/>
        <v>0</v>
      </c>
    </row>
    <row r="152" spans="1:8" ht="18" customHeight="1" x14ac:dyDescent="0.2">
      <c r="A152" s="38">
        <v>890980093</v>
      </c>
      <c r="B152" s="9">
        <v>216005360</v>
      </c>
      <c r="C152" s="10" t="s">
        <v>222</v>
      </c>
      <c r="D152" s="42" t="s">
        <v>589</v>
      </c>
      <c r="E152" s="29">
        <v>439420119</v>
      </c>
      <c r="F152" s="29">
        <f t="shared" si="4"/>
        <v>439420119</v>
      </c>
      <c r="G152" s="29">
        <f>VLOOKUP(A152,[1]REPNCT004ReporteAuxiliarContabl!A$21:G$119,7,0)</f>
        <v>339690543</v>
      </c>
      <c r="H152" s="29">
        <f t="shared" si="5"/>
        <v>779110662</v>
      </c>
    </row>
    <row r="153" spans="1:8" ht="18" customHeight="1" x14ac:dyDescent="0.2">
      <c r="A153" s="9">
        <v>890980095</v>
      </c>
      <c r="B153" s="9">
        <v>214505045</v>
      </c>
      <c r="C153" s="10" t="s">
        <v>260</v>
      </c>
      <c r="D153" s="11" t="s">
        <v>490</v>
      </c>
      <c r="E153" s="29"/>
      <c r="F153" s="29">
        <f t="shared" si="4"/>
        <v>0</v>
      </c>
      <c r="G153" s="29">
        <f>VLOOKUP(A153,[1]REPNCT004ReporteAuxiliarContabl!A$21:G$119,7,0)</f>
        <v>359258560</v>
      </c>
      <c r="H153" s="29">
        <f t="shared" si="5"/>
        <v>359258560</v>
      </c>
    </row>
    <row r="154" spans="1:8" ht="18" customHeight="1" x14ac:dyDescent="0.2">
      <c r="A154" s="9">
        <v>890980112</v>
      </c>
      <c r="B154" s="9">
        <v>218805088</v>
      </c>
      <c r="C154" s="10" t="s">
        <v>223</v>
      </c>
      <c r="D154" s="11" t="s">
        <v>456</v>
      </c>
      <c r="E154" s="29">
        <v>516674682</v>
      </c>
      <c r="F154" s="29">
        <f t="shared" si="4"/>
        <v>516674682</v>
      </c>
      <c r="G154" s="29">
        <f>VLOOKUP(A154,[1]REPNCT004ReporteAuxiliarContabl!A$21:G$119,7,0)</f>
        <v>399411624</v>
      </c>
      <c r="H154" s="29">
        <f t="shared" si="5"/>
        <v>916086306</v>
      </c>
    </row>
    <row r="155" spans="1:8" ht="18" customHeight="1" x14ac:dyDescent="0.2">
      <c r="A155" s="9">
        <v>890980331</v>
      </c>
      <c r="B155" s="9">
        <v>213105631</v>
      </c>
      <c r="C155" s="10" t="s">
        <v>261</v>
      </c>
      <c r="D155" s="11" t="s">
        <v>491</v>
      </c>
      <c r="E155" s="29">
        <v>95185834</v>
      </c>
      <c r="F155" s="29">
        <f t="shared" si="4"/>
        <v>95185834</v>
      </c>
      <c r="G155" s="29">
        <f>VLOOKUP(A155,[1]REPNCT004ReporteAuxiliarContabl!A$21:G$119,7,0)</f>
        <v>73582720</v>
      </c>
      <c r="H155" s="29">
        <f t="shared" si="5"/>
        <v>168768554</v>
      </c>
    </row>
    <row r="156" spans="1:8" ht="18" customHeight="1" x14ac:dyDescent="0.2">
      <c r="A156" s="9">
        <v>890980781</v>
      </c>
      <c r="B156" s="9">
        <v>210905809</v>
      </c>
      <c r="C156" s="10" t="s">
        <v>224</v>
      </c>
      <c r="D156" s="11" t="s">
        <v>457</v>
      </c>
      <c r="E156" s="29"/>
      <c r="F156" s="29">
        <f t="shared" si="4"/>
        <v>0</v>
      </c>
      <c r="G156" s="29"/>
      <c r="H156" s="29">
        <f t="shared" si="5"/>
        <v>0</v>
      </c>
    </row>
    <row r="157" spans="1:8" ht="18" customHeight="1" x14ac:dyDescent="0.2">
      <c r="A157" s="9">
        <v>890981000</v>
      </c>
      <c r="B157" s="9">
        <v>218505585</v>
      </c>
      <c r="C157" s="10" t="s">
        <v>320</v>
      </c>
      <c r="D157" s="11" t="s">
        <v>548</v>
      </c>
      <c r="E157" s="29"/>
      <c r="F157" s="29">
        <f t="shared" si="4"/>
        <v>0</v>
      </c>
      <c r="G157" s="29"/>
      <c r="H157" s="29">
        <f t="shared" si="5"/>
        <v>0</v>
      </c>
    </row>
    <row r="158" spans="1:8" ht="18" customHeight="1" x14ac:dyDescent="0.2">
      <c r="A158" s="9">
        <v>890981107</v>
      </c>
      <c r="B158" s="9">
        <v>214205142</v>
      </c>
      <c r="C158" s="10" t="s">
        <v>330</v>
      </c>
      <c r="D158" s="11" t="s">
        <v>557</v>
      </c>
      <c r="E158" s="29"/>
      <c r="F158" s="29">
        <f t="shared" si="4"/>
        <v>0</v>
      </c>
      <c r="G158" s="29"/>
      <c r="H158" s="29">
        <f t="shared" si="5"/>
        <v>0</v>
      </c>
    </row>
    <row r="159" spans="1:8" ht="18" customHeight="1" x14ac:dyDescent="0.2">
      <c r="A159" s="9">
        <v>890981138</v>
      </c>
      <c r="B159" s="9">
        <v>213705837</v>
      </c>
      <c r="C159" s="10" t="s">
        <v>311</v>
      </c>
      <c r="D159" s="11" t="s">
        <v>540</v>
      </c>
      <c r="E159" s="29">
        <v>848475920</v>
      </c>
      <c r="F159" s="29">
        <f t="shared" si="4"/>
        <v>848475920</v>
      </c>
      <c r="G159" s="29">
        <f>VLOOKUP(A159,[1]REPNCT004ReporteAuxiliarContabl!A$21:G$119,7,0)</f>
        <v>655908171</v>
      </c>
      <c r="H159" s="29">
        <f t="shared" si="5"/>
        <v>1504384091</v>
      </c>
    </row>
    <row r="160" spans="1:8" ht="18" customHeight="1" x14ac:dyDescent="0.2">
      <c r="A160" s="9">
        <v>890981518</v>
      </c>
      <c r="B160" s="9">
        <v>213105031</v>
      </c>
      <c r="C160" s="10" t="s">
        <v>290</v>
      </c>
      <c r="D160" s="11" t="s">
        <v>520</v>
      </c>
      <c r="E160" s="29"/>
      <c r="F160" s="29">
        <f t="shared" si="4"/>
        <v>0</v>
      </c>
      <c r="G160" s="29"/>
      <c r="H160" s="29">
        <f t="shared" si="5"/>
        <v>0</v>
      </c>
    </row>
    <row r="161" spans="1:8" ht="18" customHeight="1" x14ac:dyDescent="0.2">
      <c r="A161" s="9">
        <v>890983906</v>
      </c>
      <c r="B161" s="9">
        <v>219105591</v>
      </c>
      <c r="C161" s="10" t="s">
        <v>331</v>
      </c>
      <c r="D161" s="11" t="s">
        <v>558</v>
      </c>
      <c r="E161" s="29"/>
      <c r="F161" s="29">
        <f t="shared" si="4"/>
        <v>0</v>
      </c>
      <c r="G161" s="29"/>
      <c r="H161" s="29">
        <f t="shared" si="5"/>
        <v>0</v>
      </c>
    </row>
    <row r="162" spans="1:8" ht="18" customHeight="1" x14ac:dyDescent="0.2">
      <c r="A162" s="9">
        <v>890984265</v>
      </c>
      <c r="B162" s="9">
        <v>219305893</v>
      </c>
      <c r="C162" s="10" t="s">
        <v>321</v>
      </c>
      <c r="D162" s="11" t="s">
        <v>549</v>
      </c>
      <c r="E162" s="29"/>
      <c r="F162" s="29">
        <f t="shared" si="4"/>
        <v>0</v>
      </c>
      <c r="G162" s="29"/>
      <c r="H162" s="29">
        <f t="shared" si="5"/>
        <v>0</v>
      </c>
    </row>
    <row r="163" spans="1:8" ht="18" customHeight="1" x14ac:dyDescent="0.2">
      <c r="A163" s="9">
        <v>890984312</v>
      </c>
      <c r="B163" s="9">
        <v>210405604</v>
      </c>
      <c r="C163" s="10" t="s">
        <v>303</v>
      </c>
      <c r="D163" s="11" t="s">
        <v>533</v>
      </c>
      <c r="E163" s="29"/>
      <c r="F163" s="29">
        <f t="shared" si="4"/>
        <v>0</v>
      </c>
      <c r="G163" s="29"/>
      <c r="H163" s="29">
        <f t="shared" si="5"/>
        <v>0</v>
      </c>
    </row>
    <row r="164" spans="1:8" ht="18" customHeight="1" x14ac:dyDescent="0.2">
      <c r="A164" s="9">
        <v>890984415</v>
      </c>
      <c r="B164" s="9">
        <v>210705107</v>
      </c>
      <c r="C164" s="10" t="s">
        <v>146</v>
      </c>
      <c r="D164" s="11" t="s">
        <v>492</v>
      </c>
      <c r="E164" s="29"/>
      <c r="F164" s="29">
        <f t="shared" si="4"/>
        <v>0</v>
      </c>
      <c r="G164" s="29"/>
      <c r="H164" s="29">
        <f t="shared" si="5"/>
        <v>0</v>
      </c>
    </row>
    <row r="165" spans="1:8" ht="18" customHeight="1" x14ac:dyDescent="0.2">
      <c r="A165" s="9">
        <v>891080031</v>
      </c>
      <c r="B165" s="9">
        <v>27123000</v>
      </c>
      <c r="C165" s="10" t="s">
        <v>359</v>
      </c>
      <c r="D165" s="11" t="s">
        <v>121</v>
      </c>
      <c r="E165" s="29"/>
      <c r="F165" s="29">
        <f t="shared" si="4"/>
        <v>0</v>
      </c>
      <c r="G165" s="29">
        <f>VLOOKUP(A165,[1]REPNCT004ReporteAuxiliarContabl!A$21:G$119,7,0)</f>
        <v>0</v>
      </c>
      <c r="H165" s="29">
        <f t="shared" si="5"/>
        <v>0</v>
      </c>
    </row>
    <row r="166" spans="1:8" ht="18" customHeight="1" x14ac:dyDescent="0.2">
      <c r="A166" s="9">
        <v>891180009</v>
      </c>
      <c r="B166" s="9">
        <v>210141001</v>
      </c>
      <c r="C166" s="10" t="s">
        <v>262</v>
      </c>
      <c r="D166" s="11" t="s">
        <v>493</v>
      </c>
      <c r="E166" s="29">
        <v>1035568063</v>
      </c>
      <c r="F166" s="29">
        <f t="shared" si="4"/>
        <v>1035568063</v>
      </c>
      <c r="G166" s="29">
        <f>VLOOKUP(A166,[1]REPNCT004ReporteAuxiliarContabl!A$21:G$119,7,0)</f>
        <v>800538398</v>
      </c>
      <c r="H166" s="29">
        <f t="shared" si="5"/>
        <v>1836106461</v>
      </c>
    </row>
    <row r="167" spans="1:8" ht="18" customHeight="1" x14ac:dyDescent="0.2">
      <c r="A167" s="9">
        <v>891180021</v>
      </c>
      <c r="B167" s="9">
        <v>212441524</v>
      </c>
      <c r="C167" s="10" t="s">
        <v>225</v>
      </c>
      <c r="D167" s="11" t="s">
        <v>458</v>
      </c>
      <c r="E167" s="29"/>
      <c r="F167" s="29">
        <f t="shared" si="4"/>
        <v>0</v>
      </c>
      <c r="G167" s="29"/>
      <c r="H167" s="29">
        <f t="shared" si="5"/>
        <v>0</v>
      </c>
    </row>
    <row r="168" spans="1:8" ht="18" customHeight="1" x14ac:dyDescent="0.2">
      <c r="A168" s="9">
        <v>891180022</v>
      </c>
      <c r="B168" s="9">
        <v>219841298</v>
      </c>
      <c r="C168" s="10" t="s">
        <v>309</v>
      </c>
      <c r="D168" s="11" t="s">
        <v>538</v>
      </c>
      <c r="E168" s="29"/>
      <c r="F168" s="29">
        <f t="shared" si="4"/>
        <v>0</v>
      </c>
      <c r="G168" s="29"/>
      <c r="H168" s="29">
        <f t="shared" si="5"/>
        <v>0</v>
      </c>
    </row>
    <row r="169" spans="1:8" ht="18" customHeight="1" x14ac:dyDescent="0.2">
      <c r="A169" s="9">
        <v>891180070</v>
      </c>
      <c r="B169" s="9">
        <v>211641016</v>
      </c>
      <c r="C169" s="10" t="s">
        <v>263</v>
      </c>
      <c r="D169" s="11" t="s">
        <v>494</v>
      </c>
      <c r="E169" s="29"/>
      <c r="F169" s="29">
        <f t="shared" si="4"/>
        <v>0</v>
      </c>
      <c r="G169" s="29"/>
      <c r="H169" s="29">
        <f t="shared" si="5"/>
        <v>0</v>
      </c>
    </row>
    <row r="170" spans="1:8" ht="18" customHeight="1" x14ac:dyDescent="0.2">
      <c r="A170" s="9">
        <v>891180077</v>
      </c>
      <c r="B170" s="9">
        <v>215141551</v>
      </c>
      <c r="C170" s="10" t="s">
        <v>264</v>
      </c>
      <c r="D170" s="11" t="s">
        <v>495</v>
      </c>
      <c r="E170" s="29"/>
      <c r="F170" s="29">
        <f t="shared" si="4"/>
        <v>0</v>
      </c>
      <c r="G170" s="29"/>
      <c r="H170" s="29">
        <f t="shared" si="5"/>
        <v>0</v>
      </c>
    </row>
    <row r="171" spans="1:8" ht="18" customHeight="1" x14ac:dyDescent="0.2">
      <c r="A171" s="9">
        <v>891180084</v>
      </c>
      <c r="B171" s="9">
        <v>26141000</v>
      </c>
      <c r="C171" s="10" t="s">
        <v>362</v>
      </c>
      <c r="D171" s="11" t="s">
        <v>28</v>
      </c>
      <c r="E171" s="29"/>
      <c r="F171" s="29">
        <f t="shared" si="4"/>
        <v>0</v>
      </c>
      <c r="G171" s="29">
        <f>VLOOKUP(A171,[1]REPNCT004ReporteAuxiliarContabl!A$21:G$119,7,0)</f>
        <v>0</v>
      </c>
      <c r="H171" s="29">
        <f t="shared" si="5"/>
        <v>0</v>
      </c>
    </row>
    <row r="172" spans="1:8" ht="18" customHeight="1" x14ac:dyDescent="0.2">
      <c r="A172" s="9">
        <v>891190346</v>
      </c>
      <c r="B172" s="9">
        <v>26318000</v>
      </c>
      <c r="C172" s="10" t="s">
        <v>29</v>
      </c>
      <c r="D172" s="11" t="s">
        <v>30</v>
      </c>
      <c r="E172" s="29"/>
      <c r="F172" s="29">
        <f t="shared" si="4"/>
        <v>0</v>
      </c>
      <c r="G172" s="29">
        <f>VLOOKUP(A172,[1]REPNCT004ReporteAuxiliarContabl!A$21:G$119,7,0)</f>
        <v>0</v>
      </c>
      <c r="H172" s="29">
        <f t="shared" si="5"/>
        <v>0</v>
      </c>
    </row>
    <row r="173" spans="1:8" ht="18" customHeight="1" x14ac:dyDescent="0.2">
      <c r="A173" s="9">
        <v>891200916</v>
      </c>
      <c r="B173" s="9">
        <v>213552835</v>
      </c>
      <c r="C173" s="10" t="s">
        <v>265</v>
      </c>
      <c r="D173" s="11" t="s">
        <v>496</v>
      </c>
      <c r="E173" s="29">
        <v>1002872481</v>
      </c>
      <c r="F173" s="29">
        <f t="shared" si="4"/>
        <v>1002872481</v>
      </c>
      <c r="G173" s="29">
        <f>VLOOKUP(A173,[1]REPNCT004ReporteAuxiliarContabl!A$21:G$119,7,0)</f>
        <v>775263315</v>
      </c>
      <c r="H173" s="29">
        <f t="shared" si="5"/>
        <v>1778135796</v>
      </c>
    </row>
    <row r="174" spans="1:8" ht="18" customHeight="1" x14ac:dyDescent="0.2">
      <c r="A174" s="9">
        <v>891280000</v>
      </c>
      <c r="B174" s="9">
        <v>210152001</v>
      </c>
      <c r="C174" s="10" t="s">
        <v>228</v>
      </c>
      <c r="D174" s="11" t="s">
        <v>461</v>
      </c>
      <c r="E174" s="29">
        <v>923435261</v>
      </c>
      <c r="F174" s="29">
        <f t="shared" si="4"/>
        <v>923435261</v>
      </c>
      <c r="G174" s="29">
        <f>VLOOKUP(A174,[1]REPNCT004ReporteAuxiliarContabl!A$21:G$119,7,0)</f>
        <v>713854947</v>
      </c>
      <c r="H174" s="29">
        <f t="shared" si="5"/>
        <v>1637290208</v>
      </c>
    </row>
    <row r="175" spans="1:8" ht="18" customHeight="1" x14ac:dyDescent="0.2">
      <c r="A175" s="9">
        <v>891380007</v>
      </c>
      <c r="B175" s="9">
        <v>212076520</v>
      </c>
      <c r="C175" s="10" t="s">
        <v>229</v>
      </c>
      <c r="D175" s="11" t="s">
        <v>462</v>
      </c>
      <c r="E175" s="29">
        <v>354017673</v>
      </c>
      <c r="F175" s="29">
        <f t="shared" si="4"/>
        <v>354017673</v>
      </c>
      <c r="G175" s="29">
        <f>VLOOKUP(A175,[1]REPNCT004ReporteAuxiliarContabl!A$21:G$119,7,0)</f>
        <v>273670800</v>
      </c>
      <c r="H175" s="29">
        <f t="shared" si="5"/>
        <v>627688473</v>
      </c>
    </row>
    <row r="176" spans="1:8" ht="18" customHeight="1" x14ac:dyDescent="0.2">
      <c r="A176" s="9">
        <v>891380033</v>
      </c>
      <c r="B176" s="9">
        <v>211176111</v>
      </c>
      <c r="C176" s="10" t="s">
        <v>230</v>
      </c>
      <c r="D176" s="11" t="s">
        <v>84</v>
      </c>
      <c r="E176" s="29">
        <v>389969111</v>
      </c>
      <c r="F176" s="29">
        <f t="shared" si="4"/>
        <v>389969111</v>
      </c>
      <c r="G176" s="29">
        <f>VLOOKUP(A176,[1]REPNCT004ReporteAuxiliarContabl!A$21:G$119,7,0)</f>
        <v>301462799</v>
      </c>
      <c r="H176" s="29">
        <f t="shared" si="5"/>
        <v>691431910</v>
      </c>
    </row>
    <row r="177" spans="1:8" ht="18" customHeight="1" x14ac:dyDescent="0.2">
      <c r="A177" s="9">
        <v>891480030</v>
      </c>
      <c r="B177" s="9">
        <v>210166001</v>
      </c>
      <c r="C177" s="10" t="s">
        <v>266</v>
      </c>
      <c r="D177" s="11" t="s">
        <v>497</v>
      </c>
      <c r="E177" s="29"/>
      <c r="F177" s="29">
        <f t="shared" si="4"/>
        <v>0</v>
      </c>
      <c r="G177" s="29"/>
      <c r="H177" s="29">
        <f t="shared" si="5"/>
        <v>0</v>
      </c>
    </row>
    <row r="178" spans="1:8" ht="18" customHeight="1" x14ac:dyDescent="0.2">
      <c r="A178" s="9">
        <v>891480035</v>
      </c>
      <c r="B178" s="9">
        <v>24666000</v>
      </c>
      <c r="C178" s="23" t="s">
        <v>349</v>
      </c>
      <c r="D178" s="11" t="s">
        <v>91</v>
      </c>
      <c r="E178" s="29"/>
      <c r="F178" s="29">
        <f t="shared" si="4"/>
        <v>0</v>
      </c>
      <c r="G178" s="29">
        <f>VLOOKUP(A178,[1]REPNCT004ReporteAuxiliarContabl!A$21:G$119,7,0)</f>
        <v>0</v>
      </c>
      <c r="H178" s="29">
        <f t="shared" si="5"/>
        <v>0</v>
      </c>
    </row>
    <row r="179" spans="1:8" ht="18" customHeight="1" x14ac:dyDescent="0.2">
      <c r="A179" s="9">
        <v>891480085</v>
      </c>
      <c r="B179" s="9">
        <v>116666000</v>
      </c>
      <c r="C179" s="10" t="s">
        <v>291</v>
      </c>
      <c r="D179" s="11" t="s">
        <v>521</v>
      </c>
      <c r="E179" s="29"/>
      <c r="F179" s="29">
        <f t="shared" si="4"/>
        <v>0</v>
      </c>
      <c r="G179" s="29">
        <f>VLOOKUP(A179,[1]REPNCT004ReporteAuxiliarContabl!A$21:G$119,7,0)</f>
        <v>1050906766</v>
      </c>
      <c r="H179" s="29">
        <f t="shared" si="5"/>
        <v>1050906766</v>
      </c>
    </row>
    <row r="180" spans="1:8" ht="18" customHeight="1" x14ac:dyDescent="0.2">
      <c r="A180" s="9">
        <v>891500319</v>
      </c>
      <c r="B180" s="9">
        <v>27219000</v>
      </c>
      <c r="C180" s="10" t="s">
        <v>32</v>
      </c>
      <c r="D180" s="25" t="s">
        <v>582</v>
      </c>
      <c r="E180" s="29"/>
      <c r="F180" s="29">
        <f t="shared" si="4"/>
        <v>0</v>
      </c>
      <c r="G180" s="29">
        <f>VLOOKUP(A180,[1]REPNCT004ReporteAuxiliarContabl!A$21:G$119,7,0)</f>
        <v>0</v>
      </c>
      <c r="H180" s="29">
        <f t="shared" si="5"/>
        <v>0</v>
      </c>
    </row>
    <row r="181" spans="1:8" ht="18" customHeight="1" x14ac:dyDescent="0.2">
      <c r="A181" s="9">
        <v>891580006</v>
      </c>
      <c r="B181" s="9">
        <v>210119001</v>
      </c>
      <c r="C181" s="10" t="s">
        <v>267</v>
      </c>
      <c r="D181" s="25" t="s">
        <v>592</v>
      </c>
      <c r="E181" s="29">
        <v>522994699</v>
      </c>
      <c r="F181" s="29">
        <f t="shared" si="4"/>
        <v>522994699</v>
      </c>
      <c r="G181" s="29">
        <f>VLOOKUP(A181,[1]REPNCT004ReporteAuxiliarContabl!A$21:G$119,7,0)</f>
        <v>404297267</v>
      </c>
      <c r="H181" s="29">
        <f t="shared" si="5"/>
        <v>927291966</v>
      </c>
    </row>
    <row r="182" spans="1:8" ht="18" customHeight="1" x14ac:dyDescent="0.2">
      <c r="A182" s="9">
        <v>891580016</v>
      </c>
      <c r="B182" s="9">
        <v>111919000</v>
      </c>
      <c r="C182" s="10" t="s">
        <v>332</v>
      </c>
      <c r="D182" s="11" t="s">
        <v>559</v>
      </c>
      <c r="E182" s="29">
        <v>3198362242</v>
      </c>
      <c r="F182" s="29">
        <f t="shared" si="4"/>
        <v>3198362242</v>
      </c>
      <c r="G182" s="29">
        <f>VLOOKUP(A182,[1]REPNCT004ReporteAuxiliarContabl!A$21:G$119,7,0)</f>
        <v>2472470787</v>
      </c>
      <c r="H182" s="29">
        <f t="shared" si="5"/>
        <v>5670833029</v>
      </c>
    </row>
    <row r="183" spans="1:8" ht="18" customHeight="1" x14ac:dyDescent="0.2">
      <c r="A183" s="9">
        <v>891680010</v>
      </c>
      <c r="B183" s="9">
        <v>112727000</v>
      </c>
      <c r="C183" s="10" t="s">
        <v>339</v>
      </c>
      <c r="D183" s="11" t="s">
        <v>566</v>
      </c>
      <c r="E183" s="29"/>
      <c r="F183" s="29">
        <f t="shared" si="4"/>
        <v>0</v>
      </c>
      <c r="G183" s="29">
        <f>VLOOKUP(A183,[1]REPNCT004ReporteAuxiliarContabl!A$21:G$119,7,0)</f>
        <v>2975265699</v>
      </c>
      <c r="H183" s="29">
        <f t="shared" si="5"/>
        <v>2975265699</v>
      </c>
    </row>
    <row r="184" spans="1:8" ht="18" customHeight="1" x14ac:dyDescent="0.2">
      <c r="A184" s="9">
        <v>891680011</v>
      </c>
      <c r="B184" s="9">
        <v>210127001</v>
      </c>
      <c r="C184" s="10" t="s">
        <v>300</v>
      </c>
      <c r="D184" s="11" t="s">
        <v>530</v>
      </c>
      <c r="E184" s="29">
        <v>922385712</v>
      </c>
      <c r="F184" s="29">
        <f t="shared" si="4"/>
        <v>922385712</v>
      </c>
      <c r="G184" s="29">
        <f>VLOOKUP(A184,[1]REPNCT004ReporteAuxiliarContabl!A$21:G$119,7,0)</f>
        <v>713043600</v>
      </c>
      <c r="H184" s="29">
        <f t="shared" si="5"/>
        <v>1635429312</v>
      </c>
    </row>
    <row r="185" spans="1:8" ht="18" customHeight="1" x14ac:dyDescent="0.2">
      <c r="A185" s="9">
        <v>891680089</v>
      </c>
      <c r="B185" s="9">
        <v>28327000</v>
      </c>
      <c r="C185" s="10" t="s">
        <v>344</v>
      </c>
      <c r="D185" s="11" t="s">
        <v>80</v>
      </c>
      <c r="E185" s="29"/>
      <c r="F185" s="29">
        <f t="shared" si="4"/>
        <v>0</v>
      </c>
      <c r="G185" s="29">
        <f>VLOOKUP(A185,[1]REPNCT004ReporteAuxiliarContabl!A$21:G$119,7,0)</f>
        <v>0</v>
      </c>
      <c r="H185" s="29">
        <f t="shared" si="5"/>
        <v>0</v>
      </c>
    </row>
    <row r="186" spans="1:8" ht="18" customHeight="1" x14ac:dyDescent="0.2">
      <c r="A186" s="9">
        <v>891780009</v>
      </c>
      <c r="B186" s="9">
        <v>210147001</v>
      </c>
      <c r="C186" s="10" t="s">
        <v>342</v>
      </c>
      <c r="D186" s="11" t="s">
        <v>568</v>
      </c>
      <c r="E186" s="29"/>
      <c r="F186" s="29">
        <f t="shared" si="4"/>
        <v>0</v>
      </c>
      <c r="G186" s="29"/>
      <c r="H186" s="29">
        <f t="shared" si="5"/>
        <v>0</v>
      </c>
    </row>
    <row r="187" spans="1:8" ht="18" customHeight="1" x14ac:dyDescent="0.2">
      <c r="A187" s="9">
        <v>891780043</v>
      </c>
      <c r="B187" s="9">
        <v>218947189</v>
      </c>
      <c r="C187" s="45" t="s">
        <v>268</v>
      </c>
      <c r="D187" s="11" t="s">
        <v>498</v>
      </c>
      <c r="E187" s="29">
        <v>309700464</v>
      </c>
      <c r="F187" s="29">
        <f t="shared" si="4"/>
        <v>309700464</v>
      </c>
      <c r="G187" s="29">
        <f>VLOOKUP(A187,[1]REPNCT004ReporteAuxiliarContabl!A$21:G$119,7,0)</f>
        <v>239411703</v>
      </c>
      <c r="H187" s="29">
        <f t="shared" si="5"/>
        <v>549112167</v>
      </c>
    </row>
    <row r="188" spans="1:8" ht="18" customHeight="1" x14ac:dyDescent="0.2">
      <c r="A188" s="9">
        <v>891780103</v>
      </c>
      <c r="B188" s="9">
        <v>214547745</v>
      </c>
      <c r="C188" s="10" t="s">
        <v>338</v>
      </c>
      <c r="D188" s="11" t="s">
        <v>565</v>
      </c>
      <c r="E188" s="29"/>
      <c r="F188" s="29">
        <f t="shared" si="4"/>
        <v>0</v>
      </c>
      <c r="G188" s="29"/>
      <c r="H188" s="29">
        <f t="shared" si="5"/>
        <v>0</v>
      </c>
    </row>
    <row r="189" spans="1:8" ht="18" customHeight="1" x14ac:dyDescent="0.2">
      <c r="A189" s="9">
        <v>891780111</v>
      </c>
      <c r="B189" s="9">
        <v>121647000</v>
      </c>
      <c r="C189" s="10" t="s">
        <v>351</v>
      </c>
      <c r="D189" s="11" t="s">
        <v>82</v>
      </c>
      <c r="E189" s="29"/>
      <c r="F189" s="29">
        <f t="shared" si="4"/>
        <v>0</v>
      </c>
      <c r="G189" s="29"/>
      <c r="H189" s="29">
        <f t="shared" si="5"/>
        <v>0</v>
      </c>
    </row>
    <row r="190" spans="1:8" ht="18" customHeight="1" x14ac:dyDescent="0.2">
      <c r="A190" s="9">
        <v>891800330</v>
      </c>
      <c r="B190" s="9">
        <v>27615000</v>
      </c>
      <c r="C190" s="10" t="s">
        <v>358</v>
      </c>
      <c r="D190" s="11" t="s">
        <v>86</v>
      </c>
      <c r="E190" s="29"/>
      <c r="F190" s="29">
        <f t="shared" si="4"/>
        <v>0</v>
      </c>
      <c r="G190" s="29">
        <f>VLOOKUP(A190,[1]REPNCT004ReporteAuxiliarContabl!A$21:G$119,7,0)</f>
        <v>0</v>
      </c>
      <c r="H190" s="29">
        <f t="shared" si="5"/>
        <v>0</v>
      </c>
    </row>
    <row r="191" spans="1:8" ht="18" customHeight="1" x14ac:dyDescent="0.2">
      <c r="A191" s="9">
        <v>891800466</v>
      </c>
      <c r="B191" s="9">
        <v>217215572</v>
      </c>
      <c r="C191" s="10" t="s">
        <v>231</v>
      </c>
      <c r="D191" s="11" t="s">
        <v>463</v>
      </c>
      <c r="E191" s="29"/>
      <c r="F191" s="29">
        <f t="shared" si="4"/>
        <v>0</v>
      </c>
      <c r="G191" s="29"/>
      <c r="H191" s="29">
        <f t="shared" si="5"/>
        <v>0</v>
      </c>
    </row>
    <row r="192" spans="1:8" ht="18" customHeight="1" x14ac:dyDescent="0.2">
      <c r="A192" s="9">
        <v>891800475</v>
      </c>
      <c r="B192" s="9">
        <v>217615176</v>
      </c>
      <c r="C192" s="10" t="s">
        <v>232</v>
      </c>
      <c r="D192" s="11" t="s">
        <v>464</v>
      </c>
      <c r="E192" s="29"/>
      <c r="F192" s="29">
        <f t="shared" si="4"/>
        <v>0</v>
      </c>
      <c r="G192" s="29"/>
      <c r="H192" s="29">
        <f t="shared" si="5"/>
        <v>0</v>
      </c>
    </row>
    <row r="193" spans="1:8" ht="18" customHeight="1" x14ac:dyDescent="0.2">
      <c r="A193" s="9">
        <v>891800498</v>
      </c>
      <c r="B193" s="9">
        <v>111515000</v>
      </c>
      <c r="C193" s="10" t="s">
        <v>233</v>
      </c>
      <c r="D193" s="43" t="s">
        <v>591</v>
      </c>
      <c r="E193" s="29">
        <v>2748198448</v>
      </c>
      <c r="F193" s="29">
        <f t="shared" si="4"/>
        <v>2748198448</v>
      </c>
      <c r="G193" s="29">
        <f>VLOOKUP(A193,[1]REPNCT004ReporteAuxiliarContabl!A$21:G$119,7,0)</f>
        <v>8244595340</v>
      </c>
      <c r="H193" s="29">
        <f t="shared" si="5"/>
        <v>10992793788</v>
      </c>
    </row>
    <row r="194" spans="1:8" ht="18" customHeight="1" x14ac:dyDescent="0.2">
      <c r="A194" s="9">
        <v>891800846</v>
      </c>
      <c r="B194" s="9">
        <v>210115001</v>
      </c>
      <c r="C194" s="10" t="s">
        <v>234</v>
      </c>
      <c r="D194" s="11" t="s">
        <v>465</v>
      </c>
      <c r="E194" s="29">
        <v>509257752</v>
      </c>
      <c r="F194" s="29">
        <f t="shared" si="4"/>
        <v>509257752</v>
      </c>
      <c r="G194" s="29">
        <f>VLOOKUP(A194,[1]REPNCT004ReporteAuxiliarContabl!A$21:G$119,7,0)</f>
        <v>393678020</v>
      </c>
      <c r="H194" s="29">
        <f t="shared" si="5"/>
        <v>902935772</v>
      </c>
    </row>
    <row r="195" spans="1:8" ht="18" customHeight="1" x14ac:dyDescent="0.2">
      <c r="A195" s="9">
        <v>891800986</v>
      </c>
      <c r="B195" s="9">
        <v>216115861</v>
      </c>
      <c r="C195" s="10" t="s">
        <v>235</v>
      </c>
      <c r="D195" s="11" t="s">
        <v>466</v>
      </c>
      <c r="E195" s="29"/>
      <c r="F195" s="29">
        <f t="shared" si="4"/>
        <v>0</v>
      </c>
      <c r="G195" s="29"/>
      <c r="H195" s="29">
        <f t="shared" si="5"/>
        <v>0</v>
      </c>
    </row>
    <row r="196" spans="1:8" ht="18" customHeight="1" x14ac:dyDescent="0.2">
      <c r="A196" s="9">
        <v>891801240</v>
      </c>
      <c r="B196" s="9">
        <v>211615516</v>
      </c>
      <c r="C196" s="10" t="s">
        <v>292</v>
      </c>
      <c r="D196" s="11" t="s">
        <v>522</v>
      </c>
      <c r="E196" s="29"/>
      <c r="F196" s="29">
        <f t="shared" si="4"/>
        <v>0</v>
      </c>
      <c r="G196" s="29"/>
      <c r="H196" s="29">
        <f t="shared" si="5"/>
        <v>0</v>
      </c>
    </row>
    <row r="197" spans="1:8" ht="18" customHeight="1" x14ac:dyDescent="0.2">
      <c r="A197" s="9">
        <v>891801244</v>
      </c>
      <c r="B197" s="9">
        <v>210015600</v>
      </c>
      <c r="C197" s="10" t="s">
        <v>236</v>
      </c>
      <c r="D197" s="11" t="s">
        <v>467</v>
      </c>
      <c r="E197" s="29"/>
      <c r="F197" s="29">
        <f t="shared" ref="F197:F259" si="6">+E197</f>
        <v>0</v>
      </c>
      <c r="G197" s="29"/>
      <c r="H197" s="29">
        <f t="shared" ref="H197:H260" si="7">+F197+G197</f>
        <v>0</v>
      </c>
    </row>
    <row r="198" spans="1:8" ht="18" customHeight="1" x14ac:dyDescent="0.2">
      <c r="A198" s="9">
        <v>891801362</v>
      </c>
      <c r="B198" s="9">
        <v>210715507</v>
      </c>
      <c r="C198" s="10" t="s">
        <v>293</v>
      </c>
      <c r="D198" s="11" t="s">
        <v>523</v>
      </c>
      <c r="E198" s="29"/>
      <c r="F198" s="29">
        <f t="shared" si="6"/>
        <v>0</v>
      </c>
      <c r="G198" s="29"/>
      <c r="H198" s="29">
        <f t="shared" si="7"/>
        <v>0</v>
      </c>
    </row>
    <row r="199" spans="1:8" ht="18" customHeight="1" x14ac:dyDescent="0.2">
      <c r="A199" s="9">
        <v>891801363</v>
      </c>
      <c r="B199" s="9">
        <v>211215212</v>
      </c>
      <c r="C199" s="10" t="s">
        <v>335</v>
      </c>
      <c r="D199" s="11" t="s">
        <v>562</v>
      </c>
      <c r="E199" s="29"/>
      <c r="F199" s="29">
        <f t="shared" si="6"/>
        <v>0</v>
      </c>
      <c r="G199" s="29"/>
      <c r="H199" s="29">
        <f t="shared" si="7"/>
        <v>0</v>
      </c>
    </row>
    <row r="200" spans="1:8" ht="18" customHeight="1" x14ac:dyDescent="0.2">
      <c r="A200" s="9">
        <v>891801368</v>
      </c>
      <c r="B200" s="9">
        <v>213115531</v>
      </c>
      <c r="C200" s="10" t="s">
        <v>237</v>
      </c>
      <c r="D200" s="11" t="s">
        <v>468</v>
      </c>
      <c r="E200" s="29"/>
      <c r="F200" s="29">
        <f t="shared" si="6"/>
        <v>0</v>
      </c>
      <c r="G200" s="29"/>
      <c r="H200" s="29">
        <f t="shared" si="7"/>
        <v>0</v>
      </c>
    </row>
    <row r="201" spans="1:8" ht="18" customHeight="1" x14ac:dyDescent="0.2">
      <c r="A201" s="9">
        <v>891801369</v>
      </c>
      <c r="B201" s="9">
        <v>218115681</v>
      </c>
      <c r="C201" s="10" t="s">
        <v>305</v>
      </c>
      <c r="D201" s="11" t="s">
        <v>534</v>
      </c>
      <c r="E201" s="29"/>
      <c r="F201" s="29">
        <f t="shared" si="6"/>
        <v>0</v>
      </c>
      <c r="G201" s="29"/>
      <c r="H201" s="29">
        <f t="shared" si="7"/>
        <v>0</v>
      </c>
    </row>
    <row r="202" spans="1:8" ht="18" customHeight="1" x14ac:dyDescent="0.2">
      <c r="A202" s="9">
        <v>891801994</v>
      </c>
      <c r="B202" s="9">
        <v>217615476</v>
      </c>
      <c r="C202" s="10" t="s">
        <v>294</v>
      </c>
      <c r="D202" s="11" t="s">
        <v>524</v>
      </c>
      <c r="E202" s="29"/>
      <c r="F202" s="29">
        <f t="shared" si="6"/>
        <v>0</v>
      </c>
      <c r="G202" s="29"/>
      <c r="H202" s="29">
        <f t="shared" si="7"/>
        <v>0</v>
      </c>
    </row>
    <row r="203" spans="1:8" ht="18" customHeight="1" x14ac:dyDescent="0.2">
      <c r="A203" s="9">
        <v>891855015</v>
      </c>
      <c r="B203" s="9">
        <v>213715537</v>
      </c>
      <c r="C203" s="10" t="s">
        <v>239</v>
      </c>
      <c r="D203" s="11" t="s">
        <v>470</v>
      </c>
      <c r="E203" s="29"/>
      <c r="F203" s="29">
        <f t="shared" si="6"/>
        <v>0</v>
      </c>
      <c r="G203" s="29"/>
      <c r="H203" s="29">
        <f t="shared" si="7"/>
        <v>0</v>
      </c>
    </row>
    <row r="204" spans="1:8" ht="18" customHeight="1" x14ac:dyDescent="0.2">
      <c r="A204" s="9">
        <v>891855017</v>
      </c>
      <c r="B204" s="9">
        <v>210185001</v>
      </c>
      <c r="C204" s="10" t="s">
        <v>269</v>
      </c>
      <c r="D204" s="11" t="s">
        <v>499</v>
      </c>
      <c r="E204" s="29"/>
      <c r="F204" s="29">
        <f t="shared" si="6"/>
        <v>0</v>
      </c>
      <c r="G204" s="29"/>
      <c r="H204" s="29">
        <f t="shared" si="7"/>
        <v>0</v>
      </c>
    </row>
    <row r="205" spans="1:8" ht="18" customHeight="1" x14ac:dyDescent="0.2">
      <c r="A205" s="9">
        <v>891855130</v>
      </c>
      <c r="B205" s="9">
        <v>215915759</v>
      </c>
      <c r="C205" s="10" t="s">
        <v>240</v>
      </c>
      <c r="D205" s="11" t="s">
        <v>471</v>
      </c>
      <c r="E205" s="29">
        <v>342708873</v>
      </c>
      <c r="F205" s="29">
        <f t="shared" si="6"/>
        <v>342708873</v>
      </c>
      <c r="G205" s="29">
        <f>VLOOKUP(A205,[1]REPNCT004ReporteAuxiliarContabl!A$21:G$119,7,0)</f>
        <v>264928614</v>
      </c>
      <c r="H205" s="29">
        <f t="shared" si="7"/>
        <v>607637487</v>
      </c>
    </row>
    <row r="206" spans="1:8" ht="18" customHeight="1" x14ac:dyDescent="0.2">
      <c r="A206" s="9">
        <v>891855138</v>
      </c>
      <c r="B206" s="9">
        <v>213815238</v>
      </c>
      <c r="C206" s="10" t="s">
        <v>241</v>
      </c>
      <c r="D206" s="11" t="s">
        <v>472</v>
      </c>
      <c r="E206" s="29">
        <v>532631696</v>
      </c>
      <c r="F206" s="29">
        <f t="shared" si="6"/>
        <v>532631696</v>
      </c>
      <c r="G206" s="29">
        <f>VLOOKUP(A206,[1]REPNCT004ReporteAuxiliarContabl!A$21:G$119,7,0)</f>
        <v>411747078</v>
      </c>
      <c r="H206" s="29">
        <f t="shared" si="7"/>
        <v>944378774</v>
      </c>
    </row>
    <row r="207" spans="1:8" ht="18" customHeight="1" x14ac:dyDescent="0.2">
      <c r="A207" s="9">
        <v>891855200</v>
      </c>
      <c r="B207" s="9">
        <v>211085010</v>
      </c>
      <c r="C207" s="10" t="s">
        <v>242</v>
      </c>
      <c r="D207" s="11" t="s">
        <v>473</v>
      </c>
      <c r="E207" s="29"/>
      <c r="F207" s="29">
        <f t="shared" si="6"/>
        <v>0</v>
      </c>
      <c r="G207" s="29"/>
      <c r="H207" s="29">
        <f t="shared" si="7"/>
        <v>0</v>
      </c>
    </row>
    <row r="208" spans="1:8" ht="18" customHeight="1" x14ac:dyDescent="0.2">
      <c r="A208" s="9">
        <v>891856131</v>
      </c>
      <c r="B208" s="9">
        <v>219015790</v>
      </c>
      <c r="C208" s="10" t="s">
        <v>270</v>
      </c>
      <c r="D208" s="11" t="s">
        <v>500</v>
      </c>
      <c r="E208" s="29"/>
      <c r="F208" s="29">
        <f t="shared" si="6"/>
        <v>0</v>
      </c>
      <c r="G208" s="29"/>
      <c r="H208" s="29">
        <f t="shared" si="7"/>
        <v>0</v>
      </c>
    </row>
    <row r="209" spans="1:8" ht="18" customHeight="1" x14ac:dyDescent="0.2">
      <c r="A209" s="9">
        <v>891857821</v>
      </c>
      <c r="B209" s="9">
        <v>217315673</v>
      </c>
      <c r="C209" s="10" t="s">
        <v>306</v>
      </c>
      <c r="D209" s="11" t="s">
        <v>535</v>
      </c>
      <c r="E209" s="29"/>
      <c r="F209" s="29">
        <f t="shared" si="6"/>
        <v>0</v>
      </c>
      <c r="G209" s="29"/>
      <c r="H209" s="29">
        <f t="shared" si="7"/>
        <v>0</v>
      </c>
    </row>
    <row r="210" spans="1:8" ht="18" customHeight="1" x14ac:dyDescent="0.2">
      <c r="A210" s="9">
        <v>891900272</v>
      </c>
      <c r="B210" s="9">
        <v>213476834</v>
      </c>
      <c r="C210" s="10" t="s">
        <v>295</v>
      </c>
      <c r="D210" s="11" t="s">
        <v>525</v>
      </c>
      <c r="E210" s="29">
        <v>572561414</v>
      </c>
      <c r="F210" s="29">
        <f t="shared" si="6"/>
        <v>572561414</v>
      </c>
      <c r="G210" s="29">
        <f>VLOOKUP(A210,[1]REPNCT004ReporteAuxiliarContabl!A$21:G$119,7,0)</f>
        <v>442614458</v>
      </c>
      <c r="H210" s="29">
        <f t="shared" si="7"/>
        <v>1015175872</v>
      </c>
    </row>
    <row r="211" spans="1:8" ht="18" customHeight="1" x14ac:dyDescent="0.2">
      <c r="A211" s="9">
        <v>891900493</v>
      </c>
      <c r="B211" s="9">
        <v>214776147</v>
      </c>
      <c r="C211" s="10" t="s">
        <v>271</v>
      </c>
      <c r="D211" s="11" t="s">
        <v>501</v>
      </c>
      <c r="E211" s="29"/>
      <c r="F211" s="29">
        <f t="shared" si="6"/>
        <v>0</v>
      </c>
      <c r="G211" s="29">
        <f>VLOOKUP(A211,[1]REPNCT004ReporteAuxiliarContabl!A$21:G$119,7,0)</f>
        <v>283277208</v>
      </c>
      <c r="H211" s="29">
        <f t="shared" si="7"/>
        <v>283277208</v>
      </c>
    </row>
    <row r="212" spans="1:8" ht="18" customHeight="1" x14ac:dyDescent="0.2">
      <c r="A212" s="9">
        <v>892000148</v>
      </c>
      <c r="B212" s="9">
        <v>115050000</v>
      </c>
      <c r="C212" s="10" t="s">
        <v>336</v>
      </c>
      <c r="D212" s="11" t="s">
        <v>563</v>
      </c>
      <c r="E212" s="29">
        <v>1614998377</v>
      </c>
      <c r="F212" s="29">
        <f t="shared" si="6"/>
        <v>1614998377</v>
      </c>
      <c r="G212" s="29">
        <f>VLOOKUP(A212,[1]REPNCT004ReporteAuxiliarContabl!A$21:G$119,7,0)</f>
        <v>1248462808</v>
      </c>
      <c r="H212" s="29">
        <f t="shared" si="7"/>
        <v>2863461185</v>
      </c>
    </row>
    <row r="213" spans="1:8" ht="18" customHeight="1" x14ac:dyDescent="0.2">
      <c r="A213" s="9">
        <v>892000757</v>
      </c>
      <c r="B213" s="9">
        <v>28450000</v>
      </c>
      <c r="C213" s="10" t="s">
        <v>37</v>
      </c>
      <c r="D213" s="11" t="s">
        <v>124</v>
      </c>
      <c r="E213" s="29"/>
      <c r="F213" s="29">
        <f t="shared" si="6"/>
        <v>0</v>
      </c>
      <c r="G213" s="29">
        <f>VLOOKUP(A213,[1]REPNCT004ReporteAuxiliarContabl!A$21:G$119,7,0)</f>
        <v>0</v>
      </c>
      <c r="H213" s="29">
        <f t="shared" si="7"/>
        <v>0</v>
      </c>
    </row>
    <row r="214" spans="1:8" ht="18" customHeight="1" x14ac:dyDescent="0.2">
      <c r="A214" s="9">
        <v>892001457</v>
      </c>
      <c r="B214" s="9">
        <v>210650006</v>
      </c>
      <c r="C214" s="10" t="s">
        <v>296</v>
      </c>
      <c r="D214" s="11" t="s">
        <v>526</v>
      </c>
      <c r="E214" s="29"/>
      <c r="F214" s="29">
        <f t="shared" si="6"/>
        <v>0</v>
      </c>
      <c r="G214" s="29"/>
      <c r="H214" s="29">
        <f t="shared" si="7"/>
        <v>0</v>
      </c>
    </row>
    <row r="215" spans="1:8" ht="18" customHeight="1" x14ac:dyDescent="0.2">
      <c r="A215" s="9">
        <v>892099105</v>
      </c>
      <c r="B215" s="9">
        <v>210194001</v>
      </c>
      <c r="C215" s="10" t="s">
        <v>325</v>
      </c>
      <c r="D215" s="11" t="s">
        <v>553</v>
      </c>
      <c r="E215" s="29"/>
      <c r="F215" s="29">
        <f t="shared" si="6"/>
        <v>0</v>
      </c>
      <c r="G215" s="29"/>
      <c r="H215" s="29">
        <f t="shared" si="7"/>
        <v>0</v>
      </c>
    </row>
    <row r="216" spans="1:8" ht="18" customHeight="1" x14ac:dyDescent="0.2">
      <c r="A216" s="9">
        <v>892099149</v>
      </c>
      <c r="B216" s="9">
        <v>119494000</v>
      </c>
      <c r="C216" s="10" t="s">
        <v>326</v>
      </c>
      <c r="D216" s="11" t="s">
        <v>554</v>
      </c>
      <c r="E216" s="29">
        <v>514748579</v>
      </c>
      <c r="F216" s="29">
        <f t="shared" si="6"/>
        <v>514748579</v>
      </c>
      <c r="G216" s="29">
        <f>VLOOKUP(A216,[1]REPNCT004ReporteAuxiliarContabl!A$21:G$119,7,0)</f>
        <v>0</v>
      </c>
      <c r="H216" s="29">
        <f t="shared" si="7"/>
        <v>514748579</v>
      </c>
    </row>
    <row r="217" spans="1:8" ht="18" customHeight="1" x14ac:dyDescent="0.2">
      <c r="A217" s="9">
        <v>892099216</v>
      </c>
      <c r="B217" s="9">
        <v>118585000</v>
      </c>
      <c r="C217" s="10" t="s">
        <v>272</v>
      </c>
      <c r="D217" s="11" t="s">
        <v>502</v>
      </c>
      <c r="E217" s="29"/>
      <c r="F217" s="29">
        <f t="shared" si="6"/>
        <v>0</v>
      </c>
      <c r="G217" s="29">
        <f>VLOOKUP(A217,[1]REPNCT004ReporteAuxiliarContabl!A$21:G$119,7,0)</f>
        <v>1069679870</v>
      </c>
      <c r="H217" s="29">
        <f t="shared" si="7"/>
        <v>1069679870</v>
      </c>
    </row>
    <row r="218" spans="1:8" ht="18" customHeight="1" x14ac:dyDescent="0.2">
      <c r="A218" s="9">
        <v>892099232</v>
      </c>
      <c r="B218" s="9">
        <v>212450124</v>
      </c>
      <c r="C218" s="10" t="s">
        <v>312</v>
      </c>
      <c r="D218" s="11" t="s">
        <v>541</v>
      </c>
      <c r="E218" s="29"/>
      <c r="F218" s="29">
        <f t="shared" si="6"/>
        <v>0</v>
      </c>
      <c r="G218" s="29"/>
      <c r="H218" s="29">
        <f t="shared" si="7"/>
        <v>0</v>
      </c>
    </row>
    <row r="219" spans="1:8" ht="18" customHeight="1" x14ac:dyDescent="0.2">
      <c r="A219" s="9">
        <v>892099242</v>
      </c>
      <c r="B219" s="9">
        <v>210050400</v>
      </c>
      <c r="C219" s="10" t="s">
        <v>327</v>
      </c>
      <c r="D219" s="11" t="s">
        <v>555</v>
      </c>
      <c r="E219" s="29"/>
      <c r="F219" s="29">
        <f t="shared" si="6"/>
        <v>0</v>
      </c>
      <c r="G219" s="29"/>
      <c r="H219" s="29">
        <f t="shared" si="7"/>
        <v>0</v>
      </c>
    </row>
    <row r="220" spans="1:8" ht="18" customHeight="1" x14ac:dyDescent="0.2">
      <c r="A220" s="9">
        <v>892099246</v>
      </c>
      <c r="B220" s="9">
        <v>218650686</v>
      </c>
      <c r="C220" s="10" t="s">
        <v>337</v>
      </c>
      <c r="D220" s="11" t="s">
        <v>564</v>
      </c>
      <c r="E220" s="29"/>
      <c r="F220" s="29">
        <f t="shared" si="6"/>
        <v>0</v>
      </c>
      <c r="G220" s="29"/>
      <c r="H220" s="29">
        <f t="shared" si="7"/>
        <v>0</v>
      </c>
    </row>
    <row r="221" spans="1:8" ht="18" customHeight="1" x14ac:dyDescent="0.2">
      <c r="A221" s="9">
        <v>892099324</v>
      </c>
      <c r="B221" s="9">
        <v>210150001</v>
      </c>
      <c r="C221" s="10" t="s">
        <v>243</v>
      </c>
      <c r="D221" s="11" t="s">
        <v>474</v>
      </c>
      <c r="E221" s="29"/>
      <c r="F221" s="29">
        <f t="shared" si="6"/>
        <v>0</v>
      </c>
      <c r="G221" s="29">
        <f>VLOOKUP(A221,[1]REPNCT004ReporteAuxiliarContabl!A$21:G$119,7,0)</f>
        <v>619541070</v>
      </c>
      <c r="H221" s="29">
        <f t="shared" si="7"/>
        <v>619541070</v>
      </c>
    </row>
    <row r="222" spans="1:8" ht="18" customHeight="1" x14ac:dyDescent="0.2">
      <c r="A222" s="9">
        <v>892099325</v>
      </c>
      <c r="B222" s="9">
        <v>217350573</v>
      </c>
      <c r="C222" s="10" t="s">
        <v>333</v>
      </c>
      <c r="D222" s="11" t="s">
        <v>560</v>
      </c>
      <c r="E222" s="29"/>
      <c r="F222" s="29">
        <f t="shared" si="6"/>
        <v>0</v>
      </c>
      <c r="G222" s="29"/>
      <c r="H222" s="29">
        <f t="shared" si="7"/>
        <v>0</v>
      </c>
    </row>
    <row r="223" spans="1:8" ht="18" customHeight="1" x14ac:dyDescent="0.2">
      <c r="A223" s="9">
        <v>892099392</v>
      </c>
      <c r="B223" s="9">
        <v>213085230</v>
      </c>
      <c r="C223" s="10" t="s">
        <v>244</v>
      </c>
      <c r="D223" s="11" t="s">
        <v>475</v>
      </c>
      <c r="E223" s="29"/>
      <c r="F223" s="29">
        <f t="shared" si="6"/>
        <v>0</v>
      </c>
      <c r="G223" s="29"/>
      <c r="H223" s="29">
        <f t="shared" si="7"/>
        <v>0</v>
      </c>
    </row>
    <row r="224" spans="1:8" ht="18" customHeight="1" x14ac:dyDescent="0.2">
      <c r="A224" s="9">
        <v>892115007</v>
      </c>
      <c r="B224" s="9">
        <v>210144001</v>
      </c>
      <c r="C224" s="10" t="s">
        <v>273</v>
      </c>
      <c r="D224" s="11" t="s">
        <v>503</v>
      </c>
      <c r="E224" s="29">
        <v>899356920</v>
      </c>
      <c r="F224" s="29">
        <f t="shared" si="6"/>
        <v>899356920</v>
      </c>
      <c r="G224" s="29">
        <f>VLOOKUP(A224,[1]REPNCT004ReporteAuxiliarContabl!A$21:G$119,7,0)</f>
        <v>840564130</v>
      </c>
      <c r="H224" s="29">
        <f t="shared" si="7"/>
        <v>1739921050</v>
      </c>
    </row>
    <row r="225" spans="1:8" ht="18" customHeight="1" x14ac:dyDescent="0.2">
      <c r="A225" s="9">
        <v>892115015</v>
      </c>
      <c r="B225" s="9">
        <v>114444000</v>
      </c>
      <c r="C225" s="10" t="s">
        <v>245</v>
      </c>
      <c r="D225" s="11" t="s">
        <v>476</v>
      </c>
      <c r="E225" s="29">
        <v>2779867038</v>
      </c>
      <c r="F225" s="29">
        <f t="shared" si="6"/>
        <v>2779867038</v>
      </c>
      <c r="G225" s="29">
        <f>VLOOKUP(A225,[1]REPNCT004ReporteAuxiliarContabl!A$21:G$119,7,0)</f>
        <v>901431360</v>
      </c>
      <c r="H225" s="29">
        <f t="shared" si="7"/>
        <v>3681298398</v>
      </c>
    </row>
    <row r="226" spans="1:8" ht="18" customHeight="1" x14ac:dyDescent="0.2">
      <c r="A226" s="9">
        <v>892115024</v>
      </c>
      <c r="B226" s="9">
        <v>216044560</v>
      </c>
      <c r="C226" s="10" t="s">
        <v>301</v>
      </c>
      <c r="D226" s="11" t="s">
        <v>531</v>
      </c>
      <c r="E226" s="29"/>
      <c r="F226" s="29">
        <f t="shared" si="6"/>
        <v>0</v>
      </c>
      <c r="G226" s="29"/>
      <c r="H226" s="29">
        <f t="shared" si="7"/>
        <v>0</v>
      </c>
    </row>
    <row r="227" spans="1:8" ht="18" customHeight="1" x14ac:dyDescent="0.2">
      <c r="A227" s="9">
        <v>892115029</v>
      </c>
      <c r="B227" s="9">
        <v>129444000</v>
      </c>
      <c r="C227" s="10" t="s">
        <v>38</v>
      </c>
      <c r="D227" s="11" t="s">
        <v>39</v>
      </c>
      <c r="E227" s="29"/>
      <c r="F227" s="29">
        <f t="shared" si="6"/>
        <v>0</v>
      </c>
      <c r="G227" s="29"/>
      <c r="H227" s="29">
        <f t="shared" si="7"/>
        <v>0</v>
      </c>
    </row>
    <row r="228" spans="1:8" ht="18" customHeight="1" x14ac:dyDescent="0.2">
      <c r="A228" s="9">
        <v>892115155</v>
      </c>
      <c r="B228" s="9">
        <v>214744847</v>
      </c>
      <c r="C228" s="10" t="s">
        <v>246</v>
      </c>
      <c r="D228" s="11" t="s">
        <v>477</v>
      </c>
      <c r="E228" s="29">
        <v>1469007232</v>
      </c>
      <c r="F228" s="29">
        <f t="shared" si="6"/>
        <v>1469007232</v>
      </c>
      <c r="G228" s="29">
        <f>VLOOKUP(A228,[1]REPNCT004ReporteAuxiliarContabl!A$21:G$119,7,0)</f>
        <v>1814542074</v>
      </c>
      <c r="H228" s="29">
        <f t="shared" si="7"/>
        <v>3283549306</v>
      </c>
    </row>
    <row r="229" spans="1:8" ht="18" customHeight="1" x14ac:dyDescent="0.2">
      <c r="A229" s="9">
        <v>892120020</v>
      </c>
      <c r="B229" s="9">
        <v>213044430</v>
      </c>
      <c r="C229" s="10" t="s">
        <v>328</v>
      </c>
      <c r="D229" s="25" t="s">
        <v>581</v>
      </c>
      <c r="E229" s="29">
        <v>848829624</v>
      </c>
      <c r="F229" s="29">
        <f t="shared" si="6"/>
        <v>848829624</v>
      </c>
      <c r="G229" s="29">
        <f>VLOOKUP(A229,[1]REPNCT004ReporteAuxiliarContabl!A$21:G$119,7,0)</f>
        <v>410806894</v>
      </c>
      <c r="H229" s="29">
        <f t="shared" si="7"/>
        <v>1259636518</v>
      </c>
    </row>
    <row r="230" spans="1:8" ht="18" customHeight="1" x14ac:dyDescent="0.2">
      <c r="A230" s="9">
        <v>892200312</v>
      </c>
      <c r="B230" s="9">
        <v>212370523</v>
      </c>
      <c r="C230" s="10" t="s">
        <v>310</v>
      </c>
      <c r="D230" s="11" t="s">
        <v>539</v>
      </c>
      <c r="E230" s="29"/>
      <c r="F230" s="29">
        <f t="shared" si="6"/>
        <v>0</v>
      </c>
      <c r="G230" s="29"/>
      <c r="H230" s="29">
        <f t="shared" si="7"/>
        <v>0</v>
      </c>
    </row>
    <row r="231" spans="1:8" ht="18" customHeight="1" x14ac:dyDescent="0.2">
      <c r="A231" s="9">
        <v>892200323</v>
      </c>
      <c r="B231" s="9">
        <v>128870000</v>
      </c>
      <c r="C231" s="10" t="s">
        <v>40</v>
      </c>
      <c r="D231" s="11" t="s">
        <v>41</v>
      </c>
      <c r="E231" s="29"/>
      <c r="F231" s="29">
        <f t="shared" si="6"/>
        <v>0</v>
      </c>
      <c r="G231" s="29"/>
      <c r="H231" s="29">
        <f t="shared" si="7"/>
        <v>0</v>
      </c>
    </row>
    <row r="232" spans="1:8" ht="18" customHeight="1" x14ac:dyDescent="0.2">
      <c r="A232" s="9">
        <v>892200839</v>
      </c>
      <c r="B232" s="9">
        <v>212070820</v>
      </c>
      <c r="C232" s="10" t="s">
        <v>247</v>
      </c>
      <c r="D232" s="11" t="s">
        <v>478</v>
      </c>
      <c r="E232" s="29"/>
      <c r="F232" s="29">
        <f t="shared" si="6"/>
        <v>0</v>
      </c>
      <c r="G232" s="29"/>
      <c r="H232" s="29">
        <f t="shared" si="7"/>
        <v>0</v>
      </c>
    </row>
    <row r="233" spans="1:8" ht="18" customHeight="1" x14ac:dyDescent="0.2">
      <c r="A233" s="9">
        <v>892201282</v>
      </c>
      <c r="B233" s="9">
        <v>210270702</v>
      </c>
      <c r="C233" s="10" t="s">
        <v>329</v>
      </c>
      <c r="D233" s="11" t="s">
        <v>556</v>
      </c>
      <c r="E233" s="29"/>
      <c r="F233" s="29">
        <f t="shared" si="6"/>
        <v>0</v>
      </c>
      <c r="G233" s="29"/>
      <c r="H233" s="29">
        <f t="shared" si="7"/>
        <v>0</v>
      </c>
    </row>
    <row r="234" spans="1:8" ht="18" customHeight="1" x14ac:dyDescent="0.2">
      <c r="A234" s="9">
        <v>892201286</v>
      </c>
      <c r="B234" s="9">
        <v>211070110</v>
      </c>
      <c r="C234" s="10" t="s">
        <v>248</v>
      </c>
      <c r="D234" s="11" t="s">
        <v>479</v>
      </c>
      <c r="E234" s="29"/>
      <c r="F234" s="29">
        <f t="shared" si="6"/>
        <v>0</v>
      </c>
      <c r="G234" s="29"/>
      <c r="H234" s="29">
        <f t="shared" si="7"/>
        <v>0</v>
      </c>
    </row>
    <row r="235" spans="1:8" ht="18" customHeight="1" x14ac:dyDescent="0.2">
      <c r="A235" s="9">
        <v>892280021</v>
      </c>
      <c r="B235" s="9">
        <v>117070000</v>
      </c>
      <c r="C235" s="10" t="s">
        <v>249</v>
      </c>
      <c r="D235" s="11" t="s">
        <v>480</v>
      </c>
      <c r="E235" s="29"/>
      <c r="F235" s="29">
        <f t="shared" si="6"/>
        <v>0</v>
      </c>
      <c r="G235" s="29"/>
      <c r="H235" s="29">
        <f t="shared" si="7"/>
        <v>0</v>
      </c>
    </row>
    <row r="236" spans="1:8" ht="18" customHeight="1" x14ac:dyDescent="0.2">
      <c r="A236" s="9">
        <v>892280053</v>
      </c>
      <c r="B236" s="9">
        <v>210470204</v>
      </c>
      <c r="C236" s="10" t="s">
        <v>307</v>
      </c>
      <c r="D236" s="11" t="s">
        <v>536</v>
      </c>
      <c r="E236" s="29"/>
      <c r="F236" s="29">
        <f t="shared" si="6"/>
        <v>0</v>
      </c>
      <c r="G236" s="29"/>
      <c r="H236" s="29">
        <f t="shared" si="7"/>
        <v>0</v>
      </c>
    </row>
    <row r="237" spans="1:8" ht="18" customHeight="1" x14ac:dyDescent="0.2">
      <c r="A237" s="9">
        <v>892280055</v>
      </c>
      <c r="B237" s="9">
        <v>217070670</v>
      </c>
      <c r="C237" s="10" t="s">
        <v>274</v>
      </c>
      <c r="D237" s="11" t="s">
        <v>504</v>
      </c>
      <c r="E237" s="29"/>
      <c r="F237" s="29">
        <f t="shared" si="6"/>
        <v>0</v>
      </c>
      <c r="G237" s="29"/>
      <c r="H237" s="29">
        <f t="shared" si="7"/>
        <v>0</v>
      </c>
    </row>
    <row r="238" spans="1:8" ht="18" customHeight="1" x14ac:dyDescent="0.2">
      <c r="A238" s="9">
        <v>892280063</v>
      </c>
      <c r="B238" s="9">
        <v>211770717</v>
      </c>
      <c r="C238" s="10" t="s">
        <v>297</v>
      </c>
      <c r="D238" s="11" t="s">
        <v>527</v>
      </c>
      <c r="E238" s="29"/>
      <c r="F238" s="29">
        <f t="shared" si="6"/>
        <v>0</v>
      </c>
      <c r="G238" s="29"/>
      <c r="H238" s="29">
        <f t="shared" si="7"/>
        <v>0</v>
      </c>
    </row>
    <row r="239" spans="1:8" ht="18" customHeight="1" x14ac:dyDescent="0.2">
      <c r="A239" s="9">
        <v>892300123</v>
      </c>
      <c r="B239" s="9">
        <v>211420614</v>
      </c>
      <c r="C239" s="10" t="s">
        <v>275</v>
      </c>
      <c r="D239" s="11" t="s">
        <v>505</v>
      </c>
      <c r="E239" s="29"/>
      <c r="F239" s="29">
        <f t="shared" si="6"/>
        <v>0</v>
      </c>
      <c r="G239" s="29"/>
      <c r="H239" s="29">
        <f t="shared" si="7"/>
        <v>0</v>
      </c>
    </row>
    <row r="240" spans="1:8" ht="18" customHeight="1" x14ac:dyDescent="0.2">
      <c r="A240" s="9">
        <v>892300285</v>
      </c>
      <c r="B240" s="9">
        <v>821920000</v>
      </c>
      <c r="C240" s="10" t="s">
        <v>42</v>
      </c>
      <c r="D240" s="11" t="s">
        <v>94</v>
      </c>
      <c r="E240" s="29"/>
      <c r="F240" s="29">
        <f t="shared" si="6"/>
        <v>0</v>
      </c>
      <c r="G240" s="29">
        <f>VLOOKUP(A240,[1]REPNCT004ReporteAuxiliarContabl!A$21:G$119,7,0)</f>
        <v>0</v>
      </c>
      <c r="H240" s="29">
        <f t="shared" si="7"/>
        <v>0</v>
      </c>
    </row>
    <row r="241" spans="1:8" ht="18" customHeight="1" x14ac:dyDescent="0.2">
      <c r="A241" s="9">
        <v>892301093</v>
      </c>
      <c r="B241" s="9">
        <v>217020770</v>
      </c>
      <c r="C241" s="10" t="s">
        <v>276</v>
      </c>
      <c r="D241" s="11" t="s">
        <v>506</v>
      </c>
      <c r="E241" s="29"/>
      <c r="F241" s="29">
        <f t="shared" si="6"/>
        <v>0</v>
      </c>
      <c r="G241" s="29"/>
      <c r="H241" s="29">
        <f t="shared" si="7"/>
        <v>0</v>
      </c>
    </row>
    <row r="242" spans="1:8" ht="18" customHeight="1" x14ac:dyDescent="0.2">
      <c r="A242" s="9">
        <v>892399999</v>
      </c>
      <c r="B242" s="9">
        <v>112020000</v>
      </c>
      <c r="C242" s="10" t="s">
        <v>302</v>
      </c>
      <c r="D242" s="11" t="s">
        <v>532</v>
      </c>
      <c r="E242" s="29">
        <v>2145972931</v>
      </c>
      <c r="F242" s="29">
        <f t="shared" si="6"/>
        <v>2145972931</v>
      </c>
      <c r="G242" s="29">
        <f>VLOOKUP(A242,[1]REPNCT004ReporteAuxiliarContabl!A$21:G$119,7,0)</f>
        <v>1658928846</v>
      </c>
      <c r="H242" s="29">
        <f t="shared" si="7"/>
        <v>3804901777</v>
      </c>
    </row>
    <row r="243" spans="1:8" ht="18" customHeight="1" x14ac:dyDescent="0.2">
      <c r="A243" s="9">
        <v>892400038</v>
      </c>
      <c r="B243" s="9">
        <v>118888000</v>
      </c>
      <c r="C243" s="10" t="s">
        <v>277</v>
      </c>
      <c r="D243" s="11" t="s">
        <v>507</v>
      </c>
      <c r="E243" s="29">
        <v>245166586</v>
      </c>
      <c r="F243" s="29">
        <f t="shared" si="6"/>
        <v>245166586</v>
      </c>
      <c r="G243" s="29">
        <f>VLOOKUP(A243,[1]REPNCT004ReporteAuxiliarContabl!A$21:G$119,7,0)</f>
        <v>189524255</v>
      </c>
      <c r="H243" s="29">
        <f t="shared" si="7"/>
        <v>434690841</v>
      </c>
    </row>
    <row r="244" spans="1:8" ht="18" customHeight="1" x14ac:dyDescent="0.2">
      <c r="A244" s="9">
        <v>899999433</v>
      </c>
      <c r="B244" s="9">
        <v>218625286</v>
      </c>
      <c r="C244" s="44" t="s">
        <v>611</v>
      </c>
      <c r="D244" s="11" t="s">
        <v>583</v>
      </c>
      <c r="E244" s="29">
        <v>251345650</v>
      </c>
      <c r="F244" s="29">
        <f t="shared" si="6"/>
        <v>251345650</v>
      </c>
      <c r="G244" s="29">
        <f>VLOOKUP(A244,[1]REPNCT004ReporteAuxiliarContabl!A$21:G$119,7,0)</f>
        <v>194300935</v>
      </c>
      <c r="H244" s="29">
        <f t="shared" si="7"/>
        <v>445646585</v>
      </c>
    </row>
    <row r="245" spans="1:8" ht="18" customHeight="1" x14ac:dyDescent="0.2">
      <c r="A245" s="9">
        <v>899999063</v>
      </c>
      <c r="B245" s="9">
        <v>27400000</v>
      </c>
      <c r="C245" s="10" t="s">
        <v>348</v>
      </c>
      <c r="D245" s="11" t="s">
        <v>95</v>
      </c>
      <c r="E245" s="29"/>
      <c r="F245" s="29">
        <f t="shared" si="6"/>
        <v>0</v>
      </c>
      <c r="G245" s="29">
        <f>VLOOKUP(A245,[1]REPNCT004ReporteAuxiliarContabl!A$21:G$119,7,0)</f>
        <v>0</v>
      </c>
      <c r="H245" s="29">
        <f t="shared" si="7"/>
        <v>0</v>
      </c>
    </row>
    <row r="246" spans="1:8" ht="18" customHeight="1" x14ac:dyDescent="0.2">
      <c r="A246" s="9">
        <v>899999114</v>
      </c>
      <c r="B246" s="9">
        <v>112525000</v>
      </c>
      <c r="C246" s="45" t="s">
        <v>255</v>
      </c>
      <c r="D246" s="11" t="s">
        <v>486</v>
      </c>
      <c r="E246" s="29">
        <v>5828408269</v>
      </c>
      <c r="F246" s="29">
        <f t="shared" si="6"/>
        <v>5828408269</v>
      </c>
      <c r="G246" s="29">
        <f>VLOOKUP(A246,[1]REPNCT004ReporteAuxiliarContabl!A$21:G$119,7,0)</f>
        <v>4505608838</v>
      </c>
      <c r="H246" s="29">
        <f t="shared" si="7"/>
        <v>10334017107</v>
      </c>
    </row>
    <row r="247" spans="1:8" ht="18" customHeight="1" x14ac:dyDescent="0.2">
      <c r="A247" s="9">
        <v>899999124</v>
      </c>
      <c r="B247" s="9">
        <v>27500000</v>
      </c>
      <c r="C247" s="10" t="s">
        <v>356</v>
      </c>
      <c r="D247" s="11" t="s">
        <v>93</v>
      </c>
      <c r="E247" s="29"/>
      <c r="F247" s="29">
        <f t="shared" si="6"/>
        <v>0</v>
      </c>
      <c r="G247" s="29">
        <f>VLOOKUP(A247,[1]REPNCT004ReporteAuxiliarContabl!A$21:G$119,7,0)</f>
        <v>0</v>
      </c>
      <c r="H247" s="29">
        <f t="shared" si="7"/>
        <v>0</v>
      </c>
    </row>
    <row r="248" spans="1:8" ht="18" customHeight="1" x14ac:dyDescent="0.2">
      <c r="A248" s="9">
        <v>899999172</v>
      </c>
      <c r="B248" s="9">
        <v>217525175</v>
      </c>
      <c r="C248" s="10" t="s">
        <v>256</v>
      </c>
      <c r="D248" s="11" t="s">
        <v>487</v>
      </c>
      <c r="E248" s="29">
        <v>165159126</v>
      </c>
      <c r="F248" s="29">
        <f t="shared" si="6"/>
        <v>165159126</v>
      </c>
      <c r="G248" s="29">
        <f>VLOOKUP(A248,[1]REPNCT004ReporteAuxiliarContabl!A$21:G$119,7,0)</f>
        <v>127675068</v>
      </c>
      <c r="H248" s="29">
        <f t="shared" si="7"/>
        <v>292834194</v>
      </c>
    </row>
    <row r="249" spans="1:8" ht="18" customHeight="1" x14ac:dyDescent="0.2">
      <c r="A249" s="9">
        <v>899999230</v>
      </c>
      <c r="B249" s="9">
        <v>222711001</v>
      </c>
      <c r="C249" s="10" t="s">
        <v>355</v>
      </c>
      <c r="D249" s="11" t="s">
        <v>97</v>
      </c>
      <c r="E249" s="29"/>
      <c r="F249" s="29">
        <f t="shared" si="6"/>
        <v>0</v>
      </c>
      <c r="G249" s="29"/>
      <c r="H249" s="29">
        <f t="shared" si="7"/>
        <v>0</v>
      </c>
    </row>
    <row r="250" spans="1:8" ht="18" customHeight="1" x14ac:dyDescent="0.2">
      <c r="A250" s="9">
        <v>899999281</v>
      </c>
      <c r="B250" s="9">
        <v>214325843</v>
      </c>
      <c r="C250" s="10" t="s">
        <v>278</v>
      </c>
      <c r="D250" s="11" t="s">
        <v>508</v>
      </c>
      <c r="E250" s="29"/>
      <c r="F250" s="29">
        <f t="shared" si="6"/>
        <v>0</v>
      </c>
      <c r="G250" s="29"/>
      <c r="H250" s="29">
        <f t="shared" si="7"/>
        <v>0</v>
      </c>
    </row>
    <row r="251" spans="1:8" ht="18" customHeight="1" x14ac:dyDescent="0.2">
      <c r="A251" s="9">
        <v>899999318</v>
      </c>
      <c r="B251" s="9">
        <v>219925899</v>
      </c>
      <c r="C251" s="10" t="s">
        <v>257</v>
      </c>
      <c r="D251" s="11" t="s">
        <v>488</v>
      </c>
      <c r="E251" s="29">
        <v>211390753</v>
      </c>
      <c r="F251" s="29">
        <f t="shared" si="6"/>
        <v>211390753</v>
      </c>
      <c r="G251" s="29">
        <f>VLOOKUP(A251,[1]REPNCT004ReporteAuxiliarContabl!A$21:G$119,7,0)</f>
        <v>163414092</v>
      </c>
      <c r="H251" s="29">
        <f t="shared" si="7"/>
        <v>374804845</v>
      </c>
    </row>
    <row r="252" spans="1:8" ht="18" customHeight="1" x14ac:dyDescent="0.2">
      <c r="A252" s="9">
        <v>899999328</v>
      </c>
      <c r="B252" s="9">
        <v>216925269</v>
      </c>
      <c r="C252" s="10" t="s">
        <v>308</v>
      </c>
      <c r="D252" s="11" t="s">
        <v>537</v>
      </c>
      <c r="E252" s="29"/>
      <c r="F252" s="29">
        <f t="shared" si="6"/>
        <v>0</v>
      </c>
      <c r="G252" s="29"/>
      <c r="H252" s="29">
        <f t="shared" si="7"/>
        <v>0</v>
      </c>
    </row>
    <row r="253" spans="1:8" ht="18" customHeight="1" x14ac:dyDescent="0.2">
      <c r="A253" s="9">
        <v>899999330</v>
      </c>
      <c r="B253" s="9">
        <v>210725407</v>
      </c>
      <c r="C253" s="10" t="s">
        <v>279</v>
      </c>
      <c r="D253" s="11" t="s">
        <v>509</v>
      </c>
      <c r="E253" s="29"/>
      <c r="F253" s="29">
        <f t="shared" si="6"/>
        <v>0</v>
      </c>
      <c r="G253" s="29"/>
      <c r="H253" s="29">
        <f t="shared" si="7"/>
        <v>0</v>
      </c>
    </row>
    <row r="254" spans="1:8" ht="18" customHeight="1" x14ac:dyDescent="0.2">
      <c r="A254" s="9">
        <v>899999336</v>
      </c>
      <c r="B254" s="9">
        <v>119191000</v>
      </c>
      <c r="C254" s="10" t="s">
        <v>357</v>
      </c>
      <c r="D254" s="25" t="s">
        <v>576</v>
      </c>
      <c r="E254" s="29">
        <v>1455920472</v>
      </c>
      <c r="F254" s="29">
        <f t="shared" si="6"/>
        <v>1455920472</v>
      </c>
      <c r="G254" s="29">
        <f>VLOOKUP(A254,[1]REPNCT004ReporteAuxiliarContabl!A$21:G$119,7,0)</f>
        <v>386063030</v>
      </c>
      <c r="H254" s="29">
        <f t="shared" si="7"/>
        <v>1841983502</v>
      </c>
    </row>
    <row r="255" spans="1:8" ht="18" customHeight="1" x14ac:dyDescent="0.2">
      <c r="A255" s="9">
        <v>899999342</v>
      </c>
      <c r="B255" s="9">
        <v>217325473</v>
      </c>
      <c r="C255" s="10" t="s">
        <v>280</v>
      </c>
      <c r="D255" s="11" t="s">
        <v>510</v>
      </c>
      <c r="E255" s="29">
        <v>346747974</v>
      </c>
      <c r="F255" s="29">
        <f t="shared" si="6"/>
        <v>346747974</v>
      </c>
      <c r="G255" s="29">
        <f>VLOOKUP(A255,[1]REPNCT004ReporteAuxiliarContabl!A$21:G$119,7,0)</f>
        <v>268051012</v>
      </c>
      <c r="H255" s="29">
        <f t="shared" si="7"/>
        <v>614798986</v>
      </c>
    </row>
    <row r="256" spans="1:8" ht="18" customHeight="1" x14ac:dyDescent="0.2">
      <c r="A256" s="9">
        <v>899999366</v>
      </c>
      <c r="B256" s="9">
        <v>218625486</v>
      </c>
      <c r="C256" s="10" t="s">
        <v>353</v>
      </c>
      <c r="D256" s="11" t="s">
        <v>574</v>
      </c>
      <c r="E256" s="29"/>
      <c r="F256" s="29">
        <f t="shared" si="6"/>
        <v>0</v>
      </c>
      <c r="G256" s="29"/>
      <c r="H256" s="29">
        <f t="shared" si="7"/>
        <v>0</v>
      </c>
    </row>
    <row r="257" spans="1:8" ht="18" customHeight="1" x14ac:dyDescent="0.2">
      <c r="A257" s="9">
        <v>899999406</v>
      </c>
      <c r="B257" s="9">
        <v>212425224</v>
      </c>
      <c r="C257" s="10" t="s">
        <v>304</v>
      </c>
      <c r="D257" s="11" t="s">
        <v>508</v>
      </c>
      <c r="E257" s="29"/>
      <c r="F257" s="29">
        <f t="shared" si="6"/>
        <v>0</v>
      </c>
      <c r="G257" s="29"/>
      <c r="H257" s="29">
        <f t="shared" si="7"/>
        <v>0</v>
      </c>
    </row>
    <row r="258" spans="1:8" ht="18" customHeight="1" x14ac:dyDescent="0.2">
      <c r="A258" s="9">
        <v>899999445</v>
      </c>
      <c r="B258" s="9">
        <v>217325873</v>
      </c>
      <c r="C258" s="10" t="s">
        <v>334</v>
      </c>
      <c r="D258" s="11" t="s">
        <v>561</v>
      </c>
      <c r="E258" s="29"/>
      <c r="F258" s="29">
        <f t="shared" si="6"/>
        <v>0</v>
      </c>
      <c r="G258" s="29"/>
      <c r="H258" s="29">
        <f t="shared" si="7"/>
        <v>0</v>
      </c>
    </row>
    <row r="259" spans="1:8" ht="18" customHeight="1" x14ac:dyDescent="0.2">
      <c r="A259" s="9">
        <v>899999475</v>
      </c>
      <c r="B259" s="9">
        <v>211325513</v>
      </c>
      <c r="C259" s="10" t="s">
        <v>323</v>
      </c>
      <c r="D259" s="11" t="s">
        <v>551</v>
      </c>
      <c r="E259" s="29"/>
      <c r="F259" s="29">
        <f t="shared" si="6"/>
        <v>0</v>
      </c>
      <c r="G259" s="29"/>
      <c r="H259" s="29">
        <f t="shared" si="7"/>
        <v>0</v>
      </c>
    </row>
    <row r="260" spans="1:8" ht="18" customHeight="1" x14ac:dyDescent="0.2">
      <c r="A260" s="9">
        <v>899999476</v>
      </c>
      <c r="B260" s="9">
        <v>218125781</v>
      </c>
      <c r="C260" s="10" t="s">
        <v>324</v>
      </c>
      <c r="D260" s="11" t="s">
        <v>552</v>
      </c>
      <c r="E260" s="29"/>
      <c r="F260" s="29">
        <f t="shared" ref="F260:F262" si="8">+E260</f>
        <v>0</v>
      </c>
      <c r="G260" s="29"/>
      <c r="H260" s="29">
        <f t="shared" si="7"/>
        <v>0</v>
      </c>
    </row>
    <row r="261" spans="1:8" ht="18" customHeight="1" x14ac:dyDescent="0.2">
      <c r="A261" s="9">
        <v>899999701</v>
      </c>
      <c r="B261" s="9">
        <v>212025320</v>
      </c>
      <c r="C261" s="10" t="s">
        <v>258</v>
      </c>
      <c r="D261" s="11" t="s">
        <v>489</v>
      </c>
      <c r="E261" s="29"/>
      <c r="F261" s="29">
        <f t="shared" si="8"/>
        <v>0</v>
      </c>
      <c r="G261" s="29"/>
      <c r="H261" s="29">
        <f t="shared" ref="H261:H288" si="9">+F261+G261</f>
        <v>0</v>
      </c>
    </row>
    <row r="262" spans="1:8" ht="18" customHeight="1" x14ac:dyDescent="0.2">
      <c r="A262" s="28">
        <v>900220147</v>
      </c>
      <c r="B262" s="9">
        <v>923271490</v>
      </c>
      <c r="C262" s="28" t="s">
        <v>363</v>
      </c>
      <c r="D262" s="11" t="s">
        <v>577</v>
      </c>
      <c r="E262" s="29"/>
      <c r="F262" s="29">
        <f t="shared" si="8"/>
        <v>0</v>
      </c>
      <c r="G262" s="29"/>
      <c r="H262" s="29">
        <f t="shared" si="9"/>
        <v>0</v>
      </c>
    </row>
    <row r="263" spans="1:8" ht="18" customHeight="1" x14ac:dyDescent="0.2">
      <c r="A263" s="44">
        <v>802011065</v>
      </c>
      <c r="B263" s="44">
        <v>64500000</v>
      </c>
      <c r="C263" s="44" t="s">
        <v>594</v>
      </c>
      <c r="D263" s="11" t="str">
        <f>VLOOKUP(A263,'Otras trans'!$B$4:$E$64,4,0)</f>
        <v>jbeltran@itsa.edu.co</v>
      </c>
      <c r="E263" s="29"/>
      <c r="F263" s="29"/>
      <c r="G263" s="29"/>
      <c r="H263" s="29">
        <f t="shared" si="9"/>
        <v>0</v>
      </c>
    </row>
    <row r="264" spans="1:8" ht="18" customHeight="1" x14ac:dyDescent="0.2">
      <c r="A264" s="44">
        <v>890480054</v>
      </c>
      <c r="B264" s="44">
        <v>824613000</v>
      </c>
      <c r="C264" s="44" t="s">
        <v>47</v>
      </c>
      <c r="D264" s="11" t="str">
        <f>VLOOKUP(A264,'Otras trans'!$B$4:$E$64,4,0)</f>
        <v>cmb@colmayorbolivar.edu.co</v>
      </c>
      <c r="E264" s="29"/>
      <c r="F264" s="29"/>
      <c r="G264" s="29"/>
      <c r="H264" s="29">
        <f t="shared" si="9"/>
        <v>0</v>
      </c>
    </row>
    <row r="265" spans="1:8" ht="18" customHeight="1" x14ac:dyDescent="0.2">
      <c r="A265" s="44">
        <v>890501578</v>
      </c>
      <c r="B265" s="44">
        <v>824454000</v>
      </c>
      <c r="C265" s="44" t="s">
        <v>595</v>
      </c>
      <c r="D265" s="11" t="str">
        <f>VLOOKUP(A265,'Otras trans'!$B$4:$E$64,4,0)</f>
        <v>financiera@iser.edu.co</v>
      </c>
      <c r="E265" s="29"/>
      <c r="F265" s="29"/>
      <c r="G265" s="29"/>
      <c r="H265" s="29">
        <f t="shared" si="9"/>
        <v>0</v>
      </c>
    </row>
    <row r="266" spans="1:8" ht="18" customHeight="1" x14ac:dyDescent="0.2">
      <c r="A266" s="44">
        <v>890802678</v>
      </c>
      <c r="B266" s="44">
        <v>825717000</v>
      </c>
      <c r="C266" s="44" t="s">
        <v>123</v>
      </c>
      <c r="D266" s="11" t="str">
        <f>VLOOKUP(A266,'Otras trans'!$B$4:$E$64,4,0)</f>
        <v>contabilidad@iescinoc.edu.co</v>
      </c>
      <c r="E266" s="29"/>
      <c r="F266" s="29"/>
      <c r="G266" s="29"/>
      <c r="H266" s="29">
        <f t="shared" si="9"/>
        <v>0</v>
      </c>
    </row>
    <row r="267" spans="1:8" ht="18" customHeight="1" x14ac:dyDescent="0.2">
      <c r="A267" s="44">
        <v>890980153</v>
      </c>
      <c r="B267" s="44">
        <v>821505000</v>
      </c>
      <c r="C267" s="44" t="s">
        <v>596</v>
      </c>
      <c r="D267" s="11" t="str">
        <f>VLOOKUP(A267,'Otras trans'!$B$4:$E$64,4,0)</f>
        <v>ysantos@pascualbravo.edu.co</v>
      </c>
      <c r="E267" s="29"/>
      <c r="F267" s="29"/>
      <c r="G267" s="29"/>
      <c r="H267" s="29">
        <f t="shared" si="9"/>
        <v>0</v>
      </c>
    </row>
    <row r="268" spans="1:8" ht="18" customHeight="1" x14ac:dyDescent="0.2">
      <c r="A268" s="44">
        <v>891701932</v>
      </c>
      <c r="B268" s="44">
        <v>823847000</v>
      </c>
      <c r="C268" s="44" t="s">
        <v>597</v>
      </c>
      <c r="D268" s="11" t="str">
        <f>VLOOKUP(A268,'Otras trans'!$B$4:$E$64,4,0)</f>
        <v>inhvg@hotmail.com</v>
      </c>
      <c r="E268" s="29"/>
      <c r="F268" s="29"/>
      <c r="G268" s="29"/>
      <c r="H268" s="29">
        <f t="shared" si="9"/>
        <v>0</v>
      </c>
    </row>
    <row r="269" spans="1:8" ht="18" customHeight="1" x14ac:dyDescent="0.2">
      <c r="A269" s="44">
        <v>891902811</v>
      </c>
      <c r="B269" s="44">
        <v>824376000</v>
      </c>
      <c r="C269" s="44" t="s">
        <v>598</v>
      </c>
      <c r="D269" s="11" t="str">
        <f>VLOOKUP(A269,'Otras trans'!$B$4:$E$64,4,0)</f>
        <v>contabilidad@intep.edu.co</v>
      </c>
      <c r="E269" s="29"/>
      <c r="F269" s="29"/>
      <c r="G269" s="29"/>
      <c r="H269" s="29">
        <f t="shared" si="9"/>
        <v>0</v>
      </c>
    </row>
    <row r="270" spans="1:8" ht="18" customHeight="1" x14ac:dyDescent="0.2">
      <c r="A270" s="44">
        <v>800124023</v>
      </c>
      <c r="B270" s="44">
        <v>824276000</v>
      </c>
      <c r="C270" s="44" t="s">
        <v>599</v>
      </c>
      <c r="D270" s="11" t="str">
        <f>VLOOKUP(A270,'Otras trans'!$B$4:$E$64,4,0)</f>
        <v>contabilidad@ita.edu.co</v>
      </c>
      <c r="E270" s="29"/>
      <c r="F270" s="29"/>
      <c r="G270" s="29"/>
      <c r="H270" s="29">
        <f t="shared" si="9"/>
        <v>0</v>
      </c>
    </row>
    <row r="271" spans="1:8" ht="18" customHeight="1" x14ac:dyDescent="0.2">
      <c r="A271" s="44">
        <v>890325989</v>
      </c>
      <c r="B271" s="44">
        <v>121276000</v>
      </c>
      <c r="C271" s="44" t="s">
        <v>104</v>
      </c>
      <c r="D271" s="11" t="str">
        <f>VLOOKUP(A271,'Otras trans'!$B$4:$E$64,4,0)</f>
        <v>contabilidad@bellasartes.edu.co</v>
      </c>
      <c r="E271" s="29"/>
      <c r="F271" s="29"/>
      <c r="G271" s="29"/>
      <c r="H271" s="29">
        <f t="shared" si="9"/>
        <v>0</v>
      </c>
    </row>
    <row r="272" spans="1:8" ht="18" customHeight="1" x14ac:dyDescent="0.2">
      <c r="A272" s="44">
        <v>800024581</v>
      </c>
      <c r="B272" s="44">
        <v>129168000</v>
      </c>
      <c r="C272" s="44" t="s">
        <v>106</v>
      </c>
      <c r="D272" s="11" t="str">
        <f>VLOOKUP(A272,'Otras trans'!$B$4:$E$64,4,0)</f>
        <v>direccion.administrativa@unipaz.edu.co</v>
      </c>
      <c r="E272" s="29"/>
      <c r="F272" s="29"/>
      <c r="G272" s="29"/>
      <c r="H272" s="29">
        <f t="shared" si="9"/>
        <v>0</v>
      </c>
    </row>
    <row r="273" spans="1:9" ht="18" customHeight="1" x14ac:dyDescent="0.2">
      <c r="A273" s="44">
        <v>800247940</v>
      </c>
      <c r="B273" s="44">
        <v>824086000</v>
      </c>
      <c r="C273" s="44" t="s">
        <v>61</v>
      </c>
      <c r="D273" s="11" t="str">
        <f>VLOOKUP(A273,'Otras trans'!$B$4:$E$64,4,0)</f>
        <v>mail@itp.edu.co</v>
      </c>
      <c r="E273" s="29"/>
      <c r="F273" s="29"/>
      <c r="G273" s="29"/>
      <c r="H273" s="29">
        <f t="shared" si="9"/>
        <v>0</v>
      </c>
    </row>
    <row r="274" spans="1:9" ht="18" customHeight="1" x14ac:dyDescent="0.2">
      <c r="A274" s="44">
        <v>811042967</v>
      </c>
      <c r="B274" s="44">
        <v>262305266</v>
      </c>
      <c r="C274" s="44" t="s">
        <v>600</v>
      </c>
      <c r="D274" s="11" t="str">
        <f>VLOOKUP(A274,'Otras trans'!$B$4:$E$64,4,0)</f>
        <v>deboraarangorectoria@une.net.co</v>
      </c>
      <c r="E274" s="29"/>
      <c r="F274" s="29"/>
      <c r="G274" s="29"/>
      <c r="H274" s="29">
        <f t="shared" si="9"/>
        <v>0</v>
      </c>
    </row>
    <row r="275" spans="1:9" ht="18" customHeight="1" x14ac:dyDescent="0.2">
      <c r="A275" s="44">
        <v>890980136</v>
      </c>
      <c r="B275" s="44">
        <v>120305000</v>
      </c>
      <c r="C275" s="44" t="s">
        <v>601</v>
      </c>
      <c r="D275" s="11" t="str">
        <f>VLOOKUP(A275,'Otras trans'!$B$4:$E$64,4,0)</f>
        <v>contabilidad@elpoli.edu.co</v>
      </c>
      <c r="E275" s="29"/>
      <c r="F275" s="29"/>
      <c r="G275" s="29"/>
      <c r="H275" s="29">
        <f t="shared" si="9"/>
        <v>0</v>
      </c>
    </row>
    <row r="276" spans="1:9" ht="18" customHeight="1" x14ac:dyDescent="0.2">
      <c r="A276" s="44">
        <v>805001868</v>
      </c>
      <c r="B276" s="44">
        <v>822576000</v>
      </c>
      <c r="C276" s="44" t="s">
        <v>99</v>
      </c>
      <c r="D276" s="11" t="str">
        <f>VLOOKUP(A276,'Otras trans'!$B$4:$E$64,4,0)</f>
        <v>financiera@endeporte.edu.co</v>
      </c>
      <c r="E276" s="29"/>
      <c r="F276" s="29"/>
      <c r="G276" s="29"/>
      <c r="H276" s="29">
        <f t="shared" si="9"/>
        <v>0</v>
      </c>
    </row>
    <row r="277" spans="1:9" ht="18" customHeight="1" x14ac:dyDescent="0.2">
      <c r="A277" s="44">
        <v>890980134</v>
      </c>
      <c r="B277" s="44">
        <v>824505000</v>
      </c>
      <c r="C277" s="44" t="s">
        <v>24</v>
      </c>
      <c r="D277" s="11" t="str">
        <f>VLOOKUP(A277,'Otras trans'!$B$4:$E$64,4,0)</f>
        <v>contabilidad@colmayor.edu.co</v>
      </c>
      <c r="E277" s="29"/>
      <c r="F277" s="29"/>
      <c r="G277" s="29"/>
      <c r="H277" s="29">
        <f t="shared" si="9"/>
        <v>0</v>
      </c>
    </row>
    <row r="278" spans="1:9" ht="18" customHeight="1" x14ac:dyDescent="0.2">
      <c r="A278" s="44">
        <v>891500759</v>
      </c>
      <c r="B278" s="44">
        <v>822719000</v>
      </c>
      <c r="C278" s="44" t="s">
        <v>33</v>
      </c>
      <c r="D278" s="11" t="str">
        <f>VLOOKUP(A278,'Otras trans'!$B$4:$E$64,4,0)</f>
        <v>contabilidad@colmayorcauca.edu.co</v>
      </c>
      <c r="E278" s="29"/>
      <c r="F278" s="29"/>
      <c r="G278" s="29"/>
      <c r="H278" s="29">
        <f t="shared" si="9"/>
        <v>0</v>
      </c>
    </row>
    <row r="279" spans="1:9" ht="18" customHeight="1" x14ac:dyDescent="0.2">
      <c r="A279" s="44">
        <v>890700906</v>
      </c>
      <c r="B279" s="44">
        <v>128873000</v>
      </c>
      <c r="C279" s="44" t="s">
        <v>602</v>
      </c>
      <c r="D279" s="11" t="str">
        <f>VLOOKUP(A279,'Otras trans'!$B$4:$E$64,4,0)</f>
        <v>jblancogiraldo@yahoo.com</v>
      </c>
      <c r="E279" s="29"/>
      <c r="F279" s="29"/>
      <c r="G279" s="29"/>
      <c r="H279" s="29">
        <f t="shared" si="9"/>
        <v>0</v>
      </c>
    </row>
    <row r="280" spans="1:9" ht="18" customHeight="1" x14ac:dyDescent="0.2">
      <c r="A280" s="44">
        <v>805000889</v>
      </c>
      <c r="B280" s="44">
        <v>260176001</v>
      </c>
      <c r="C280" s="44" t="s">
        <v>603</v>
      </c>
      <c r="D280" s="11" t="str">
        <f>VLOOKUP(A280,'Otras trans'!$B$4:$E$64,4,0)</f>
        <v>cardila@admon.uniajc.edu.co</v>
      </c>
      <c r="E280" s="29"/>
      <c r="F280" s="29"/>
      <c r="G280" s="29"/>
      <c r="H280" s="29">
        <f t="shared" si="9"/>
        <v>0</v>
      </c>
    </row>
    <row r="281" spans="1:9" ht="18" customHeight="1" x14ac:dyDescent="0.2">
      <c r="A281" s="44">
        <v>890905419</v>
      </c>
      <c r="B281" s="44">
        <v>121705000</v>
      </c>
      <c r="C281" s="44" t="s">
        <v>604</v>
      </c>
      <c r="D281" s="11" t="str">
        <f>VLOOKUP(A281,'Otras trans'!$B$4:$E$64,4,0)</f>
        <v>contabilidad@tdea.edu.co</v>
      </c>
      <c r="E281" s="29"/>
      <c r="F281" s="29"/>
      <c r="G281" s="29"/>
      <c r="H281" s="29">
        <f t="shared" si="9"/>
        <v>0</v>
      </c>
    </row>
    <row r="282" spans="1:9" ht="18" customHeight="1" x14ac:dyDescent="0.2">
      <c r="A282" s="44">
        <v>891900853</v>
      </c>
      <c r="B282" s="44">
        <v>124876000</v>
      </c>
      <c r="C282" s="44" t="s">
        <v>605</v>
      </c>
      <c r="D282" s="11" t="str">
        <f>VLOOKUP(A282,'Otras trans'!$B$4:$E$64,4,0)</f>
        <v>monica.calle@correounivalle.edu.co</v>
      </c>
      <c r="E282" s="29"/>
      <c r="F282" s="29"/>
      <c r="G282" s="29"/>
      <c r="H282" s="29">
        <f t="shared" si="9"/>
        <v>0</v>
      </c>
    </row>
    <row r="283" spans="1:9" ht="18" customHeight="1" x14ac:dyDescent="0.2">
      <c r="A283" s="44">
        <v>800214750</v>
      </c>
      <c r="B283" s="44">
        <v>260105001</v>
      </c>
      <c r="C283" s="44" t="s">
        <v>606</v>
      </c>
      <c r="D283" s="11" t="str">
        <f>VLOOKUP(A283,'Otras trans'!$B$4:$E$64,4,0)</f>
        <v>nataliamontoya@itm.edu.co</v>
      </c>
      <c r="E283" s="29"/>
      <c r="F283" s="29"/>
      <c r="G283" s="29"/>
      <c r="H283" s="29">
        <f t="shared" si="9"/>
        <v>0</v>
      </c>
    </row>
    <row r="284" spans="1:9" ht="18" customHeight="1" x14ac:dyDescent="0.2">
      <c r="A284" s="44">
        <v>890208727</v>
      </c>
      <c r="B284" s="44">
        <v>128068000</v>
      </c>
      <c r="C284" s="44" t="s">
        <v>607</v>
      </c>
      <c r="D284" s="11" t="str">
        <f>VLOOKUP(A284,'Otras trans'!$B$4:$E$64,4,0)</f>
        <v>financiera@correo.uts.edu.co</v>
      </c>
      <c r="E284" s="29"/>
      <c r="F284" s="29"/>
      <c r="G284" s="29"/>
      <c r="H284" s="29">
        <f t="shared" si="9"/>
        <v>0</v>
      </c>
    </row>
    <row r="285" spans="1:9" ht="18" customHeight="1" x14ac:dyDescent="0.2">
      <c r="A285" s="44">
        <v>890480308</v>
      </c>
      <c r="B285" s="44">
        <v>220113001</v>
      </c>
      <c r="C285" s="44" t="s">
        <v>608</v>
      </c>
      <c r="D285" s="11" t="str">
        <f>VLOOKUP(A285,'Otras trans'!$B$4:$E$64,4,0)</f>
        <v>info@esba.edu.co</v>
      </c>
      <c r="E285" s="29"/>
      <c r="F285" s="29"/>
      <c r="G285" s="29"/>
      <c r="H285" s="29">
        <f t="shared" si="9"/>
        <v>0</v>
      </c>
    </row>
    <row r="286" spans="1:9" ht="18" customHeight="1" x14ac:dyDescent="0.2">
      <c r="A286" s="44">
        <v>811000278</v>
      </c>
      <c r="B286" s="44">
        <v>262505266</v>
      </c>
      <c r="C286" s="44" t="s">
        <v>609</v>
      </c>
      <c r="D286" s="11" t="str">
        <f>VLOOKUP(A286,'Otras trans'!$B$4:$E$64,4,0)</f>
        <v>hector.ramirez@iue.edu.co</v>
      </c>
      <c r="E286" s="29"/>
      <c r="F286" s="29"/>
      <c r="G286" s="29"/>
      <c r="H286" s="29">
        <f t="shared" si="9"/>
        <v>0</v>
      </c>
    </row>
    <row r="287" spans="1:9" ht="18" customHeight="1" x14ac:dyDescent="0.2">
      <c r="A287" s="44">
        <v>901168222</v>
      </c>
      <c r="B287" s="47">
        <v>901168222</v>
      </c>
      <c r="C287" s="44" t="s">
        <v>610</v>
      </c>
      <c r="D287" s="11" t="s">
        <v>454</v>
      </c>
      <c r="E287" s="29"/>
      <c r="F287" s="29"/>
      <c r="G287" s="29"/>
      <c r="H287" s="29">
        <f t="shared" si="9"/>
        <v>0</v>
      </c>
    </row>
    <row r="288" spans="1:9" ht="16.899999999999999" customHeight="1" x14ac:dyDescent="0.2">
      <c r="A288" s="44">
        <v>899999035</v>
      </c>
      <c r="B288" s="44">
        <v>41500000</v>
      </c>
      <c r="C288" s="46" t="s">
        <v>612</v>
      </c>
      <c r="D288" s="11" t="s">
        <v>613</v>
      </c>
      <c r="E288" s="29"/>
      <c r="F288" s="29">
        <v>0</v>
      </c>
      <c r="G288" s="29"/>
      <c r="H288" s="29">
        <f t="shared" si="9"/>
        <v>0</v>
      </c>
      <c r="I288" s="50"/>
    </row>
    <row r="289" spans="1:8" ht="33.6" customHeight="1" x14ac:dyDescent="0.2">
      <c r="A289" s="54" t="s">
        <v>52</v>
      </c>
      <c r="B289" s="55"/>
      <c r="C289" s="55"/>
      <c r="D289" s="33"/>
      <c r="E289" s="34">
        <f t="shared" ref="E289:H289" si="10">SUM(E4:E262)</f>
        <v>97696511586</v>
      </c>
      <c r="F289" s="34">
        <f t="shared" si="10"/>
        <v>97696511586</v>
      </c>
      <c r="G289" s="34">
        <f t="shared" si="10"/>
        <v>97696511586</v>
      </c>
      <c r="H289" s="34">
        <f t="shared" si="10"/>
        <v>195393023172</v>
      </c>
    </row>
    <row r="290" spans="1:8" ht="36.75" customHeight="1" x14ac:dyDescent="0.2">
      <c r="E290" s="51"/>
    </row>
  </sheetData>
  <autoFilter ref="A3:H289" xr:uid="{75B7C0BB-B38C-4E1C-A369-F5EE534514BF}"/>
  <sortState xmlns:xlrd2="http://schemas.microsoft.com/office/spreadsheetml/2017/richdata2" ref="A4:F262">
    <sortCondition ref="A4:A262"/>
  </sortState>
  <mergeCells count="1">
    <mergeCell ref="A289:C289"/>
  </mergeCells>
  <hyperlinks>
    <hyperlink ref="D76" r:id="rId1" xr:uid="{1E370A06-3692-4C13-B434-78FC95856338}"/>
    <hyperlink ref="D229" r:id="rId2" xr:uid="{97BA4C25-D210-45F6-91CB-817D40674EC7}"/>
    <hyperlink ref="D180" r:id="rId3" xr:uid="{F0D4FE83-D263-4A24-B444-07A130E177E9}"/>
    <hyperlink ref="D254" r:id="rId4" xr:uid="{4397A850-F625-494D-A354-6139DFFE0F50}"/>
    <hyperlink ref="D136" r:id="rId5" xr:uid="{E66DE366-E819-4827-A0A3-9B7C7DDFBEBD}"/>
    <hyperlink ref="D73" r:id="rId6" xr:uid="{580B1E78-6F91-4814-902E-2F3E7057EEE4}"/>
    <hyperlink ref="D150" r:id="rId7" xr:uid="{D5B579EE-8B67-4D68-AE3B-7AD6B69F07A2}"/>
    <hyperlink ref="D181" r:id="rId8" xr:uid="{A9C43CFA-9B92-4D05-A618-4FB46A925EFF}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10" ma:contentTypeDescription="Crear nuevo documento." ma:contentTypeScope="" ma:versionID="0f68676f76b404c18aa68a240ae0652c">
  <xsd:schema xmlns:xsd="http://www.w3.org/2001/XMLSchema" xmlns:xs="http://www.w3.org/2001/XMLSchema" xmlns:p="http://schemas.microsoft.com/office/2006/metadata/properties" xmlns:ns3="aa77752e-89ee-48dd-9197-87de00af24d0" targetNamespace="http://schemas.microsoft.com/office/2006/metadata/properties" ma:root="true" ma:fieldsID="a5b9b477d1fcd807603424a85156ad9a" ns3:_="">
    <xsd:import namespace="aa77752e-89ee-48dd-9197-87de00af24d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B13353-A2BC-4A65-BE15-FC2552F7E9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6859B9-9B7E-4447-9EEA-FD8C834517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6E522D-422E-4563-AF16-66D850239758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aa77752e-89ee-48dd-9197-87de00af24d0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Otras trans</vt:lpstr>
      <vt:lpstr>542305001 Prog de Educ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Doris Patricia Herrera Reyes</cp:lastModifiedBy>
  <cp:lastPrinted>2015-07-03T19:32:04Z</cp:lastPrinted>
  <dcterms:created xsi:type="dcterms:W3CDTF">2012-01-13T14:38:35Z</dcterms:created>
  <dcterms:modified xsi:type="dcterms:W3CDTF">2020-04-13T19:56:02Z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</Properties>
</file>