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CUENTAS/Mayo/5423/"/>
    </mc:Choice>
  </mc:AlternateContent>
  <xr:revisionPtr revIDLastSave="57" documentId="8_{5F6F7CEA-4520-4ED7-814A-3C0356DC7874}" xr6:coauthVersionLast="43" xr6:coauthVersionMax="43" xr10:uidLastSave="{B50E0C55-DDD9-4D65-B168-44B6689EC34A}"/>
  <bookViews>
    <workbookView xWindow="-120" yWindow="-120" windowWidth="24240" windowHeight="1314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IS2008" localSheetId="1">#REF!</definedName>
    <definedName name="_DIS2008">#REF!</definedName>
    <definedName name="_xlnm._FilterDatabase" localSheetId="1" hidden="1">'542305001 Prog de Educ'!$A$3:$N$264</definedName>
    <definedName name="_xlnm._FilterDatabase" localSheetId="0" hidden="1">'Otras trans'!$A$3:$AC$64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81" i="2"/>
  <c r="M82" i="2"/>
  <c r="M83" i="2"/>
  <c r="M84" i="2"/>
  <c r="M85" i="2"/>
  <c r="M86" i="2"/>
  <c r="M87" i="2"/>
  <c r="M88" i="2"/>
  <c r="M90" i="2"/>
  <c r="M91" i="2"/>
  <c r="M94" i="2"/>
  <c r="M95" i="2"/>
  <c r="M96" i="2"/>
  <c r="M97" i="2"/>
  <c r="M98" i="2"/>
  <c r="M100" i="2"/>
  <c r="M101" i="2"/>
  <c r="M102" i="2"/>
  <c r="M104" i="2"/>
  <c r="M105" i="2"/>
  <c r="M106" i="2"/>
  <c r="M107" i="2"/>
  <c r="M108" i="2"/>
  <c r="M109" i="2"/>
  <c r="M110" i="2"/>
  <c r="M111" i="2"/>
  <c r="M112" i="2"/>
  <c r="M113" i="2"/>
  <c r="M115" i="2"/>
  <c r="M116" i="2"/>
  <c r="M117" i="2"/>
  <c r="M118" i="2"/>
  <c r="M119" i="2"/>
  <c r="M120" i="2"/>
  <c r="M122" i="2"/>
  <c r="M123" i="2"/>
  <c r="M125" i="2"/>
  <c r="M126" i="2"/>
  <c r="M128" i="2"/>
  <c r="M129" i="2"/>
  <c r="M130" i="2"/>
  <c r="M132" i="2"/>
  <c r="M134" i="2"/>
  <c r="M135" i="2"/>
  <c r="M136" i="2"/>
  <c r="M137" i="2"/>
  <c r="M138" i="2"/>
  <c r="M139" i="2"/>
  <c r="M140" i="2"/>
  <c r="M141" i="2"/>
  <c r="M142" i="2"/>
  <c r="M144" i="2"/>
  <c r="M145" i="2"/>
  <c r="M146" i="2"/>
  <c r="M147" i="2"/>
  <c r="M148" i="2"/>
  <c r="M149" i="2"/>
  <c r="M150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6" i="2"/>
  <c r="M167" i="2"/>
  <c r="M168" i="2"/>
  <c r="M169" i="2"/>
  <c r="M170" i="2"/>
  <c r="M173" i="2"/>
  <c r="M174" i="2"/>
  <c r="M175" i="2"/>
  <c r="M176" i="2"/>
  <c r="M177" i="2"/>
  <c r="M179" i="2"/>
  <c r="M181" i="2"/>
  <c r="M182" i="2"/>
  <c r="M183" i="2"/>
  <c r="M184" i="2"/>
  <c r="M186" i="2"/>
  <c r="M187" i="2"/>
  <c r="M188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8" i="2"/>
  <c r="M229" i="2"/>
  <c r="M230" i="2"/>
  <c r="M232" i="2"/>
  <c r="M233" i="2"/>
  <c r="M234" i="2"/>
  <c r="M235" i="2"/>
  <c r="M236" i="2"/>
  <c r="M237" i="2"/>
  <c r="M238" i="2"/>
  <c r="M239" i="2"/>
  <c r="M241" i="2"/>
  <c r="M242" i="2"/>
  <c r="M243" i="2"/>
  <c r="M247" i="2"/>
  <c r="M249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4" i="2"/>
  <c r="M264" i="2" l="1"/>
  <c r="X65" i="1" l="1"/>
  <c r="Y65" i="1"/>
  <c r="Z65" i="1"/>
  <c r="V5" i="1"/>
  <c r="AB5" i="1" s="1"/>
  <c r="V6" i="1"/>
  <c r="AB6" i="1" s="1"/>
  <c r="V8" i="1"/>
  <c r="AB8" i="1" s="1"/>
  <c r="V9" i="1"/>
  <c r="AB9" i="1" s="1"/>
  <c r="V10" i="1"/>
  <c r="AB10" i="1" s="1"/>
  <c r="V11" i="1"/>
  <c r="AB11" i="1" s="1"/>
  <c r="V12" i="1"/>
  <c r="AB12" i="1" s="1"/>
  <c r="V13" i="1"/>
  <c r="AB13" i="1" s="1"/>
  <c r="V14" i="1"/>
  <c r="AB14" i="1" s="1"/>
  <c r="V15" i="1"/>
  <c r="AB15" i="1" s="1"/>
  <c r="V16" i="1"/>
  <c r="AB16" i="1" s="1"/>
  <c r="V17" i="1"/>
  <c r="AB17" i="1" s="1"/>
  <c r="V18" i="1"/>
  <c r="AB18" i="1" s="1"/>
  <c r="V21" i="1"/>
  <c r="AB21" i="1" s="1"/>
  <c r="V22" i="1"/>
  <c r="AB22" i="1" s="1"/>
  <c r="V23" i="1"/>
  <c r="AB23" i="1" s="1"/>
  <c r="V24" i="1"/>
  <c r="AB24" i="1" s="1"/>
  <c r="V25" i="1"/>
  <c r="AB25" i="1" s="1"/>
  <c r="V26" i="1"/>
  <c r="AB26" i="1" s="1"/>
  <c r="V27" i="1"/>
  <c r="AB27" i="1" s="1"/>
  <c r="V28" i="1"/>
  <c r="AB28" i="1" s="1"/>
  <c r="V29" i="1"/>
  <c r="AB29" i="1" s="1"/>
  <c r="V30" i="1"/>
  <c r="AB30" i="1" s="1"/>
  <c r="V31" i="1"/>
  <c r="AB31" i="1" s="1"/>
  <c r="V32" i="1"/>
  <c r="AB32" i="1" s="1"/>
  <c r="V33" i="1"/>
  <c r="AB33" i="1" s="1"/>
  <c r="V34" i="1"/>
  <c r="AB34" i="1" s="1"/>
  <c r="V35" i="1"/>
  <c r="AB35" i="1" s="1"/>
  <c r="V37" i="1"/>
  <c r="AB37" i="1" s="1"/>
  <c r="V38" i="1"/>
  <c r="AB38" i="1" s="1"/>
  <c r="V39" i="1"/>
  <c r="AB39" i="1" s="1"/>
  <c r="V40" i="1"/>
  <c r="AB40" i="1" s="1"/>
  <c r="V41" i="1"/>
  <c r="AB41" i="1" s="1"/>
  <c r="V42" i="1"/>
  <c r="AB42" i="1" s="1"/>
  <c r="V43" i="1"/>
  <c r="AB43" i="1" s="1"/>
  <c r="V47" i="1"/>
  <c r="AB47" i="1" s="1"/>
  <c r="V50" i="1"/>
  <c r="AB50" i="1" s="1"/>
  <c r="V52" i="1"/>
  <c r="AB52" i="1" s="1"/>
  <c r="V53" i="1"/>
  <c r="AB53" i="1" s="1"/>
  <c r="V54" i="1"/>
  <c r="AB54" i="1" s="1"/>
  <c r="V56" i="1"/>
  <c r="AB56" i="1" s="1"/>
  <c r="V57" i="1"/>
  <c r="AB57" i="1" s="1"/>
  <c r="V59" i="1"/>
  <c r="AB59" i="1" s="1"/>
  <c r="V60" i="1"/>
  <c r="AB60" i="1" s="1"/>
  <c r="V64" i="1"/>
  <c r="AB64" i="1" s="1"/>
  <c r="V4" i="1"/>
  <c r="AB4" i="1" s="1"/>
  <c r="V7" i="1"/>
  <c r="AB7" i="1" s="1"/>
  <c r="V19" i="1"/>
  <c r="AB19" i="1" s="1"/>
  <c r="V20" i="1"/>
  <c r="AB20" i="1" s="1"/>
  <c r="V36" i="1"/>
  <c r="AB36" i="1" s="1"/>
  <c r="V44" i="1"/>
  <c r="AB44" i="1" s="1"/>
  <c r="V45" i="1"/>
  <c r="AB45" i="1" s="1"/>
  <c r="V46" i="1"/>
  <c r="AB46" i="1" s="1"/>
  <c r="V48" i="1"/>
  <c r="AB48" i="1" s="1"/>
  <c r="V49" i="1"/>
  <c r="AB49" i="1" s="1"/>
  <c r="V51" i="1"/>
  <c r="AB51" i="1" s="1"/>
  <c r="V55" i="1"/>
  <c r="AB55" i="1" s="1"/>
  <c r="V58" i="1"/>
  <c r="AB58" i="1" s="1"/>
  <c r="V61" i="1"/>
  <c r="AB61" i="1" s="1"/>
  <c r="V62" i="1"/>
  <c r="AB62" i="1" s="1"/>
  <c r="V63" i="1"/>
  <c r="AB63" i="1" s="1"/>
  <c r="AB65" i="1" l="1"/>
  <c r="K264" i="2"/>
  <c r="V65" i="1"/>
  <c r="S65" i="1"/>
  <c r="R65" i="1"/>
  <c r="I4" i="1"/>
  <c r="H4" i="1"/>
  <c r="L4" i="1" l="1"/>
  <c r="P4" i="1" s="1"/>
  <c r="U4" i="1" s="1"/>
  <c r="AA4" i="1" s="1"/>
  <c r="M4" i="1"/>
  <c r="Q4" i="1" s="1"/>
  <c r="W4" i="1" s="1"/>
  <c r="AC4" i="1" s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M13" i="1"/>
  <c r="Q13" i="1" s="1"/>
  <c r="W13" i="1" s="1"/>
  <c r="AC13" i="1" s="1"/>
  <c r="L50" i="1"/>
  <c r="P50" i="1" s="1"/>
  <c r="U50" i="1" s="1"/>
  <c r="AA50" i="1" s="1"/>
  <c r="L33" i="1"/>
  <c r="P33" i="1" s="1"/>
  <c r="U33" i="1" s="1"/>
  <c r="AA33" i="1" s="1"/>
  <c r="L20" i="1"/>
  <c r="P20" i="1" s="1"/>
  <c r="U20" i="1" s="1"/>
  <c r="AA20" i="1" s="1"/>
  <c r="M47" i="1"/>
  <c r="Q47" i="1" s="1"/>
  <c r="W47" i="1" s="1"/>
  <c r="AC47" i="1" s="1"/>
  <c r="L40" i="1"/>
  <c r="P40" i="1" s="1"/>
  <c r="U40" i="1" s="1"/>
  <c r="AA40" i="1" s="1"/>
  <c r="L32" i="1"/>
  <c r="P32" i="1" s="1"/>
  <c r="U32" i="1" s="1"/>
  <c r="AA32" i="1" s="1"/>
  <c r="M25" i="1"/>
  <c r="Q25" i="1" s="1"/>
  <c r="W25" i="1" s="1"/>
  <c r="AC25" i="1" s="1"/>
  <c r="L19" i="1"/>
  <c r="P19" i="1" s="1"/>
  <c r="U19" i="1" s="1"/>
  <c r="AA19" i="1" s="1"/>
  <c r="L15" i="1"/>
  <c r="P15" i="1" s="1"/>
  <c r="U15" i="1" s="1"/>
  <c r="AA15" i="1" s="1"/>
  <c r="M9" i="1"/>
  <c r="Q9" i="1" s="1"/>
  <c r="W9" i="1" s="1"/>
  <c r="AC9" i="1" s="1"/>
  <c r="L56" i="1"/>
  <c r="P56" i="1" s="1"/>
  <c r="U56" i="1" s="1"/>
  <c r="AA56" i="1" s="1"/>
  <c r="M24" i="1"/>
  <c r="Q24" i="1" s="1"/>
  <c r="W24" i="1" s="1"/>
  <c r="AC24" i="1" s="1"/>
  <c r="L59" i="1"/>
  <c r="P59" i="1" s="1"/>
  <c r="U59" i="1" s="1"/>
  <c r="AA59" i="1" s="1"/>
  <c r="L41" i="1"/>
  <c r="P41" i="1" s="1"/>
  <c r="U41" i="1" s="1"/>
  <c r="AA41" i="1" s="1"/>
  <c r="L26" i="1"/>
  <c r="P26" i="1" s="1"/>
  <c r="U26" i="1" s="1"/>
  <c r="AA26" i="1" s="1"/>
  <c r="M15" i="1"/>
  <c r="Q15" i="1" s="1"/>
  <c r="W15" i="1" s="1"/>
  <c r="AC15" i="1" s="1"/>
  <c r="L10" i="1"/>
  <c r="P10" i="1" s="1"/>
  <c r="U10" i="1" s="1"/>
  <c r="AA10" i="1" s="1"/>
  <c r="L58" i="1"/>
  <c r="P58" i="1" s="1"/>
  <c r="U58" i="1" s="1"/>
  <c r="AA58" i="1" s="1"/>
  <c r="L57" i="1"/>
  <c r="P57" i="1" s="1"/>
  <c r="U57" i="1" s="1"/>
  <c r="AA57" i="1" s="1"/>
  <c r="L47" i="1"/>
  <c r="P47" i="1" s="1"/>
  <c r="U47" i="1" s="1"/>
  <c r="AA47" i="1" s="1"/>
  <c r="L39" i="1"/>
  <c r="P39" i="1" s="1"/>
  <c r="U39" i="1" s="1"/>
  <c r="AA39" i="1" s="1"/>
  <c r="L31" i="1"/>
  <c r="P31" i="1" s="1"/>
  <c r="U31" i="1" s="1"/>
  <c r="AA31" i="1" s="1"/>
  <c r="L25" i="1"/>
  <c r="P25" i="1" s="1"/>
  <c r="U25" i="1" s="1"/>
  <c r="AA25" i="1" s="1"/>
  <c r="M18" i="1"/>
  <c r="Q18" i="1" s="1"/>
  <c r="W18" i="1" s="1"/>
  <c r="AC18" i="1" s="1"/>
  <c r="L14" i="1"/>
  <c r="P14" i="1" s="1"/>
  <c r="U14" i="1" s="1"/>
  <c r="AA14" i="1" s="1"/>
  <c r="L9" i="1"/>
  <c r="P9" i="1" s="1"/>
  <c r="U9" i="1" s="1"/>
  <c r="AA9" i="1" s="1"/>
  <c r="M38" i="1"/>
  <c r="Q38" i="1" s="1"/>
  <c r="W38" i="1" s="1"/>
  <c r="AC38" i="1" s="1"/>
  <c r="L8" i="1"/>
  <c r="P8" i="1" s="1"/>
  <c r="U8" i="1" s="1"/>
  <c r="AA8" i="1" s="1"/>
  <c r="L45" i="1"/>
  <c r="P45" i="1" s="1"/>
  <c r="U45" i="1" s="1"/>
  <c r="AA45" i="1" s="1"/>
  <c r="L24" i="1"/>
  <c r="P24" i="1" s="1"/>
  <c r="U24" i="1" s="1"/>
  <c r="AA24" i="1" s="1"/>
  <c r="L13" i="1"/>
  <c r="P13" i="1" s="1"/>
  <c r="U13" i="1" s="1"/>
  <c r="AA13" i="1" s="1"/>
  <c r="L63" i="1"/>
  <c r="P63" i="1" s="1"/>
  <c r="U63" i="1" s="1"/>
  <c r="AA63" i="1" s="1"/>
  <c r="L43" i="1"/>
  <c r="P43" i="1" s="1"/>
  <c r="U43" i="1" s="1"/>
  <c r="AA43" i="1" s="1"/>
  <c r="L23" i="1"/>
  <c r="P23" i="1" s="1"/>
  <c r="U23" i="1" s="1"/>
  <c r="AA23" i="1" s="1"/>
  <c r="L6" i="1"/>
  <c r="P6" i="1" s="1"/>
  <c r="U6" i="1" s="1"/>
  <c r="AA6" i="1" s="1"/>
  <c r="L61" i="1"/>
  <c r="P61" i="1" s="1"/>
  <c r="U61" i="1" s="1"/>
  <c r="AA61" i="1" s="1"/>
  <c r="L53" i="1"/>
  <c r="P53" i="1" s="1"/>
  <c r="U53" i="1" s="1"/>
  <c r="AA53" i="1" s="1"/>
  <c r="L42" i="1"/>
  <c r="P42" i="1" s="1"/>
  <c r="U42" i="1" s="1"/>
  <c r="AA42" i="1" s="1"/>
  <c r="L35" i="1"/>
  <c r="P35" i="1" s="1"/>
  <c r="U35" i="1" s="1"/>
  <c r="AA35" i="1" s="1"/>
  <c r="L28" i="1"/>
  <c r="P28" i="1" s="1"/>
  <c r="U28" i="1" s="1"/>
  <c r="AA28" i="1" s="1"/>
  <c r="L22" i="1"/>
  <c r="P22" i="1" s="1"/>
  <c r="U22" i="1" s="1"/>
  <c r="AA22" i="1" s="1"/>
  <c r="M16" i="1"/>
  <c r="Q16" i="1" s="1"/>
  <c r="W16" i="1" s="1"/>
  <c r="AC16" i="1" s="1"/>
  <c r="L11" i="1"/>
  <c r="P11" i="1" s="1"/>
  <c r="U11" i="1" s="1"/>
  <c r="AA11" i="1" s="1"/>
  <c r="L5" i="1"/>
  <c r="P5" i="1" s="1"/>
  <c r="U5" i="1" s="1"/>
  <c r="AA5" i="1" s="1"/>
  <c r="L30" i="1"/>
  <c r="P30" i="1" s="1"/>
  <c r="U30" i="1" s="1"/>
  <c r="AA30" i="1" s="1"/>
  <c r="L18" i="1"/>
  <c r="P18" i="1" s="1"/>
  <c r="U18" i="1" s="1"/>
  <c r="AA18" i="1" s="1"/>
  <c r="L64" i="1"/>
  <c r="P64" i="1" s="1"/>
  <c r="U64" i="1" s="1"/>
  <c r="AA64" i="1" s="1"/>
  <c r="L55" i="1"/>
  <c r="P55" i="1" s="1"/>
  <c r="U55" i="1" s="1"/>
  <c r="AA55" i="1" s="1"/>
  <c r="L38" i="1"/>
  <c r="P38" i="1" s="1"/>
  <c r="U38" i="1" s="1"/>
  <c r="AA38" i="1" s="1"/>
  <c r="M29" i="1"/>
  <c r="Q29" i="1" s="1"/>
  <c r="W29" i="1" s="1"/>
  <c r="AC29" i="1" s="1"/>
  <c r="M17" i="1"/>
  <c r="Q17" i="1" s="1"/>
  <c r="W17" i="1" s="1"/>
  <c r="AC17" i="1" s="1"/>
  <c r="L7" i="1"/>
  <c r="P7" i="1" s="1"/>
  <c r="U7" i="1" s="1"/>
  <c r="AA7" i="1" s="1"/>
  <c r="L54" i="1"/>
  <c r="P54" i="1" s="1"/>
  <c r="U54" i="1" s="1"/>
  <c r="AA54" i="1" s="1"/>
  <c r="L37" i="1"/>
  <c r="P37" i="1" s="1"/>
  <c r="U37" i="1" s="1"/>
  <c r="AA37" i="1" s="1"/>
  <c r="L29" i="1"/>
  <c r="P29" i="1" s="1"/>
  <c r="U29" i="1" s="1"/>
  <c r="AA29" i="1" s="1"/>
  <c r="L17" i="1"/>
  <c r="P17" i="1" s="1"/>
  <c r="U17" i="1" s="1"/>
  <c r="AA17" i="1" s="1"/>
  <c r="L12" i="1"/>
  <c r="P12" i="1" s="1"/>
  <c r="U12" i="1" s="1"/>
  <c r="AA12" i="1" s="1"/>
  <c r="L60" i="1"/>
  <c r="P60" i="1" s="1"/>
  <c r="U60" i="1" s="1"/>
  <c r="AA60" i="1" s="1"/>
  <c r="L52" i="1"/>
  <c r="P52" i="1" s="1"/>
  <c r="U52" i="1" s="1"/>
  <c r="AA52" i="1" s="1"/>
  <c r="M41" i="1"/>
  <c r="Q41" i="1" s="1"/>
  <c r="W41" i="1" s="1"/>
  <c r="AC41" i="1" s="1"/>
  <c r="L34" i="1"/>
  <c r="P34" i="1" s="1"/>
  <c r="U34" i="1" s="1"/>
  <c r="AA34" i="1" s="1"/>
  <c r="L27" i="1"/>
  <c r="P27" i="1" s="1"/>
  <c r="U27" i="1" s="1"/>
  <c r="AA27" i="1" s="1"/>
  <c r="L21" i="1"/>
  <c r="P21" i="1" s="1"/>
  <c r="U21" i="1" s="1"/>
  <c r="AA21" i="1" s="1"/>
  <c r="L16" i="1"/>
  <c r="P16" i="1" s="1"/>
  <c r="U16" i="1" s="1"/>
  <c r="AA16" i="1" s="1"/>
  <c r="M10" i="1"/>
  <c r="Q10" i="1" s="1"/>
  <c r="W10" i="1" s="1"/>
  <c r="AC10" i="1" s="1"/>
  <c r="F5" i="2"/>
  <c r="H5" i="2" s="1"/>
  <c r="J5" i="2" s="1"/>
  <c r="L5" i="2" s="1"/>
  <c r="N5" i="2" s="1"/>
  <c r="F6" i="2"/>
  <c r="H6" i="2" s="1"/>
  <c r="J6" i="2" s="1"/>
  <c r="L6" i="2" s="1"/>
  <c r="N6" i="2" s="1"/>
  <c r="F7" i="2"/>
  <c r="H7" i="2" s="1"/>
  <c r="J7" i="2" s="1"/>
  <c r="L7" i="2" s="1"/>
  <c r="N7" i="2" s="1"/>
  <c r="F8" i="2"/>
  <c r="H8" i="2" s="1"/>
  <c r="J8" i="2" s="1"/>
  <c r="L8" i="2" s="1"/>
  <c r="N8" i="2" s="1"/>
  <c r="F9" i="2"/>
  <c r="H9" i="2" s="1"/>
  <c r="J9" i="2" s="1"/>
  <c r="L9" i="2" s="1"/>
  <c r="N9" i="2" s="1"/>
  <c r="F10" i="2"/>
  <c r="H10" i="2" s="1"/>
  <c r="J10" i="2" s="1"/>
  <c r="L10" i="2" s="1"/>
  <c r="N10" i="2" s="1"/>
  <c r="F11" i="2"/>
  <c r="H11" i="2" s="1"/>
  <c r="J11" i="2" s="1"/>
  <c r="L11" i="2" s="1"/>
  <c r="N11" i="2" s="1"/>
  <c r="F12" i="2"/>
  <c r="H12" i="2" s="1"/>
  <c r="J12" i="2" s="1"/>
  <c r="L12" i="2" s="1"/>
  <c r="N12" i="2" s="1"/>
  <c r="F13" i="2"/>
  <c r="H13" i="2" s="1"/>
  <c r="J13" i="2" s="1"/>
  <c r="L13" i="2" s="1"/>
  <c r="N13" i="2" s="1"/>
  <c r="F14" i="2"/>
  <c r="H14" i="2" s="1"/>
  <c r="J14" i="2" s="1"/>
  <c r="L14" i="2" s="1"/>
  <c r="N14" i="2" s="1"/>
  <c r="F15" i="2"/>
  <c r="H15" i="2" s="1"/>
  <c r="J15" i="2" s="1"/>
  <c r="L15" i="2" s="1"/>
  <c r="N15" i="2" s="1"/>
  <c r="F16" i="2"/>
  <c r="H16" i="2" s="1"/>
  <c r="J16" i="2" s="1"/>
  <c r="L16" i="2" s="1"/>
  <c r="N16" i="2" s="1"/>
  <c r="F17" i="2"/>
  <c r="H17" i="2" s="1"/>
  <c r="J17" i="2" s="1"/>
  <c r="L17" i="2" s="1"/>
  <c r="N17" i="2" s="1"/>
  <c r="F21" i="2"/>
  <c r="H21" i="2" s="1"/>
  <c r="J21" i="2" s="1"/>
  <c r="L21" i="2" s="1"/>
  <c r="N21" i="2" s="1"/>
  <c r="F22" i="2"/>
  <c r="H22" i="2" s="1"/>
  <c r="J22" i="2" s="1"/>
  <c r="L22" i="2" s="1"/>
  <c r="N22" i="2" s="1"/>
  <c r="F24" i="2"/>
  <c r="H24" i="2" s="1"/>
  <c r="J24" i="2" s="1"/>
  <c r="L24" i="2" s="1"/>
  <c r="N24" i="2" s="1"/>
  <c r="F25" i="2"/>
  <c r="H25" i="2" s="1"/>
  <c r="J25" i="2" s="1"/>
  <c r="L25" i="2" s="1"/>
  <c r="N25" i="2" s="1"/>
  <c r="F26" i="2"/>
  <c r="H26" i="2" s="1"/>
  <c r="J26" i="2" s="1"/>
  <c r="L26" i="2" s="1"/>
  <c r="N26" i="2" s="1"/>
  <c r="F27" i="2"/>
  <c r="H27" i="2" s="1"/>
  <c r="J27" i="2" s="1"/>
  <c r="L27" i="2" s="1"/>
  <c r="N27" i="2" s="1"/>
  <c r="F28" i="2"/>
  <c r="H28" i="2" s="1"/>
  <c r="J28" i="2" s="1"/>
  <c r="L28" i="2" s="1"/>
  <c r="N28" i="2" s="1"/>
  <c r="F29" i="2"/>
  <c r="H29" i="2" s="1"/>
  <c r="J29" i="2" s="1"/>
  <c r="L29" i="2" s="1"/>
  <c r="N29" i="2" s="1"/>
  <c r="F31" i="2"/>
  <c r="H31" i="2" s="1"/>
  <c r="J31" i="2" s="1"/>
  <c r="L31" i="2" s="1"/>
  <c r="N31" i="2" s="1"/>
  <c r="F32" i="2"/>
  <c r="H32" i="2" s="1"/>
  <c r="J32" i="2" s="1"/>
  <c r="L32" i="2" s="1"/>
  <c r="N32" i="2" s="1"/>
  <c r="F33" i="2"/>
  <c r="H33" i="2" s="1"/>
  <c r="J33" i="2" s="1"/>
  <c r="L33" i="2" s="1"/>
  <c r="N33" i="2" s="1"/>
  <c r="F34" i="2"/>
  <c r="H34" i="2" s="1"/>
  <c r="J34" i="2" s="1"/>
  <c r="L34" i="2" s="1"/>
  <c r="N34" i="2" s="1"/>
  <c r="F35" i="2"/>
  <c r="H35" i="2" s="1"/>
  <c r="J35" i="2" s="1"/>
  <c r="L35" i="2" s="1"/>
  <c r="N35" i="2" s="1"/>
  <c r="F36" i="2"/>
  <c r="H36" i="2" s="1"/>
  <c r="J36" i="2" s="1"/>
  <c r="L36" i="2" s="1"/>
  <c r="N36" i="2" s="1"/>
  <c r="F37" i="2"/>
  <c r="H37" i="2" s="1"/>
  <c r="J37" i="2" s="1"/>
  <c r="L37" i="2" s="1"/>
  <c r="N37" i="2" s="1"/>
  <c r="F38" i="2"/>
  <c r="H38" i="2" s="1"/>
  <c r="J38" i="2" s="1"/>
  <c r="L38" i="2" s="1"/>
  <c r="N38" i="2" s="1"/>
  <c r="F39" i="2"/>
  <c r="H39" i="2" s="1"/>
  <c r="J39" i="2" s="1"/>
  <c r="L39" i="2" s="1"/>
  <c r="N39" i="2" s="1"/>
  <c r="F40" i="2"/>
  <c r="H40" i="2" s="1"/>
  <c r="J40" i="2" s="1"/>
  <c r="L40" i="2" s="1"/>
  <c r="N40" i="2" s="1"/>
  <c r="F41" i="2"/>
  <c r="H41" i="2" s="1"/>
  <c r="J41" i="2" s="1"/>
  <c r="L41" i="2" s="1"/>
  <c r="N41" i="2" s="1"/>
  <c r="F42" i="2"/>
  <c r="H42" i="2" s="1"/>
  <c r="J42" i="2" s="1"/>
  <c r="L42" i="2" s="1"/>
  <c r="N42" i="2" s="1"/>
  <c r="F43" i="2"/>
  <c r="H43" i="2" s="1"/>
  <c r="J43" i="2" s="1"/>
  <c r="L43" i="2" s="1"/>
  <c r="N43" i="2" s="1"/>
  <c r="F44" i="2"/>
  <c r="H44" i="2" s="1"/>
  <c r="J44" i="2" s="1"/>
  <c r="L44" i="2" s="1"/>
  <c r="N44" i="2" s="1"/>
  <c r="F45" i="2"/>
  <c r="H45" i="2" s="1"/>
  <c r="J45" i="2" s="1"/>
  <c r="L45" i="2" s="1"/>
  <c r="N45" i="2" s="1"/>
  <c r="F46" i="2"/>
  <c r="H46" i="2" s="1"/>
  <c r="J46" i="2" s="1"/>
  <c r="L46" i="2" s="1"/>
  <c r="N46" i="2" s="1"/>
  <c r="F47" i="2"/>
  <c r="H47" i="2" s="1"/>
  <c r="J47" i="2" s="1"/>
  <c r="L47" i="2" s="1"/>
  <c r="N47" i="2" s="1"/>
  <c r="F48" i="2"/>
  <c r="H48" i="2" s="1"/>
  <c r="J48" i="2" s="1"/>
  <c r="L48" i="2" s="1"/>
  <c r="N48" i="2" s="1"/>
  <c r="F49" i="2"/>
  <c r="H49" i="2" s="1"/>
  <c r="J49" i="2" s="1"/>
  <c r="L49" i="2" s="1"/>
  <c r="N49" i="2" s="1"/>
  <c r="F51" i="2"/>
  <c r="H51" i="2" s="1"/>
  <c r="J51" i="2" s="1"/>
  <c r="L51" i="2" s="1"/>
  <c r="N51" i="2" s="1"/>
  <c r="F52" i="2"/>
  <c r="H52" i="2" s="1"/>
  <c r="J52" i="2" s="1"/>
  <c r="L52" i="2" s="1"/>
  <c r="N52" i="2" s="1"/>
  <c r="F53" i="2"/>
  <c r="H53" i="2" s="1"/>
  <c r="J53" i="2" s="1"/>
  <c r="L53" i="2" s="1"/>
  <c r="N53" i="2" s="1"/>
  <c r="F54" i="2"/>
  <c r="H54" i="2" s="1"/>
  <c r="J54" i="2" s="1"/>
  <c r="L54" i="2" s="1"/>
  <c r="N54" i="2" s="1"/>
  <c r="F55" i="2"/>
  <c r="H55" i="2" s="1"/>
  <c r="J55" i="2" s="1"/>
  <c r="L55" i="2" s="1"/>
  <c r="N55" i="2" s="1"/>
  <c r="F56" i="2"/>
  <c r="H56" i="2" s="1"/>
  <c r="J56" i="2" s="1"/>
  <c r="L56" i="2" s="1"/>
  <c r="N56" i="2" s="1"/>
  <c r="F57" i="2"/>
  <c r="H57" i="2" s="1"/>
  <c r="J57" i="2" s="1"/>
  <c r="L57" i="2" s="1"/>
  <c r="N57" i="2" s="1"/>
  <c r="F58" i="2"/>
  <c r="H58" i="2" s="1"/>
  <c r="J58" i="2" s="1"/>
  <c r="L58" i="2" s="1"/>
  <c r="N58" i="2" s="1"/>
  <c r="F59" i="2"/>
  <c r="H59" i="2" s="1"/>
  <c r="J59" i="2" s="1"/>
  <c r="L59" i="2" s="1"/>
  <c r="N59" i="2" s="1"/>
  <c r="F61" i="2"/>
  <c r="H61" i="2" s="1"/>
  <c r="J61" i="2" s="1"/>
  <c r="L61" i="2" s="1"/>
  <c r="N61" i="2" s="1"/>
  <c r="F62" i="2"/>
  <c r="H62" i="2" s="1"/>
  <c r="J62" i="2" s="1"/>
  <c r="L62" i="2" s="1"/>
  <c r="N62" i="2" s="1"/>
  <c r="F63" i="2"/>
  <c r="H63" i="2" s="1"/>
  <c r="J63" i="2" s="1"/>
  <c r="L63" i="2" s="1"/>
  <c r="N63" i="2" s="1"/>
  <c r="F65" i="2"/>
  <c r="H65" i="2" s="1"/>
  <c r="J65" i="2" s="1"/>
  <c r="L65" i="2" s="1"/>
  <c r="N65" i="2" s="1"/>
  <c r="F66" i="2"/>
  <c r="H66" i="2" s="1"/>
  <c r="J66" i="2" s="1"/>
  <c r="L66" i="2" s="1"/>
  <c r="N66" i="2" s="1"/>
  <c r="F67" i="2"/>
  <c r="H67" i="2" s="1"/>
  <c r="J67" i="2" s="1"/>
  <c r="L67" i="2" s="1"/>
  <c r="N67" i="2" s="1"/>
  <c r="F73" i="2"/>
  <c r="H73" i="2" s="1"/>
  <c r="J73" i="2" s="1"/>
  <c r="L73" i="2" s="1"/>
  <c r="N73" i="2" s="1"/>
  <c r="F74" i="2"/>
  <c r="H74" i="2" s="1"/>
  <c r="J74" i="2" s="1"/>
  <c r="L74" i="2" s="1"/>
  <c r="N74" i="2" s="1"/>
  <c r="F77" i="2"/>
  <c r="H77" i="2" s="1"/>
  <c r="J77" i="2" s="1"/>
  <c r="L77" i="2" s="1"/>
  <c r="N77" i="2" s="1"/>
  <c r="F78" i="2"/>
  <c r="H78" i="2" s="1"/>
  <c r="J78" i="2" s="1"/>
  <c r="L78" i="2" s="1"/>
  <c r="N78" i="2" s="1"/>
  <c r="F79" i="2"/>
  <c r="H79" i="2" s="1"/>
  <c r="J79" i="2" s="1"/>
  <c r="L79" i="2" s="1"/>
  <c r="N79" i="2" s="1"/>
  <c r="F80" i="2"/>
  <c r="H80" i="2" s="1"/>
  <c r="J80" i="2" s="1"/>
  <c r="L80" i="2" s="1"/>
  <c r="N80" i="2" s="1"/>
  <c r="F81" i="2"/>
  <c r="H81" i="2" s="1"/>
  <c r="J81" i="2" s="1"/>
  <c r="L81" i="2" s="1"/>
  <c r="N81" i="2" s="1"/>
  <c r="F82" i="2"/>
  <c r="H82" i="2" s="1"/>
  <c r="J82" i="2" s="1"/>
  <c r="L82" i="2" s="1"/>
  <c r="N82" i="2" s="1"/>
  <c r="F83" i="2"/>
  <c r="H83" i="2" s="1"/>
  <c r="J83" i="2" s="1"/>
  <c r="L83" i="2" s="1"/>
  <c r="N83" i="2" s="1"/>
  <c r="F84" i="2"/>
  <c r="H84" i="2" s="1"/>
  <c r="J84" i="2" s="1"/>
  <c r="L84" i="2" s="1"/>
  <c r="N84" i="2" s="1"/>
  <c r="F85" i="2"/>
  <c r="H85" i="2" s="1"/>
  <c r="J85" i="2" s="1"/>
  <c r="L85" i="2" s="1"/>
  <c r="N85" i="2" s="1"/>
  <c r="F86" i="2"/>
  <c r="H86" i="2" s="1"/>
  <c r="J86" i="2" s="1"/>
  <c r="L86" i="2" s="1"/>
  <c r="N86" i="2" s="1"/>
  <c r="F87" i="2"/>
  <c r="H87" i="2" s="1"/>
  <c r="J87" i="2" s="1"/>
  <c r="L87" i="2" s="1"/>
  <c r="N87" i="2" s="1"/>
  <c r="F88" i="2"/>
  <c r="H88" i="2" s="1"/>
  <c r="J88" i="2" s="1"/>
  <c r="L88" i="2" s="1"/>
  <c r="N88" i="2" s="1"/>
  <c r="F89" i="2"/>
  <c r="H89" i="2" s="1"/>
  <c r="J89" i="2" s="1"/>
  <c r="L89" i="2" s="1"/>
  <c r="N89" i="2" s="1"/>
  <c r="F90" i="2"/>
  <c r="H90" i="2" s="1"/>
  <c r="J90" i="2" s="1"/>
  <c r="L90" i="2" s="1"/>
  <c r="N90" i="2" s="1"/>
  <c r="F92" i="2"/>
  <c r="H92" i="2" s="1"/>
  <c r="J92" i="2" s="1"/>
  <c r="L92" i="2" s="1"/>
  <c r="N92" i="2" s="1"/>
  <c r="F93" i="2"/>
  <c r="H93" i="2" s="1"/>
  <c r="J93" i="2" s="1"/>
  <c r="L93" i="2" s="1"/>
  <c r="N93" i="2" s="1"/>
  <c r="F96" i="2"/>
  <c r="H96" i="2" s="1"/>
  <c r="J96" i="2" s="1"/>
  <c r="L96" i="2" s="1"/>
  <c r="N96" i="2" s="1"/>
  <c r="F99" i="2"/>
  <c r="H99" i="2" s="1"/>
  <c r="J99" i="2" s="1"/>
  <c r="L99" i="2" s="1"/>
  <c r="N99" i="2" s="1"/>
  <c r="F100" i="2"/>
  <c r="H100" i="2" s="1"/>
  <c r="J100" i="2" s="1"/>
  <c r="L100" i="2" s="1"/>
  <c r="N100" i="2" s="1"/>
  <c r="F101" i="2"/>
  <c r="H101" i="2" s="1"/>
  <c r="J101" i="2" s="1"/>
  <c r="L101" i="2" s="1"/>
  <c r="N101" i="2" s="1"/>
  <c r="F102" i="2"/>
  <c r="H102" i="2" s="1"/>
  <c r="J102" i="2" s="1"/>
  <c r="L102" i="2" s="1"/>
  <c r="N102" i="2" s="1"/>
  <c r="F103" i="2"/>
  <c r="H103" i="2" s="1"/>
  <c r="J103" i="2" s="1"/>
  <c r="L103" i="2" s="1"/>
  <c r="N103" i="2" s="1"/>
  <c r="F107" i="2"/>
  <c r="H107" i="2" s="1"/>
  <c r="J107" i="2" s="1"/>
  <c r="L107" i="2" s="1"/>
  <c r="N107" i="2" s="1"/>
  <c r="F108" i="2"/>
  <c r="H108" i="2" s="1"/>
  <c r="J108" i="2" s="1"/>
  <c r="L108" i="2" s="1"/>
  <c r="N108" i="2" s="1"/>
  <c r="F109" i="2"/>
  <c r="H109" i="2" s="1"/>
  <c r="J109" i="2" s="1"/>
  <c r="L109" i="2" s="1"/>
  <c r="N109" i="2" s="1"/>
  <c r="F112" i="2"/>
  <c r="H112" i="2" s="1"/>
  <c r="J112" i="2" s="1"/>
  <c r="L112" i="2" s="1"/>
  <c r="N112" i="2" s="1"/>
  <c r="F113" i="2"/>
  <c r="H113" i="2" s="1"/>
  <c r="J113" i="2" s="1"/>
  <c r="L113" i="2" s="1"/>
  <c r="N113" i="2" s="1"/>
  <c r="F114" i="2"/>
  <c r="H114" i="2" s="1"/>
  <c r="J114" i="2" s="1"/>
  <c r="L114" i="2" s="1"/>
  <c r="N114" i="2" s="1"/>
  <c r="F116" i="2"/>
  <c r="H116" i="2" s="1"/>
  <c r="J116" i="2" s="1"/>
  <c r="L116" i="2" s="1"/>
  <c r="N116" i="2" s="1"/>
  <c r="F119" i="2"/>
  <c r="H119" i="2" s="1"/>
  <c r="J119" i="2" s="1"/>
  <c r="L119" i="2" s="1"/>
  <c r="N119" i="2" s="1"/>
  <c r="F121" i="2"/>
  <c r="H121" i="2" s="1"/>
  <c r="J121" i="2" s="1"/>
  <c r="L121" i="2" s="1"/>
  <c r="N121" i="2" s="1"/>
  <c r="F123" i="2"/>
  <c r="H123" i="2" s="1"/>
  <c r="J123" i="2" s="1"/>
  <c r="L123" i="2" s="1"/>
  <c r="N123" i="2" s="1"/>
  <c r="F124" i="2"/>
  <c r="H124" i="2" s="1"/>
  <c r="J124" i="2" s="1"/>
  <c r="L124" i="2" s="1"/>
  <c r="N124" i="2" s="1"/>
  <c r="F125" i="2"/>
  <c r="H125" i="2" s="1"/>
  <c r="J125" i="2" s="1"/>
  <c r="L125" i="2" s="1"/>
  <c r="N125" i="2" s="1"/>
  <c r="F127" i="2"/>
  <c r="H127" i="2" s="1"/>
  <c r="J127" i="2" s="1"/>
  <c r="L127" i="2" s="1"/>
  <c r="N127" i="2" s="1"/>
  <c r="F128" i="2"/>
  <c r="H128" i="2" s="1"/>
  <c r="J128" i="2" s="1"/>
  <c r="L128" i="2" s="1"/>
  <c r="N128" i="2" s="1"/>
  <c r="F129" i="2"/>
  <c r="H129" i="2" s="1"/>
  <c r="J129" i="2" s="1"/>
  <c r="L129" i="2" s="1"/>
  <c r="N129" i="2" s="1"/>
  <c r="F131" i="2"/>
  <c r="H131" i="2" s="1"/>
  <c r="J131" i="2" s="1"/>
  <c r="L131" i="2" s="1"/>
  <c r="N131" i="2" s="1"/>
  <c r="F133" i="2"/>
  <c r="H133" i="2" s="1"/>
  <c r="J133" i="2" s="1"/>
  <c r="L133" i="2" s="1"/>
  <c r="N133" i="2" s="1"/>
  <c r="F134" i="2"/>
  <c r="H134" i="2" s="1"/>
  <c r="J134" i="2" s="1"/>
  <c r="L134" i="2" s="1"/>
  <c r="N134" i="2" s="1"/>
  <c r="F135" i="2"/>
  <c r="H135" i="2" s="1"/>
  <c r="J135" i="2" s="1"/>
  <c r="L135" i="2" s="1"/>
  <c r="N135" i="2" s="1"/>
  <c r="F136" i="2"/>
  <c r="H136" i="2" s="1"/>
  <c r="J136" i="2" s="1"/>
  <c r="L136" i="2" s="1"/>
  <c r="N136" i="2" s="1"/>
  <c r="F137" i="2"/>
  <c r="H137" i="2" s="1"/>
  <c r="J137" i="2" s="1"/>
  <c r="L137" i="2" s="1"/>
  <c r="N137" i="2" s="1"/>
  <c r="F138" i="2"/>
  <c r="H138" i="2" s="1"/>
  <c r="J138" i="2" s="1"/>
  <c r="L138" i="2" s="1"/>
  <c r="N138" i="2" s="1"/>
  <c r="F139" i="2"/>
  <c r="H139" i="2" s="1"/>
  <c r="J139" i="2" s="1"/>
  <c r="L139" i="2" s="1"/>
  <c r="N139" i="2" s="1"/>
  <c r="F140" i="2"/>
  <c r="H140" i="2" s="1"/>
  <c r="J140" i="2" s="1"/>
  <c r="L140" i="2" s="1"/>
  <c r="N140" i="2" s="1"/>
  <c r="F142" i="2"/>
  <c r="H142" i="2" s="1"/>
  <c r="J142" i="2" s="1"/>
  <c r="L142" i="2" s="1"/>
  <c r="N142" i="2" s="1"/>
  <c r="F143" i="2"/>
  <c r="H143" i="2" s="1"/>
  <c r="J143" i="2" s="1"/>
  <c r="L143" i="2" s="1"/>
  <c r="N143" i="2" s="1"/>
  <c r="F144" i="2"/>
  <c r="H144" i="2" s="1"/>
  <c r="J144" i="2" s="1"/>
  <c r="L144" i="2" s="1"/>
  <c r="N144" i="2" s="1"/>
  <c r="F145" i="2"/>
  <c r="H145" i="2" s="1"/>
  <c r="J145" i="2" s="1"/>
  <c r="L145" i="2" s="1"/>
  <c r="N145" i="2" s="1"/>
  <c r="F146" i="2"/>
  <c r="H146" i="2" s="1"/>
  <c r="J146" i="2" s="1"/>
  <c r="L146" i="2" s="1"/>
  <c r="N146" i="2" s="1"/>
  <c r="F148" i="2"/>
  <c r="H148" i="2" s="1"/>
  <c r="J148" i="2" s="1"/>
  <c r="L148" i="2" s="1"/>
  <c r="N148" i="2" s="1"/>
  <c r="F150" i="2"/>
  <c r="H150" i="2" s="1"/>
  <c r="J150" i="2" s="1"/>
  <c r="L150" i="2" s="1"/>
  <c r="N150" i="2" s="1"/>
  <c r="F151" i="2"/>
  <c r="H151" i="2" s="1"/>
  <c r="J151" i="2" s="1"/>
  <c r="L151" i="2" s="1"/>
  <c r="N151" i="2" s="1"/>
  <c r="F153" i="2"/>
  <c r="H153" i="2" s="1"/>
  <c r="J153" i="2" s="1"/>
  <c r="L153" i="2" s="1"/>
  <c r="N153" i="2" s="1"/>
  <c r="F155" i="2"/>
  <c r="H155" i="2" s="1"/>
  <c r="J155" i="2" s="1"/>
  <c r="L155" i="2" s="1"/>
  <c r="N155" i="2" s="1"/>
  <c r="F156" i="2"/>
  <c r="H156" i="2" s="1"/>
  <c r="J156" i="2" s="1"/>
  <c r="L156" i="2" s="1"/>
  <c r="N156" i="2" s="1"/>
  <c r="F157" i="2"/>
  <c r="H157" i="2" s="1"/>
  <c r="J157" i="2" s="1"/>
  <c r="L157" i="2" s="1"/>
  <c r="N157" i="2" s="1"/>
  <c r="F158" i="2"/>
  <c r="H158" i="2" s="1"/>
  <c r="J158" i="2" s="1"/>
  <c r="L158" i="2" s="1"/>
  <c r="N158" i="2" s="1"/>
  <c r="F159" i="2"/>
  <c r="H159" i="2" s="1"/>
  <c r="J159" i="2" s="1"/>
  <c r="L159" i="2" s="1"/>
  <c r="N159" i="2" s="1"/>
  <c r="F160" i="2"/>
  <c r="H160" i="2" s="1"/>
  <c r="J160" i="2" s="1"/>
  <c r="L160" i="2" s="1"/>
  <c r="N160" i="2" s="1"/>
  <c r="F161" i="2"/>
  <c r="H161" i="2" s="1"/>
  <c r="J161" i="2" s="1"/>
  <c r="L161" i="2" s="1"/>
  <c r="N161" i="2" s="1"/>
  <c r="F162" i="2"/>
  <c r="H162" i="2" s="1"/>
  <c r="J162" i="2" s="1"/>
  <c r="L162" i="2" s="1"/>
  <c r="N162" i="2" s="1"/>
  <c r="F163" i="2"/>
  <c r="H163" i="2" s="1"/>
  <c r="J163" i="2" s="1"/>
  <c r="L163" i="2" s="1"/>
  <c r="N163" i="2" s="1"/>
  <c r="F164" i="2"/>
  <c r="H164" i="2" s="1"/>
  <c r="J164" i="2" s="1"/>
  <c r="L164" i="2" s="1"/>
  <c r="N164" i="2" s="1"/>
  <c r="F165" i="2"/>
  <c r="H165" i="2" s="1"/>
  <c r="J165" i="2" s="1"/>
  <c r="L165" i="2" s="1"/>
  <c r="N165" i="2" s="1"/>
  <c r="F166" i="2"/>
  <c r="H166" i="2" s="1"/>
  <c r="J166" i="2" s="1"/>
  <c r="L166" i="2" s="1"/>
  <c r="N166" i="2" s="1"/>
  <c r="F167" i="2"/>
  <c r="H167" i="2" s="1"/>
  <c r="J167" i="2" s="1"/>
  <c r="L167" i="2" s="1"/>
  <c r="N167" i="2" s="1"/>
  <c r="F168" i="2"/>
  <c r="H168" i="2" s="1"/>
  <c r="J168" i="2" s="1"/>
  <c r="L168" i="2" s="1"/>
  <c r="N168" i="2" s="1"/>
  <c r="F169" i="2"/>
  <c r="H169" i="2" s="1"/>
  <c r="J169" i="2" s="1"/>
  <c r="L169" i="2" s="1"/>
  <c r="N169" i="2" s="1"/>
  <c r="F170" i="2"/>
  <c r="H170" i="2" s="1"/>
  <c r="J170" i="2" s="1"/>
  <c r="L170" i="2" s="1"/>
  <c r="N170" i="2" s="1"/>
  <c r="F171" i="2"/>
  <c r="H171" i="2" s="1"/>
  <c r="J171" i="2" s="1"/>
  <c r="L171" i="2" s="1"/>
  <c r="N171" i="2" s="1"/>
  <c r="F172" i="2"/>
  <c r="H172" i="2" s="1"/>
  <c r="J172" i="2" s="1"/>
  <c r="L172" i="2" s="1"/>
  <c r="N172" i="2" s="1"/>
  <c r="F173" i="2"/>
  <c r="H173" i="2" s="1"/>
  <c r="J173" i="2" s="1"/>
  <c r="L173" i="2" s="1"/>
  <c r="N173" i="2" s="1"/>
  <c r="F174" i="2"/>
  <c r="H174" i="2" s="1"/>
  <c r="J174" i="2" s="1"/>
  <c r="L174" i="2" s="1"/>
  <c r="N174" i="2" s="1"/>
  <c r="F175" i="2"/>
  <c r="H175" i="2" s="1"/>
  <c r="J175" i="2" s="1"/>
  <c r="L175" i="2" s="1"/>
  <c r="N175" i="2" s="1"/>
  <c r="F177" i="2"/>
  <c r="H177" i="2" s="1"/>
  <c r="J177" i="2" s="1"/>
  <c r="L177" i="2" s="1"/>
  <c r="N177" i="2" s="1"/>
  <c r="F178" i="2"/>
  <c r="H178" i="2" s="1"/>
  <c r="J178" i="2" s="1"/>
  <c r="L178" i="2" s="1"/>
  <c r="N178" i="2" s="1"/>
  <c r="F180" i="2"/>
  <c r="H180" i="2" s="1"/>
  <c r="J180" i="2" s="1"/>
  <c r="L180" i="2" s="1"/>
  <c r="N180" i="2" s="1"/>
  <c r="F181" i="2"/>
  <c r="H181" i="2" s="1"/>
  <c r="J181" i="2" s="1"/>
  <c r="L181" i="2" s="1"/>
  <c r="N181" i="2" s="1"/>
  <c r="F184" i="2"/>
  <c r="H184" i="2" s="1"/>
  <c r="J184" i="2" s="1"/>
  <c r="L184" i="2" s="1"/>
  <c r="N184" i="2" s="1"/>
  <c r="F185" i="2"/>
  <c r="H185" i="2" s="1"/>
  <c r="J185" i="2" s="1"/>
  <c r="L185" i="2" s="1"/>
  <c r="N185" i="2" s="1"/>
  <c r="F188" i="2"/>
  <c r="H188" i="2" s="1"/>
  <c r="J188" i="2" s="1"/>
  <c r="L188" i="2" s="1"/>
  <c r="N188" i="2" s="1"/>
  <c r="F189" i="2"/>
  <c r="H189" i="2" s="1"/>
  <c r="J189" i="2" s="1"/>
  <c r="L189" i="2" s="1"/>
  <c r="N189" i="2" s="1"/>
  <c r="F190" i="2"/>
  <c r="H190" i="2" s="1"/>
  <c r="J190" i="2" s="1"/>
  <c r="L190" i="2" s="1"/>
  <c r="N190" i="2" s="1"/>
  <c r="F191" i="2"/>
  <c r="H191" i="2" s="1"/>
  <c r="J191" i="2" s="1"/>
  <c r="L191" i="2" s="1"/>
  <c r="N191" i="2" s="1"/>
  <c r="F192" i="2"/>
  <c r="H192" i="2" s="1"/>
  <c r="J192" i="2" s="1"/>
  <c r="L192" i="2" s="1"/>
  <c r="N192" i="2" s="1"/>
  <c r="F194" i="2"/>
  <c r="H194" i="2" s="1"/>
  <c r="J194" i="2" s="1"/>
  <c r="L194" i="2" s="1"/>
  <c r="N194" i="2" s="1"/>
  <c r="F195" i="2"/>
  <c r="H195" i="2" s="1"/>
  <c r="J195" i="2" s="1"/>
  <c r="L195" i="2" s="1"/>
  <c r="N195" i="2" s="1"/>
  <c r="F196" i="2"/>
  <c r="H196" i="2" s="1"/>
  <c r="J196" i="2" s="1"/>
  <c r="L196" i="2" s="1"/>
  <c r="N196" i="2" s="1"/>
  <c r="F197" i="2"/>
  <c r="H197" i="2" s="1"/>
  <c r="J197" i="2" s="1"/>
  <c r="L197" i="2" s="1"/>
  <c r="N197" i="2" s="1"/>
  <c r="F198" i="2"/>
  <c r="H198" i="2" s="1"/>
  <c r="J198" i="2" s="1"/>
  <c r="L198" i="2" s="1"/>
  <c r="N198" i="2" s="1"/>
  <c r="F199" i="2"/>
  <c r="H199" i="2" s="1"/>
  <c r="J199" i="2" s="1"/>
  <c r="L199" i="2" s="1"/>
  <c r="N199" i="2" s="1"/>
  <c r="F200" i="2"/>
  <c r="H200" i="2" s="1"/>
  <c r="J200" i="2" s="1"/>
  <c r="L200" i="2" s="1"/>
  <c r="N200" i="2" s="1"/>
  <c r="F201" i="2"/>
  <c r="H201" i="2" s="1"/>
  <c r="J201" i="2" s="1"/>
  <c r="L201" i="2" s="1"/>
  <c r="N201" i="2" s="1"/>
  <c r="F202" i="2"/>
  <c r="H202" i="2" s="1"/>
  <c r="J202" i="2" s="1"/>
  <c r="L202" i="2" s="1"/>
  <c r="N202" i="2" s="1"/>
  <c r="F203" i="2"/>
  <c r="H203" i="2" s="1"/>
  <c r="J203" i="2" s="1"/>
  <c r="L203" i="2" s="1"/>
  <c r="N203" i="2" s="1"/>
  <c r="F204" i="2"/>
  <c r="H204" i="2" s="1"/>
  <c r="J204" i="2" s="1"/>
  <c r="L204" i="2" s="1"/>
  <c r="N204" i="2" s="1"/>
  <c r="F205" i="2"/>
  <c r="H205" i="2" s="1"/>
  <c r="J205" i="2" s="1"/>
  <c r="L205" i="2" s="1"/>
  <c r="N205" i="2" s="1"/>
  <c r="F207" i="2"/>
  <c r="H207" i="2" s="1"/>
  <c r="J207" i="2" s="1"/>
  <c r="L207" i="2" s="1"/>
  <c r="N207" i="2" s="1"/>
  <c r="F208" i="2"/>
  <c r="H208" i="2" s="1"/>
  <c r="J208" i="2" s="1"/>
  <c r="L208" i="2" s="1"/>
  <c r="N208" i="2" s="1"/>
  <c r="F209" i="2"/>
  <c r="H209" i="2" s="1"/>
  <c r="J209" i="2" s="1"/>
  <c r="L209" i="2" s="1"/>
  <c r="N209" i="2" s="1"/>
  <c r="F210" i="2"/>
  <c r="H210" i="2" s="1"/>
  <c r="J210" i="2" s="1"/>
  <c r="L210" i="2" s="1"/>
  <c r="N210" i="2" s="1"/>
  <c r="F213" i="2"/>
  <c r="H213" i="2" s="1"/>
  <c r="J213" i="2" s="1"/>
  <c r="L213" i="2" s="1"/>
  <c r="N213" i="2" s="1"/>
  <c r="F214" i="2"/>
  <c r="H214" i="2" s="1"/>
  <c r="J214" i="2" s="1"/>
  <c r="L214" i="2" s="1"/>
  <c r="N214" i="2" s="1"/>
  <c r="F215" i="2"/>
  <c r="H215" i="2" s="1"/>
  <c r="J215" i="2" s="1"/>
  <c r="L215" i="2" s="1"/>
  <c r="N215" i="2" s="1"/>
  <c r="F218" i="2"/>
  <c r="H218" i="2" s="1"/>
  <c r="J218" i="2" s="1"/>
  <c r="L218" i="2" s="1"/>
  <c r="N218" i="2" s="1"/>
  <c r="F219" i="2"/>
  <c r="H219" i="2" s="1"/>
  <c r="J219" i="2" s="1"/>
  <c r="L219" i="2" s="1"/>
  <c r="N219" i="2" s="1"/>
  <c r="F220" i="2"/>
  <c r="H220" i="2" s="1"/>
  <c r="J220" i="2" s="1"/>
  <c r="L220" i="2" s="1"/>
  <c r="N220" i="2" s="1"/>
  <c r="F221" i="2"/>
  <c r="H221" i="2" s="1"/>
  <c r="J221" i="2" s="1"/>
  <c r="L221" i="2" s="1"/>
  <c r="N221" i="2" s="1"/>
  <c r="F222" i="2"/>
  <c r="H222" i="2" s="1"/>
  <c r="J222" i="2" s="1"/>
  <c r="L222" i="2" s="1"/>
  <c r="N222" i="2" s="1"/>
  <c r="F223" i="2"/>
  <c r="H223" i="2" s="1"/>
  <c r="J223" i="2" s="1"/>
  <c r="L223" i="2" s="1"/>
  <c r="N223" i="2" s="1"/>
  <c r="F224" i="2"/>
  <c r="H224" i="2" s="1"/>
  <c r="J224" i="2" s="1"/>
  <c r="L224" i="2" s="1"/>
  <c r="N224" i="2" s="1"/>
  <c r="F226" i="2"/>
  <c r="H226" i="2" s="1"/>
  <c r="J226" i="2" s="1"/>
  <c r="L226" i="2" s="1"/>
  <c r="N226" i="2" s="1"/>
  <c r="F227" i="2"/>
  <c r="H227" i="2" s="1"/>
  <c r="J227" i="2" s="1"/>
  <c r="L227" i="2" s="1"/>
  <c r="N227" i="2" s="1"/>
  <c r="F228" i="2"/>
  <c r="H228" i="2" s="1"/>
  <c r="J228" i="2" s="1"/>
  <c r="L228" i="2" s="1"/>
  <c r="N228" i="2" s="1"/>
  <c r="F229" i="2"/>
  <c r="H229" i="2" s="1"/>
  <c r="J229" i="2" s="1"/>
  <c r="L229" i="2" s="1"/>
  <c r="N229" i="2" s="1"/>
  <c r="F230" i="2"/>
  <c r="H230" i="2" s="1"/>
  <c r="J230" i="2" s="1"/>
  <c r="L230" i="2" s="1"/>
  <c r="N230" i="2" s="1"/>
  <c r="F231" i="2"/>
  <c r="H231" i="2" s="1"/>
  <c r="J231" i="2" s="1"/>
  <c r="L231" i="2" s="1"/>
  <c r="N231" i="2" s="1"/>
  <c r="F232" i="2"/>
  <c r="H232" i="2" s="1"/>
  <c r="J232" i="2" s="1"/>
  <c r="L232" i="2" s="1"/>
  <c r="N232" i="2" s="1"/>
  <c r="F233" i="2"/>
  <c r="H233" i="2" s="1"/>
  <c r="J233" i="2" s="1"/>
  <c r="L233" i="2" s="1"/>
  <c r="N233" i="2" s="1"/>
  <c r="F234" i="2"/>
  <c r="H234" i="2" s="1"/>
  <c r="J234" i="2" s="1"/>
  <c r="L234" i="2" s="1"/>
  <c r="N234" i="2" s="1"/>
  <c r="F236" i="2"/>
  <c r="H236" i="2" s="1"/>
  <c r="J236" i="2" s="1"/>
  <c r="L236" i="2" s="1"/>
  <c r="N236" i="2" s="1"/>
  <c r="F237" i="2"/>
  <c r="H237" i="2" s="1"/>
  <c r="J237" i="2" s="1"/>
  <c r="L237" i="2" s="1"/>
  <c r="N237" i="2" s="1"/>
  <c r="F238" i="2"/>
  <c r="H238" i="2" s="1"/>
  <c r="J238" i="2" s="1"/>
  <c r="L238" i="2" s="1"/>
  <c r="N238" i="2" s="1"/>
  <c r="F239" i="2"/>
  <c r="H239" i="2" s="1"/>
  <c r="J239" i="2" s="1"/>
  <c r="L239" i="2" s="1"/>
  <c r="N239" i="2" s="1"/>
  <c r="F240" i="2"/>
  <c r="H240" i="2" s="1"/>
  <c r="J240" i="2" s="1"/>
  <c r="L240" i="2" s="1"/>
  <c r="N240" i="2" s="1"/>
  <c r="F241" i="2"/>
  <c r="H241" i="2" s="1"/>
  <c r="J241" i="2" s="1"/>
  <c r="L241" i="2" s="1"/>
  <c r="N241" i="2" s="1"/>
  <c r="F244" i="2"/>
  <c r="H244" i="2" s="1"/>
  <c r="J244" i="2" s="1"/>
  <c r="L244" i="2" s="1"/>
  <c r="N244" i="2" s="1"/>
  <c r="F246" i="2"/>
  <c r="H246" i="2" s="1"/>
  <c r="J246" i="2" s="1"/>
  <c r="L246" i="2" s="1"/>
  <c r="N246" i="2" s="1"/>
  <c r="F248" i="2"/>
  <c r="H248" i="2" s="1"/>
  <c r="J248" i="2" s="1"/>
  <c r="L248" i="2" s="1"/>
  <c r="N248" i="2" s="1"/>
  <c r="F249" i="2"/>
  <c r="H249" i="2" s="1"/>
  <c r="J249" i="2" s="1"/>
  <c r="L249" i="2" s="1"/>
  <c r="N249" i="2" s="1"/>
  <c r="F250" i="2"/>
  <c r="H250" i="2" s="1"/>
  <c r="J250" i="2" s="1"/>
  <c r="L250" i="2" s="1"/>
  <c r="N250" i="2" s="1"/>
  <c r="F251" i="2"/>
  <c r="H251" i="2" s="1"/>
  <c r="J251" i="2" s="1"/>
  <c r="L251" i="2" s="1"/>
  <c r="N251" i="2" s="1"/>
  <c r="F252" i="2"/>
  <c r="H252" i="2" s="1"/>
  <c r="J252" i="2" s="1"/>
  <c r="L252" i="2" s="1"/>
  <c r="N252" i="2" s="1"/>
  <c r="F253" i="2"/>
  <c r="H253" i="2" s="1"/>
  <c r="J253" i="2" s="1"/>
  <c r="L253" i="2" s="1"/>
  <c r="N253" i="2" s="1"/>
  <c r="F254" i="2"/>
  <c r="H254" i="2" s="1"/>
  <c r="J254" i="2" s="1"/>
  <c r="L254" i="2" s="1"/>
  <c r="N254" i="2" s="1"/>
  <c r="F256" i="2"/>
  <c r="H256" i="2" s="1"/>
  <c r="J256" i="2" s="1"/>
  <c r="L256" i="2" s="1"/>
  <c r="N256" i="2" s="1"/>
  <c r="F257" i="2"/>
  <c r="H257" i="2" s="1"/>
  <c r="J257" i="2" s="1"/>
  <c r="L257" i="2" s="1"/>
  <c r="N257" i="2" s="1"/>
  <c r="F258" i="2"/>
  <c r="H258" i="2" s="1"/>
  <c r="J258" i="2" s="1"/>
  <c r="L258" i="2" s="1"/>
  <c r="N258" i="2" s="1"/>
  <c r="F259" i="2"/>
  <c r="H259" i="2" s="1"/>
  <c r="J259" i="2" s="1"/>
  <c r="L259" i="2" s="1"/>
  <c r="N259" i="2" s="1"/>
  <c r="F260" i="2"/>
  <c r="H260" i="2" s="1"/>
  <c r="J260" i="2" s="1"/>
  <c r="L260" i="2" s="1"/>
  <c r="N260" i="2" s="1"/>
  <c r="F261" i="2"/>
  <c r="H261" i="2" s="1"/>
  <c r="J261" i="2" s="1"/>
  <c r="L261" i="2" s="1"/>
  <c r="N261" i="2" s="1"/>
  <c r="F262" i="2"/>
  <c r="H262" i="2" s="1"/>
  <c r="J262" i="2" s="1"/>
  <c r="L262" i="2" s="1"/>
  <c r="N262" i="2" s="1"/>
  <c r="F263" i="2"/>
  <c r="H263" i="2" s="1"/>
  <c r="J263" i="2" s="1"/>
  <c r="L263" i="2" s="1"/>
  <c r="N263" i="2" s="1"/>
  <c r="F4" i="2"/>
  <c r="H4" i="2" s="1"/>
  <c r="J4" i="2" s="1"/>
  <c r="L4" i="2" s="1"/>
  <c r="N4" i="2" s="1"/>
  <c r="F245" i="2" l="1"/>
  <c r="H245" i="2" s="1"/>
  <c r="J245" i="2" s="1"/>
  <c r="L245" i="2" s="1"/>
  <c r="N245" i="2" s="1"/>
  <c r="F18" i="2"/>
  <c r="H18" i="2" s="1"/>
  <c r="J18" i="2" s="1"/>
  <c r="L18" i="2" s="1"/>
  <c r="N18" i="2" s="1"/>
  <c r="F19" i="2"/>
  <c r="H19" i="2" s="1"/>
  <c r="J19" i="2" s="1"/>
  <c r="L19" i="2" s="1"/>
  <c r="N19" i="2" s="1"/>
  <c r="F20" i="2"/>
  <c r="H20" i="2" s="1"/>
  <c r="J20" i="2" s="1"/>
  <c r="L20" i="2" s="1"/>
  <c r="N20" i="2" s="1"/>
  <c r="F23" i="2"/>
  <c r="H23" i="2" s="1"/>
  <c r="J23" i="2" s="1"/>
  <c r="L23" i="2" s="1"/>
  <c r="N23" i="2" s="1"/>
  <c r="F30" i="2"/>
  <c r="H30" i="2" s="1"/>
  <c r="J30" i="2" s="1"/>
  <c r="L30" i="2" s="1"/>
  <c r="N30" i="2" s="1"/>
  <c r="F50" i="2"/>
  <c r="H50" i="2" s="1"/>
  <c r="J50" i="2" s="1"/>
  <c r="L50" i="2" s="1"/>
  <c r="N50" i="2" s="1"/>
  <c r="F60" i="2"/>
  <c r="H60" i="2" s="1"/>
  <c r="J60" i="2" s="1"/>
  <c r="L60" i="2" s="1"/>
  <c r="N60" i="2" s="1"/>
  <c r="N264" i="2" s="1"/>
  <c r="F64" i="2"/>
  <c r="H64" i="2" s="1"/>
  <c r="J64" i="2" s="1"/>
  <c r="L64" i="2" s="1"/>
  <c r="N64" i="2" s="1"/>
  <c r="F68" i="2"/>
  <c r="H68" i="2" s="1"/>
  <c r="J68" i="2" s="1"/>
  <c r="L68" i="2" s="1"/>
  <c r="N68" i="2" s="1"/>
  <c r="F69" i="2"/>
  <c r="H69" i="2" s="1"/>
  <c r="J69" i="2" s="1"/>
  <c r="L69" i="2" s="1"/>
  <c r="N69" i="2" s="1"/>
  <c r="F70" i="2"/>
  <c r="H70" i="2" s="1"/>
  <c r="J70" i="2" s="1"/>
  <c r="L70" i="2" s="1"/>
  <c r="N70" i="2" s="1"/>
  <c r="F71" i="2"/>
  <c r="H71" i="2" s="1"/>
  <c r="J71" i="2" s="1"/>
  <c r="L71" i="2" s="1"/>
  <c r="N71" i="2" s="1"/>
  <c r="F72" i="2"/>
  <c r="H72" i="2" s="1"/>
  <c r="J72" i="2" s="1"/>
  <c r="L72" i="2" s="1"/>
  <c r="N72" i="2" s="1"/>
  <c r="F75" i="2"/>
  <c r="H75" i="2" s="1"/>
  <c r="J75" i="2" s="1"/>
  <c r="L75" i="2" s="1"/>
  <c r="N75" i="2" s="1"/>
  <c r="F76" i="2"/>
  <c r="H76" i="2" s="1"/>
  <c r="J76" i="2" s="1"/>
  <c r="L76" i="2" s="1"/>
  <c r="N76" i="2" s="1"/>
  <c r="F91" i="2"/>
  <c r="H91" i="2" s="1"/>
  <c r="J91" i="2" s="1"/>
  <c r="L91" i="2" s="1"/>
  <c r="N91" i="2" s="1"/>
  <c r="F94" i="2"/>
  <c r="H94" i="2" s="1"/>
  <c r="J94" i="2" s="1"/>
  <c r="L94" i="2" s="1"/>
  <c r="N94" i="2" s="1"/>
  <c r="F95" i="2"/>
  <c r="H95" i="2" s="1"/>
  <c r="J95" i="2" s="1"/>
  <c r="L95" i="2" s="1"/>
  <c r="N95" i="2" s="1"/>
  <c r="F97" i="2"/>
  <c r="H97" i="2" s="1"/>
  <c r="J97" i="2" s="1"/>
  <c r="L97" i="2" s="1"/>
  <c r="N97" i="2" s="1"/>
  <c r="F98" i="2"/>
  <c r="H98" i="2" s="1"/>
  <c r="J98" i="2" s="1"/>
  <c r="L98" i="2" s="1"/>
  <c r="N98" i="2" s="1"/>
  <c r="F104" i="2"/>
  <c r="H104" i="2" s="1"/>
  <c r="J104" i="2" s="1"/>
  <c r="L104" i="2" s="1"/>
  <c r="N104" i="2" s="1"/>
  <c r="F105" i="2"/>
  <c r="H105" i="2" s="1"/>
  <c r="J105" i="2" s="1"/>
  <c r="L105" i="2" s="1"/>
  <c r="N105" i="2" s="1"/>
  <c r="F106" i="2"/>
  <c r="H106" i="2" s="1"/>
  <c r="J106" i="2" s="1"/>
  <c r="L106" i="2" s="1"/>
  <c r="N106" i="2" s="1"/>
  <c r="F110" i="2"/>
  <c r="H110" i="2" s="1"/>
  <c r="J110" i="2" s="1"/>
  <c r="L110" i="2" s="1"/>
  <c r="N110" i="2" s="1"/>
  <c r="F111" i="2"/>
  <c r="H111" i="2" s="1"/>
  <c r="J111" i="2" s="1"/>
  <c r="L111" i="2" s="1"/>
  <c r="N111" i="2" s="1"/>
  <c r="F115" i="2"/>
  <c r="H115" i="2" s="1"/>
  <c r="J115" i="2" s="1"/>
  <c r="L115" i="2" s="1"/>
  <c r="N115" i="2" s="1"/>
  <c r="F117" i="2"/>
  <c r="H117" i="2" s="1"/>
  <c r="J117" i="2" s="1"/>
  <c r="L117" i="2" s="1"/>
  <c r="N117" i="2" s="1"/>
  <c r="F118" i="2"/>
  <c r="H118" i="2" s="1"/>
  <c r="J118" i="2" s="1"/>
  <c r="L118" i="2" s="1"/>
  <c r="N118" i="2" s="1"/>
  <c r="F120" i="2"/>
  <c r="H120" i="2" s="1"/>
  <c r="J120" i="2" s="1"/>
  <c r="L120" i="2" s="1"/>
  <c r="N120" i="2" s="1"/>
  <c r="F122" i="2"/>
  <c r="H122" i="2" s="1"/>
  <c r="J122" i="2" s="1"/>
  <c r="L122" i="2" s="1"/>
  <c r="N122" i="2" s="1"/>
  <c r="F126" i="2"/>
  <c r="H126" i="2" s="1"/>
  <c r="J126" i="2" s="1"/>
  <c r="L126" i="2" s="1"/>
  <c r="N126" i="2" s="1"/>
  <c r="F130" i="2"/>
  <c r="H130" i="2" s="1"/>
  <c r="J130" i="2" s="1"/>
  <c r="L130" i="2" s="1"/>
  <c r="N130" i="2" s="1"/>
  <c r="F132" i="2"/>
  <c r="H132" i="2" s="1"/>
  <c r="J132" i="2" s="1"/>
  <c r="L132" i="2" s="1"/>
  <c r="N132" i="2" s="1"/>
  <c r="F141" i="2"/>
  <c r="H141" i="2" s="1"/>
  <c r="J141" i="2" s="1"/>
  <c r="L141" i="2" s="1"/>
  <c r="N141" i="2" s="1"/>
  <c r="F147" i="2"/>
  <c r="H147" i="2" s="1"/>
  <c r="J147" i="2" s="1"/>
  <c r="L147" i="2" s="1"/>
  <c r="N147" i="2" s="1"/>
  <c r="F149" i="2"/>
  <c r="H149" i="2" s="1"/>
  <c r="J149" i="2" s="1"/>
  <c r="L149" i="2" s="1"/>
  <c r="N149" i="2" s="1"/>
  <c r="F152" i="2"/>
  <c r="H152" i="2" s="1"/>
  <c r="J152" i="2" s="1"/>
  <c r="L152" i="2" s="1"/>
  <c r="N152" i="2" s="1"/>
  <c r="F154" i="2"/>
  <c r="H154" i="2" s="1"/>
  <c r="J154" i="2" s="1"/>
  <c r="L154" i="2" s="1"/>
  <c r="N154" i="2" s="1"/>
  <c r="F176" i="2"/>
  <c r="H176" i="2" s="1"/>
  <c r="J176" i="2" s="1"/>
  <c r="L176" i="2" s="1"/>
  <c r="N176" i="2" s="1"/>
  <c r="F179" i="2"/>
  <c r="H179" i="2" s="1"/>
  <c r="J179" i="2" s="1"/>
  <c r="L179" i="2" s="1"/>
  <c r="N179" i="2" s="1"/>
  <c r="F182" i="2"/>
  <c r="H182" i="2" s="1"/>
  <c r="J182" i="2" s="1"/>
  <c r="L182" i="2" s="1"/>
  <c r="N182" i="2" s="1"/>
  <c r="F183" i="2"/>
  <c r="H183" i="2" s="1"/>
  <c r="J183" i="2" s="1"/>
  <c r="L183" i="2" s="1"/>
  <c r="N183" i="2" s="1"/>
  <c r="F186" i="2"/>
  <c r="H186" i="2" s="1"/>
  <c r="J186" i="2" s="1"/>
  <c r="L186" i="2" s="1"/>
  <c r="N186" i="2" s="1"/>
  <c r="F187" i="2"/>
  <c r="H187" i="2" s="1"/>
  <c r="J187" i="2" s="1"/>
  <c r="L187" i="2" s="1"/>
  <c r="N187" i="2" s="1"/>
  <c r="F193" i="2"/>
  <c r="H193" i="2" s="1"/>
  <c r="J193" i="2" s="1"/>
  <c r="L193" i="2" s="1"/>
  <c r="N193" i="2" s="1"/>
  <c r="F206" i="2"/>
  <c r="H206" i="2" s="1"/>
  <c r="J206" i="2" s="1"/>
  <c r="L206" i="2" s="1"/>
  <c r="N206" i="2" s="1"/>
  <c r="F211" i="2"/>
  <c r="H211" i="2" s="1"/>
  <c r="J211" i="2" s="1"/>
  <c r="L211" i="2" s="1"/>
  <c r="N211" i="2" s="1"/>
  <c r="F212" i="2"/>
  <c r="H212" i="2" s="1"/>
  <c r="J212" i="2" s="1"/>
  <c r="L212" i="2" s="1"/>
  <c r="N212" i="2" s="1"/>
  <c r="F216" i="2"/>
  <c r="H216" i="2" s="1"/>
  <c r="J216" i="2" s="1"/>
  <c r="L216" i="2" s="1"/>
  <c r="N216" i="2" s="1"/>
  <c r="F217" i="2"/>
  <c r="H217" i="2" s="1"/>
  <c r="J217" i="2" s="1"/>
  <c r="L217" i="2" s="1"/>
  <c r="N217" i="2" s="1"/>
  <c r="F225" i="2"/>
  <c r="H225" i="2" s="1"/>
  <c r="J225" i="2" s="1"/>
  <c r="L225" i="2" s="1"/>
  <c r="N225" i="2" s="1"/>
  <c r="F235" i="2"/>
  <c r="H235" i="2" s="1"/>
  <c r="J235" i="2" s="1"/>
  <c r="L235" i="2" s="1"/>
  <c r="N235" i="2" s="1"/>
  <c r="F242" i="2"/>
  <c r="H242" i="2" s="1"/>
  <c r="J242" i="2" s="1"/>
  <c r="L242" i="2" s="1"/>
  <c r="N242" i="2" s="1"/>
  <c r="F243" i="2"/>
  <c r="H243" i="2" s="1"/>
  <c r="J243" i="2" s="1"/>
  <c r="L243" i="2" s="1"/>
  <c r="N243" i="2" s="1"/>
  <c r="F247" i="2"/>
  <c r="H247" i="2" s="1"/>
  <c r="J247" i="2" s="1"/>
  <c r="L247" i="2" s="1"/>
  <c r="N247" i="2" s="1"/>
  <c r="F255" i="2"/>
  <c r="H255" i="2" s="1"/>
  <c r="J255" i="2" s="1"/>
  <c r="L255" i="2" s="1"/>
  <c r="N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L264" i="2" l="1"/>
  <c r="M6" i="1"/>
  <c r="Q6" i="1" s="1"/>
  <c r="W6" i="1" s="1"/>
  <c r="AC6" i="1" s="1"/>
  <c r="T65" i="1"/>
  <c r="J264" i="2"/>
  <c r="O65" i="1"/>
  <c r="N65" i="1"/>
  <c r="H264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W57" i="1" s="1"/>
  <c r="AC57" i="1" s="1"/>
  <c r="M46" i="1"/>
  <c r="Q46" i="1" s="1"/>
  <c r="W46" i="1" s="1"/>
  <c r="AC46" i="1" s="1"/>
  <c r="M23" i="1"/>
  <c r="Q23" i="1" s="1"/>
  <c r="W23" i="1" s="1"/>
  <c r="AC23" i="1" s="1"/>
  <c r="M37" i="1"/>
  <c r="Q37" i="1" s="1"/>
  <c r="W37" i="1" s="1"/>
  <c r="AC37" i="1" s="1"/>
  <c r="M8" i="1"/>
  <c r="Q8" i="1" s="1"/>
  <c r="W8" i="1" s="1"/>
  <c r="AC8" i="1" s="1"/>
  <c r="M28" i="1"/>
  <c r="Q28" i="1" s="1"/>
  <c r="W28" i="1" s="1"/>
  <c r="AC28" i="1" s="1"/>
  <c r="M49" i="1"/>
  <c r="Q49" i="1" s="1"/>
  <c r="W49" i="1" s="1"/>
  <c r="AC49" i="1" s="1"/>
  <c r="M27" i="1"/>
  <c r="Q27" i="1" s="1"/>
  <c r="W27" i="1" s="1"/>
  <c r="AC27" i="1" s="1"/>
  <c r="M59" i="1"/>
  <c r="Q59" i="1" s="1"/>
  <c r="W59" i="1" s="1"/>
  <c r="AC59" i="1" s="1"/>
  <c r="M55" i="1"/>
  <c r="Q55" i="1" s="1"/>
  <c r="W55" i="1" s="1"/>
  <c r="AC55" i="1" s="1"/>
  <c r="M60" i="1"/>
  <c r="Q60" i="1" s="1"/>
  <c r="W60" i="1" s="1"/>
  <c r="AC60" i="1" s="1"/>
  <c r="M63" i="1"/>
  <c r="Q63" i="1" s="1"/>
  <c r="W63" i="1" s="1"/>
  <c r="AC63" i="1" s="1"/>
  <c r="L51" i="1"/>
  <c r="P51" i="1" s="1"/>
  <c r="U51" i="1" s="1"/>
  <c r="AA51" i="1" s="1"/>
  <c r="M5" i="1"/>
  <c r="Q5" i="1" s="1"/>
  <c r="W5" i="1" s="1"/>
  <c r="AC5" i="1" s="1"/>
  <c r="M14" i="1"/>
  <c r="Q14" i="1" s="1"/>
  <c r="W14" i="1" s="1"/>
  <c r="AC14" i="1" s="1"/>
  <c r="M44" i="1"/>
  <c r="Q44" i="1" s="1"/>
  <c r="W44" i="1" s="1"/>
  <c r="AC44" i="1" s="1"/>
  <c r="M56" i="1"/>
  <c r="Q56" i="1" s="1"/>
  <c r="W56" i="1" s="1"/>
  <c r="AC56" i="1" s="1"/>
  <c r="M34" i="1"/>
  <c r="Q34" i="1" s="1"/>
  <c r="W34" i="1" s="1"/>
  <c r="AC34" i="1" s="1"/>
  <c r="M64" i="1"/>
  <c r="Q64" i="1" s="1"/>
  <c r="W64" i="1" s="1"/>
  <c r="AC64" i="1" s="1"/>
  <c r="M11" i="1"/>
  <c r="Q11" i="1" s="1"/>
  <c r="W11" i="1" s="1"/>
  <c r="AC11" i="1" s="1"/>
  <c r="M30" i="1"/>
  <c r="Q30" i="1" s="1"/>
  <c r="W30" i="1" s="1"/>
  <c r="AC30" i="1" s="1"/>
  <c r="M50" i="1"/>
  <c r="Q50" i="1" s="1"/>
  <c r="W50" i="1" s="1"/>
  <c r="AC50" i="1" s="1"/>
  <c r="M42" i="1"/>
  <c r="Q42" i="1" s="1"/>
  <c r="W42" i="1" s="1"/>
  <c r="AC42" i="1" s="1"/>
  <c r="M54" i="1"/>
  <c r="Q54" i="1" s="1"/>
  <c r="W54" i="1" s="1"/>
  <c r="AC54" i="1" s="1"/>
  <c r="M43" i="1"/>
  <c r="Q43" i="1" s="1"/>
  <c r="W43" i="1" s="1"/>
  <c r="AC43" i="1" s="1"/>
  <c r="M62" i="1"/>
  <c r="Q62" i="1" s="1"/>
  <c r="W62" i="1" s="1"/>
  <c r="AC62" i="1" s="1"/>
  <c r="L49" i="1"/>
  <c r="P49" i="1" s="1"/>
  <c r="U49" i="1" s="1"/>
  <c r="AA49" i="1" s="1"/>
  <c r="M20" i="1"/>
  <c r="Q20" i="1" s="1"/>
  <c r="W20" i="1" s="1"/>
  <c r="AC20" i="1" s="1"/>
  <c r="M48" i="1"/>
  <c r="Q48" i="1" s="1"/>
  <c r="W48" i="1" s="1"/>
  <c r="AC48" i="1" s="1"/>
  <c r="M61" i="1"/>
  <c r="Q61" i="1" s="1"/>
  <c r="W61" i="1" s="1"/>
  <c r="AC61" i="1" s="1"/>
  <c r="M7" i="1"/>
  <c r="Q7" i="1" s="1"/>
  <c r="W7" i="1" s="1"/>
  <c r="AC7" i="1" s="1"/>
  <c r="M53" i="1"/>
  <c r="Q53" i="1" s="1"/>
  <c r="W53" i="1" s="1"/>
  <c r="AC53" i="1" s="1"/>
  <c r="L36" i="1"/>
  <c r="P36" i="1" s="1"/>
  <c r="U36" i="1" s="1"/>
  <c r="AA36" i="1" s="1"/>
  <c r="M31" i="1"/>
  <c r="Q31" i="1" s="1"/>
  <c r="W31" i="1" s="1"/>
  <c r="AC31" i="1" s="1"/>
  <c r="M21" i="1"/>
  <c r="Q21" i="1" s="1"/>
  <c r="W21" i="1" s="1"/>
  <c r="AC21" i="1" s="1"/>
  <c r="M22" i="1"/>
  <c r="Q22" i="1" s="1"/>
  <c r="W22" i="1" s="1"/>
  <c r="AC22" i="1" s="1"/>
  <c r="M26" i="1"/>
  <c r="Q26" i="1" s="1"/>
  <c r="W26" i="1" s="1"/>
  <c r="AC26" i="1" s="1"/>
  <c r="L44" i="1"/>
  <c r="P44" i="1" s="1"/>
  <c r="U44" i="1" s="1"/>
  <c r="AA44" i="1" s="1"/>
  <c r="M19" i="1"/>
  <c r="Q19" i="1" s="1"/>
  <c r="W19" i="1" s="1"/>
  <c r="AC19" i="1" s="1"/>
  <c r="M40" i="1"/>
  <c r="Q40" i="1" s="1"/>
  <c r="W40" i="1" s="1"/>
  <c r="AC40" i="1" s="1"/>
  <c r="M32" i="1"/>
  <c r="Q32" i="1" s="1"/>
  <c r="W32" i="1" s="1"/>
  <c r="AC32" i="1" s="1"/>
  <c r="M35" i="1"/>
  <c r="Q35" i="1" s="1"/>
  <c r="W35" i="1" s="1"/>
  <c r="AC35" i="1" s="1"/>
  <c r="M33" i="1"/>
  <c r="Q33" i="1" s="1"/>
  <c r="W33" i="1" s="1"/>
  <c r="AC33" i="1" s="1"/>
  <c r="M45" i="1"/>
  <c r="Q45" i="1" s="1"/>
  <c r="W45" i="1" s="1"/>
  <c r="AC45" i="1" s="1"/>
  <c r="L48" i="1"/>
  <c r="P48" i="1" s="1"/>
  <c r="U48" i="1" s="1"/>
  <c r="AA48" i="1" s="1"/>
  <c r="M39" i="1"/>
  <c r="Q39" i="1" s="1"/>
  <c r="W39" i="1" s="1"/>
  <c r="AC39" i="1" s="1"/>
  <c r="M58" i="1"/>
  <c r="Q58" i="1" s="1"/>
  <c r="W58" i="1" s="1"/>
  <c r="AC58" i="1" s="1"/>
  <c r="M51" i="1"/>
  <c r="Q51" i="1" s="1"/>
  <c r="W51" i="1" s="1"/>
  <c r="AC51" i="1" s="1"/>
  <c r="M12" i="1"/>
  <c r="Q12" i="1" s="1"/>
  <c r="W12" i="1" s="1"/>
  <c r="AC12" i="1" s="1"/>
  <c r="M52" i="1"/>
  <c r="Q52" i="1" s="1"/>
  <c r="W52" i="1" s="1"/>
  <c r="AC52" i="1" s="1"/>
  <c r="M36" i="1"/>
  <c r="Q36" i="1" s="1"/>
  <c r="W36" i="1" s="1"/>
  <c r="AC36" i="1" s="1"/>
  <c r="L62" i="1"/>
  <c r="P62" i="1" s="1"/>
  <c r="U62" i="1" s="1"/>
  <c r="AA62" i="1" s="1"/>
  <c r="J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AA65" i="1" l="1"/>
  <c r="AC65" i="1"/>
  <c r="U65" i="1"/>
  <c r="Q65" i="1"/>
  <c r="M65" i="1"/>
  <c r="L65" i="1"/>
  <c r="W65" i="1"/>
  <c r="P65" i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<sst xmlns="http://schemas.openxmlformats.org/spreadsheetml/2006/main" count="709" uniqueCount="620">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</sst>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1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10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5001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D21" t="str">
            <v>MUNICIPIO DE TAURAMENA</v>
          </cell>
          <cell r="E21">
            <v>361050170</v>
          </cell>
          <cell r="F21">
            <v>180525085</v>
          </cell>
        </row>
        <row r="22">
          <cell r="A22">
            <v>800016757</v>
          </cell>
          <cell r="D22" t="str">
            <v>MUNICIPIO DE SAMACA</v>
          </cell>
          <cell r="E22">
            <v>68544678</v>
          </cell>
          <cell r="F22">
            <v>0</v>
          </cell>
        </row>
        <row r="23">
          <cell r="A23">
            <v>800028432</v>
          </cell>
          <cell r="D23" t="str">
            <v>MUNICIPIO DE MAGANGUE   ALCALDIA MUNICIPAL</v>
          </cell>
          <cell r="E23">
            <v>2459070476</v>
          </cell>
          <cell r="F23">
            <v>250767100</v>
          </cell>
        </row>
        <row r="24">
          <cell r="A24">
            <v>800029826</v>
          </cell>
          <cell r="D24" t="str">
            <v>MUNICIPIO DE SOMONDOCO</v>
          </cell>
          <cell r="E24">
            <v>3144051</v>
          </cell>
          <cell r="F24">
            <v>0</v>
          </cell>
        </row>
        <row r="25">
          <cell r="A25">
            <v>800049826</v>
          </cell>
          <cell r="D25" t="str">
            <v>MUNICIPIO DE GALERAS</v>
          </cell>
          <cell r="E25">
            <v>32431525</v>
          </cell>
          <cell r="F25">
            <v>0</v>
          </cell>
        </row>
        <row r="26">
          <cell r="A26">
            <v>800008456</v>
          </cell>
          <cell r="D26" t="str">
            <v>MUNICIPIO DE MANI</v>
          </cell>
          <cell r="E26">
            <v>149659617</v>
          </cell>
          <cell r="F26">
            <v>0</v>
          </cell>
        </row>
        <row r="27">
          <cell r="A27">
            <v>800054249</v>
          </cell>
          <cell r="D27" t="str">
            <v>MUNICIPIO DE VILLAGARZON</v>
          </cell>
          <cell r="E27">
            <v>516813490</v>
          </cell>
          <cell r="F27">
            <v>258406745</v>
          </cell>
        </row>
        <row r="28">
          <cell r="A28">
            <v>800075231</v>
          </cell>
          <cell r="D28" t="str">
            <v>MUNICIPIO DE SAN ANDRES DE SOTAVENTO</v>
          </cell>
          <cell r="E28">
            <v>340525984</v>
          </cell>
          <cell r="F28">
            <v>170262992</v>
          </cell>
        </row>
        <row r="29">
          <cell r="A29">
            <v>800094067</v>
          </cell>
          <cell r="D29" t="str">
            <v>DEPARTAMENTO DEL VICHADA</v>
          </cell>
          <cell r="E29">
            <v>1839262291</v>
          </cell>
          <cell r="F29">
            <v>17586109</v>
          </cell>
        </row>
        <row r="30">
          <cell r="A30">
            <v>800017288</v>
          </cell>
          <cell r="D30" t="str">
            <v>MUNICIPIO DE BETEITIVA</v>
          </cell>
          <cell r="E30">
            <v>5379132</v>
          </cell>
          <cell r="F30">
            <v>0</v>
          </cell>
        </row>
        <row r="31">
          <cell r="A31">
            <v>800039803</v>
          </cell>
          <cell r="D31" t="str">
            <v>MUNICIPIO DE EL ZULIA</v>
          </cell>
          <cell r="E31">
            <v>10370022</v>
          </cell>
          <cell r="F31">
            <v>0</v>
          </cell>
        </row>
        <row r="32">
          <cell r="A32">
            <v>800096734</v>
          </cell>
          <cell r="D32" t="str">
            <v>MUNICIPIO DE MONTERIA</v>
          </cell>
          <cell r="E32">
            <v>2856912204</v>
          </cell>
          <cell r="F32">
            <v>152508552</v>
          </cell>
        </row>
        <row r="33">
          <cell r="A33">
            <v>800096753</v>
          </cell>
          <cell r="D33" t="str">
            <v>MUNICIPIO DE CHINU</v>
          </cell>
          <cell r="E33">
            <v>155680878</v>
          </cell>
          <cell r="F33">
            <v>0</v>
          </cell>
        </row>
        <row r="34">
          <cell r="A34">
            <v>800096772</v>
          </cell>
          <cell r="D34" t="str">
            <v>MUNICIPIO DE PUERTO LIBERTADOR</v>
          </cell>
          <cell r="E34">
            <v>209796315</v>
          </cell>
          <cell r="F34">
            <v>0</v>
          </cell>
        </row>
        <row r="35">
          <cell r="A35">
            <v>800096781</v>
          </cell>
          <cell r="D35" t="str">
            <v>MUNICIPIO DE SAN ANTERO</v>
          </cell>
          <cell r="E35">
            <v>587040392</v>
          </cell>
          <cell r="F35">
            <v>293520196</v>
          </cell>
        </row>
        <row r="36">
          <cell r="A36">
            <v>800098190</v>
          </cell>
          <cell r="D36" t="str">
            <v>MUNICIPIO DE CASTILLA LA NUEVA</v>
          </cell>
          <cell r="E36">
            <v>184879568</v>
          </cell>
          <cell r="F36">
            <v>92439784</v>
          </cell>
        </row>
        <row r="37">
          <cell r="A37">
            <v>800098911</v>
          </cell>
          <cell r="D37" t="str">
            <v>MUNICIPIO DE VALLEDUPAR</v>
          </cell>
          <cell r="E37">
            <v>3755457598</v>
          </cell>
          <cell r="F37">
            <v>240629100</v>
          </cell>
        </row>
        <row r="38">
          <cell r="A38">
            <v>800099210</v>
          </cell>
          <cell r="D38" t="str">
            <v>MUNICIPIO DE SOCHA</v>
          </cell>
          <cell r="E38">
            <v>1257621</v>
          </cell>
          <cell r="F38">
            <v>0</v>
          </cell>
        </row>
        <row r="39">
          <cell r="A39">
            <v>800099223</v>
          </cell>
          <cell r="D39" t="str">
            <v>MUNICIPIO DE BARRANCAS</v>
          </cell>
          <cell r="E39">
            <v>441961252</v>
          </cell>
          <cell r="F39">
            <v>220980626</v>
          </cell>
        </row>
        <row r="40">
          <cell r="A40">
            <v>800099721</v>
          </cell>
          <cell r="D40" t="str">
            <v>MUNICIPIO DE BRICEÑO</v>
          </cell>
          <cell r="E40">
            <v>2304204</v>
          </cell>
          <cell r="F40">
            <v>0</v>
          </cell>
        </row>
        <row r="41">
          <cell r="A41">
            <v>800100747</v>
          </cell>
          <cell r="D41" t="str">
            <v>MUNICIPIO DE SINCE</v>
          </cell>
          <cell r="E41">
            <v>31082098</v>
          </cell>
          <cell r="F41">
            <v>0</v>
          </cell>
        </row>
        <row r="42">
          <cell r="A42">
            <v>800100751</v>
          </cell>
          <cell r="D42" t="str">
            <v>MUNICIPIO DE TOLUVIEJO</v>
          </cell>
          <cell r="E42">
            <v>181540078</v>
          </cell>
          <cell r="F42">
            <v>90770039</v>
          </cell>
        </row>
        <row r="43">
          <cell r="A43">
            <v>800102838</v>
          </cell>
          <cell r="D43" t="str">
            <v>DEPARTAMENTO DEL ARAUCA</v>
          </cell>
          <cell r="E43">
            <v>8504538600</v>
          </cell>
          <cell r="F43">
            <v>3109338105</v>
          </cell>
        </row>
        <row r="44">
          <cell r="A44">
            <v>800103196</v>
          </cell>
          <cell r="D44" t="str">
            <v>DEPARTAMENTO DEL GUAVIARE</v>
          </cell>
          <cell r="E44">
            <v>3863112011</v>
          </cell>
          <cell r="F44">
            <v>35515919</v>
          </cell>
        </row>
        <row r="45">
          <cell r="A45">
            <v>800103318</v>
          </cell>
          <cell r="D45" t="str">
            <v>MUNICIPIO DE SANTA ROSALIA</v>
          </cell>
          <cell r="E45">
            <v>18763703</v>
          </cell>
          <cell r="F45">
            <v>0</v>
          </cell>
        </row>
        <row r="46">
          <cell r="A46">
            <v>800103913</v>
          </cell>
          <cell r="D46" t="str">
            <v>DEPARTAMENTO DEL HUILA</v>
          </cell>
          <cell r="E46">
            <v>20194230334</v>
          </cell>
          <cell r="F46">
            <v>8008326846</v>
          </cell>
        </row>
        <row r="47">
          <cell r="A47">
            <v>800103923</v>
          </cell>
          <cell r="D47" t="str">
            <v>DEPARTAMENTO DE NARIÑO</v>
          </cell>
          <cell r="E47">
            <v>11172711436</v>
          </cell>
          <cell r="F47">
            <v>3391519090</v>
          </cell>
        </row>
        <row r="48">
          <cell r="A48">
            <v>800103927</v>
          </cell>
          <cell r="D48" t="str">
            <v>DEPARTAMENTO NORTE DE SANTANDER</v>
          </cell>
          <cell r="E48">
            <v>20409347488</v>
          </cell>
          <cell r="F48">
            <v>4582198744</v>
          </cell>
        </row>
        <row r="49">
          <cell r="A49">
            <v>800103935</v>
          </cell>
          <cell r="D49" t="str">
            <v>DEPARTAMENTO DE CORDOBA</v>
          </cell>
          <cell r="E49">
            <v>20561396945</v>
          </cell>
          <cell r="F49">
            <v>505023417</v>
          </cell>
        </row>
        <row r="50">
          <cell r="A50">
            <v>800094164</v>
          </cell>
          <cell r="D50" t="str">
            <v>DEPARTAMENTO DEL PUTUMAYO</v>
          </cell>
          <cell r="E50">
            <v>17216820885</v>
          </cell>
          <cell r="F50">
            <v>150164817</v>
          </cell>
        </row>
        <row r="51">
          <cell r="A51">
            <v>800085612</v>
          </cell>
          <cell r="D51" t="str">
            <v>MUNICIPIO DE PULI</v>
          </cell>
          <cell r="E51">
            <v>11191933</v>
          </cell>
          <cell r="F51">
            <v>0</v>
          </cell>
        </row>
        <row r="52">
          <cell r="A52">
            <v>800096758</v>
          </cell>
          <cell r="D52" t="str">
            <v>MUNICIPIO DE LORICA</v>
          </cell>
          <cell r="E52">
            <v>1792596955</v>
          </cell>
          <cell r="F52">
            <v>61177304</v>
          </cell>
        </row>
        <row r="53">
          <cell r="A53">
            <v>800096761</v>
          </cell>
          <cell r="D53" t="str">
            <v>MUNICIPIO DE LOS CORDOBAS</v>
          </cell>
          <cell r="E53">
            <v>133189148</v>
          </cell>
          <cell r="F53">
            <v>0</v>
          </cell>
        </row>
        <row r="54">
          <cell r="A54">
            <v>800096765</v>
          </cell>
          <cell r="D54" t="str">
            <v>MUNICIPIO DE PLANETA RICA</v>
          </cell>
          <cell r="E54">
            <v>131083876</v>
          </cell>
          <cell r="F54">
            <v>0</v>
          </cell>
        </row>
        <row r="55">
          <cell r="A55">
            <v>800096766</v>
          </cell>
          <cell r="D55" t="str">
            <v>MUNICIPIO DE PUEBLO NUEVO</v>
          </cell>
          <cell r="E55">
            <v>182153695</v>
          </cell>
          <cell r="F55">
            <v>0</v>
          </cell>
        </row>
        <row r="56">
          <cell r="A56">
            <v>800096777</v>
          </cell>
          <cell r="D56" t="str">
            <v>MUNICIPIO DE SAHAGUN</v>
          </cell>
          <cell r="E56">
            <v>545859008</v>
          </cell>
          <cell r="F56">
            <v>40311756</v>
          </cell>
        </row>
        <row r="57">
          <cell r="A57">
            <v>800097180</v>
          </cell>
          <cell r="D57" t="str">
            <v>MUNICIPIO DE YAGUARA</v>
          </cell>
          <cell r="E57">
            <v>174386510</v>
          </cell>
          <cell r="F57">
            <v>0</v>
          </cell>
        </row>
        <row r="58">
          <cell r="A58">
            <v>800099263</v>
          </cell>
          <cell r="D58" t="str">
            <v>MUNICIPIO DE SARDINATA</v>
          </cell>
          <cell r="E58">
            <v>70673258</v>
          </cell>
          <cell r="F58">
            <v>0</v>
          </cell>
        </row>
        <row r="59">
          <cell r="A59">
            <v>800099310</v>
          </cell>
          <cell r="D59" t="str">
            <v>MUNICIPIO DE DOSQUEBRADAS</v>
          </cell>
          <cell r="E59">
            <v>449491541</v>
          </cell>
          <cell r="F59">
            <v>1312877323</v>
          </cell>
        </row>
        <row r="60">
          <cell r="A60">
            <v>800099829</v>
          </cell>
          <cell r="D60" t="str">
            <v>MUNICIPIO DE SAN VICENTE DE CHUCURI</v>
          </cell>
          <cell r="E60">
            <v>352337558</v>
          </cell>
          <cell r="F60">
            <v>176168779</v>
          </cell>
        </row>
        <row r="61">
          <cell r="A61">
            <v>800091594</v>
          </cell>
          <cell r="D61" t="str">
            <v>DEPARTAMENTO DEL CAQUETA</v>
          </cell>
          <cell r="E61">
            <v>1916390587</v>
          </cell>
          <cell r="F61">
            <v>151174178</v>
          </cell>
        </row>
        <row r="62">
          <cell r="A62">
            <v>800094755</v>
          </cell>
          <cell r="D62" t="str">
            <v>MUNICIPIO DE SOACHA</v>
          </cell>
          <cell r="E62">
            <v>2679917862</v>
          </cell>
          <cell r="F62">
            <v>38314176</v>
          </cell>
        </row>
        <row r="63">
          <cell r="A63">
            <v>800095728</v>
          </cell>
          <cell r="D63" t="str">
            <v>MUNICIPIO DE FLORENCIA</v>
          </cell>
          <cell r="E63">
            <v>1474643939</v>
          </cell>
          <cell r="F63">
            <v>29438223</v>
          </cell>
        </row>
        <row r="64">
          <cell r="A64">
            <v>800096739</v>
          </cell>
          <cell r="D64" t="str">
            <v>MUNICIPIO DE BUENAVISTA</v>
          </cell>
          <cell r="E64">
            <v>125079192</v>
          </cell>
          <cell r="F64">
            <v>0</v>
          </cell>
        </row>
        <row r="65">
          <cell r="A65">
            <v>800096804</v>
          </cell>
          <cell r="D65" t="str">
            <v>MUNICIPIO DE SAN BERNARDO DEL VIENTO</v>
          </cell>
          <cell r="E65">
            <v>148740071</v>
          </cell>
          <cell r="F65">
            <v>0</v>
          </cell>
        </row>
        <row r="66">
          <cell r="A66">
            <v>800099095</v>
          </cell>
          <cell r="D66" t="str">
            <v>MUNICIPIO DE IPIALES</v>
          </cell>
          <cell r="E66">
            <v>1302323741</v>
          </cell>
          <cell r="F66">
            <v>59723983</v>
          </cell>
        </row>
        <row r="67">
          <cell r="A67">
            <v>800100059</v>
          </cell>
          <cell r="D67" t="str">
            <v>MUNICIPIO DE ICONONZO</v>
          </cell>
          <cell r="E67">
            <v>11290542</v>
          </cell>
          <cell r="F67">
            <v>0</v>
          </cell>
        </row>
        <row r="68">
          <cell r="A68">
            <v>800100136</v>
          </cell>
          <cell r="D68" t="str">
            <v>MUNICIPIO DE PIEDRAS</v>
          </cell>
          <cell r="E68">
            <v>157959713</v>
          </cell>
          <cell r="F68">
            <v>0</v>
          </cell>
        </row>
        <row r="69">
          <cell r="A69">
            <v>800095530</v>
          </cell>
          <cell r="D69" t="str">
            <v>MUNICIPIO DE TALAIGUA NUEVO</v>
          </cell>
          <cell r="E69">
            <v>11771331</v>
          </cell>
          <cell r="F69">
            <v>0</v>
          </cell>
        </row>
        <row r="70">
          <cell r="A70">
            <v>800096585</v>
          </cell>
          <cell r="D70" t="str">
            <v>MUNICIPIO DE CHIRIGUANA</v>
          </cell>
          <cell r="E70">
            <v>570020464</v>
          </cell>
          <cell r="F70">
            <v>285010232</v>
          </cell>
        </row>
        <row r="71">
          <cell r="A71">
            <v>800096592</v>
          </cell>
          <cell r="D71" t="str">
            <v>MUNICIPIO DE EL PASO</v>
          </cell>
          <cell r="E71">
            <v>251524160</v>
          </cell>
          <cell r="F71">
            <v>125762080</v>
          </cell>
        </row>
        <row r="72">
          <cell r="A72">
            <v>800103659</v>
          </cell>
          <cell r="D72" t="str">
            <v>MUNICIPIO DE PAZ DE ARIPORO</v>
          </cell>
          <cell r="E72">
            <v>61526582</v>
          </cell>
          <cell r="F72">
            <v>0</v>
          </cell>
        </row>
        <row r="73">
          <cell r="A73">
            <v>800102891</v>
          </cell>
          <cell r="D73" t="str">
            <v>MUNICIPIO DE MOCOA</v>
          </cell>
          <cell r="E73">
            <v>12576209</v>
          </cell>
          <cell r="F73">
            <v>0</v>
          </cell>
        </row>
        <row r="74">
          <cell r="A74">
            <v>800102896</v>
          </cell>
          <cell r="D74" t="str">
            <v>MUNICIPIO DE ORITO</v>
          </cell>
          <cell r="E74">
            <v>170136822</v>
          </cell>
          <cell r="F74">
            <v>0</v>
          </cell>
        </row>
        <row r="75">
          <cell r="A75">
            <v>800113672</v>
          </cell>
          <cell r="D75" t="str">
            <v>GOBIERNO DEPARTAMENTAL DEL TOLIMA</v>
          </cell>
          <cell r="E75">
            <v>12090489389</v>
          </cell>
          <cell r="F75">
            <v>299768403</v>
          </cell>
        </row>
        <row r="76">
          <cell r="A76">
            <v>800108683</v>
          </cell>
          <cell r="D76" t="str">
            <v>MUNICIPIO DE LA JAGUA DE IBIRICO</v>
          </cell>
          <cell r="E76">
            <v>640530854</v>
          </cell>
          <cell r="F76">
            <v>320265427</v>
          </cell>
        </row>
        <row r="77">
          <cell r="A77">
            <v>800096737</v>
          </cell>
          <cell r="D77" t="str">
            <v>MUNICIPIO DE AYAPEL</v>
          </cell>
          <cell r="E77">
            <v>75203208</v>
          </cell>
          <cell r="F77">
            <v>0</v>
          </cell>
        </row>
        <row r="78">
          <cell r="A78">
            <v>800096770</v>
          </cell>
          <cell r="D78" t="str">
            <v>MUNICIPIO DE PUERTO ESCONDIDO</v>
          </cell>
          <cell r="E78">
            <v>119397261</v>
          </cell>
          <cell r="F78">
            <v>0</v>
          </cell>
        </row>
        <row r="79">
          <cell r="A79">
            <v>800102912</v>
          </cell>
          <cell r="D79" t="str">
            <v>MUNICIPIO VALLE DEL GUAMUEZ</v>
          </cell>
          <cell r="E79">
            <v>31440520</v>
          </cell>
          <cell r="F79">
            <v>0</v>
          </cell>
        </row>
        <row r="80">
          <cell r="A80">
            <v>800102504</v>
          </cell>
          <cell r="D80" t="str">
            <v>MUNICIPIO DE ARAUCA</v>
          </cell>
          <cell r="E80">
            <v>167100214</v>
          </cell>
          <cell r="F80">
            <v>83550107</v>
          </cell>
        </row>
        <row r="81">
          <cell r="A81">
            <v>800229887</v>
          </cell>
          <cell r="D81" t="str">
            <v>MUNICIPIO DE PUERTO CAICEDO</v>
          </cell>
          <cell r="E81">
            <v>20973421</v>
          </cell>
          <cell r="F81">
            <v>0</v>
          </cell>
        </row>
        <row r="82">
          <cell r="A82">
            <v>800245021</v>
          </cell>
          <cell r="D82" t="str">
            <v>MUNICIPIO DE LA ESPERANZA</v>
          </cell>
          <cell r="E82">
            <v>10776552</v>
          </cell>
          <cell r="F82">
            <v>0</v>
          </cell>
        </row>
        <row r="83">
          <cell r="A83">
            <v>800255101</v>
          </cell>
          <cell r="D83" t="str">
            <v>MUNICIPIO DE HATONUEVO</v>
          </cell>
          <cell r="E83">
            <v>249137166</v>
          </cell>
          <cell r="F83">
            <v>124568583</v>
          </cell>
        </row>
        <row r="84">
          <cell r="A84">
            <v>800252922</v>
          </cell>
          <cell r="D84" t="str">
            <v>MUNICIPIO SAN MIGUEL</v>
          </cell>
          <cell r="E84">
            <v>33408400</v>
          </cell>
          <cell r="F84">
            <v>0</v>
          </cell>
        </row>
        <row r="85">
          <cell r="A85">
            <v>800253526</v>
          </cell>
          <cell r="D85" t="str">
            <v>MUNICIPIO DE CANTAGALLO</v>
          </cell>
          <cell r="E85">
            <v>254046684</v>
          </cell>
          <cell r="F85">
            <v>0</v>
          </cell>
        </row>
        <row r="86">
          <cell r="A86">
            <v>800099262</v>
          </cell>
          <cell r="D86" t="str">
            <v>MUNICIPIO DE SANTIAGO</v>
          </cell>
          <cell r="E86">
            <v>18499089</v>
          </cell>
          <cell r="F86">
            <v>0</v>
          </cell>
        </row>
        <row r="87">
          <cell r="A87">
            <v>800099425</v>
          </cell>
          <cell r="D87" t="str">
            <v>MUNICIPIO DE NUNCHIA</v>
          </cell>
          <cell r="E87">
            <v>7545725</v>
          </cell>
          <cell r="F87">
            <v>0</v>
          </cell>
        </row>
        <row r="88">
          <cell r="A88">
            <v>800097176</v>
          </cell>
          <cell r="D88" t="str">
            <v>MUNICIPIO DE TESALIA</v>
          </cell>
          <cell r="E88">
            <v>744241</v>
          </cell>
          <cell r="F88">
            <v>0</v>
          </cell>
        </row>
        <row r="89">
          <cell r="A89">
            <v>845000021</v>
          </cell>
          <cell r="D89" t="str">
            <v>DEPARTAMENTO DEL VAUPES</v>
          </cell>
          <cell r="E89">
            <v>2114101389</v>
          </cell>
          <cell r="F89">
            <v>5871476</v>
          </cell>
        </row>
        <row r="90">
          <cell r="A90">
            <v>818000907</v>
          </cell>
          <cell r="D90" t="str">
            <v>MUNICIPIO DEL MEDIO BAUDO</v>
          </cell>
          <cell r="E90">
            <v>32631571</v>
          </cell>
          <cell r="F90">
            <v>0</v>
          </cell>
        </row>
        <row r="91">
          <cell r="A91">
            <v>890000464</v>
          </cell>
          <cell r="D91" t="str">
            <v>MUNICIPIO DE ARMENIA</v>
          </cell>
          <cell r="E91">
            <v>4502152760</v>
          </cell>
          <cell r="F91">
            <v>1277196373</v>
          </cell>
        </row>
        <row r="92">
          <cell r="A92">
            <v>890102006</v>
          </cell>
          <cell r="D92" t="str">
            <v>DEPARTAMENTO DEL ATLANTICO</v>
          </cell>
          <cell r="E92">
            <v>9899750242</v>
          </cell>
          <cell r="F92">
            <v>345753401</v>
          </cell>
        </row>
        <row r="93">
          <cell r="A93">
            <v>890201190</v>
          </cell>
          <cell r="D93" t="str">
            <v>MUNICIPIO DE PUERTO WILCHES</v>
          </cell>
          <cell r="E93">
            <v>264318099</v>
          </cell>
          <cell r="F93">
            <v>0</v>
          </cell>
        </row>
        <row r="94">
          <cell r="A94">
            <v>890201235</v>
          </cell>
          <cell r="D94" t="str">
            <v>DEPARTAMENTO DE SANTANDER</v>
          </cell>
          <cell r="E94">
            <v>5006900316</v>
          </cell>
          <cell r="F94">
            <v>177648334</v>
          </cell>
        </row>
        <row r="95">
          <cell r="A95">
            <v>890201900</v>
          </cell>
          <cell r="D95" t="str">
            <v>MUNICIPIO DE BARRANCABERMEJA</v>
          </cell>
          <cell r="E95">
            <v>2147640434</v>
          </cell>
          <cell r="F95">
            <v>338712162</v>
          </cell>
        </row>
        <row r="96">
          <cell r="A96">
            <v>890204537</v>
          </cell>
          <cell r="D96" t="str">
            <v>MUNICIPIO DE LOS SANTOS</v>
          </cell>
          <cell r="E96">
            <v>5235548</v>
          </cell>
          <cell r="F96">
            <v>0</v>
          </cell>
        </row>
        <row r="97">
          <cell r="A97">
            <v>890204643</v>
          </cell>
          <cell r="D97" t="str">
            <v>MUNICIPIO DE SABANA DE TORRES</v>
          </cell>
          <cell r="E97">
            <v>421051842</v>
          </cell>
          <cell r="F97">
            <v>210525921</v>
          </cell>
        </row>
        <row r="98">
          <cell r="A98">
            <v>890204802</v>
          </cell>
          <cell r="D98" t="str">
            <v>MUNICIPIO  DE GIRON</v>
          </cell>
          <cell r="E98">
            <v>1722475533</v>
          </cell>
          <cell r="F98">
            <v>430618883</v>
          </cell>
        </row>
        <row r="99">
          <cell r="A99">
            <v>890205176</v>
          </cell>
          <cell r="D99" t="str">
            <v>MUNICIPIO DE FLORIDABLANCA</v>
          </cell>
          <cell r="E99">
            <v>645116175</v>
          </cell>
          <cell r="F99">
            <v>20424788</v>
          </cell>
        </row>
        <row r="100">
          <cell r="A100">
            <v>890210951</v>
          </cell>
          <cell r="D100" t="str">
            <v>MUNICIPIO DE VETAS</v>
          </cell>
          <cell r="E100">
            <v>3688601</v>
          </cell>
          <cell r="F100">
            <v>0</v>
          </cell>
        </row>
        <row r="101">
          <cell r="A101">
            <v>890399011</v>
          </cell>
          <cell r="D101" t="str">
            <v>MUNICIPIO  DE SANTIAGO  DE  CALI</v>
          </cell>
          <cell r="E101">
            <v>3153543218</v>
          </cell>
          <cell r="F101">
            <v>177603798</v>
          </cell>
        </row>
        <row r="102">
          <cell r="A102">
            <v>890399029</v>
          </cell>
          <cell r="D102" t="str">
            <v>DEPARTAMENTO DEL VALLE DEL CAUCA</v>
          </cell>
          <cell r="E102">
            <v>12065091473</v>
          </cell>
          <cell r="F102">
            <v>49325191</v>
          </cell>
        </row>
        <row r="103">
          <cell r="A103">
            <v>890399046</v>
          </cell>
          <cell r="D103" t="str">
            <v>MUNICIPIO DE JAMUNDI</v>
          </cell>
          <cell r="E103">
            <v>2678109750</v>
          </cell>
          <cell r="F103">
            <v>14787852</v>
          </cell>
        </row>
        <row r="104">
          <cell r="A104">
            <v>890480059</v>
          </cell>
          <cell r="D104" t="str">
            <v>DEPARTAMENTO DE BOLIVAR</v>
          </cell>
          <cell r="E104">
            <v>8000582579</v>
          </cell>
          <cell r="F104">
            <v>5229804301</v>
          </cell>
        </row>
        <row r="105">
          <cell r="A105">
            <v>890501362</v>
          </cell>
          <cell r="D105" t="str">
            <v>MUNICIPIO DE TOLEDO</v>
          </cell>
          <cell r="E105">
            <v>22395813</v>
          </cell>
          <cell r="F105">
            <v>0</v>
          </cell>
        </row>
        <row r="106">
          <cell r="A106">
            <v>890501434</v>
          </cell>
          <cell r="D106" t="str">
            <v>MUNICIPIO DE SAN JOSE DE CUCUTA</v>
          </cell>
          <cell r="E106">
            <v>7795610292</v>
          </cell>
          <cell r="F106">
            <v>139127937</v>
          </cell>
        </row>
        <row r="107">
          <cell r="A107">
            <v>890505662</v>
          </cell>
          <cell r="D107" t="str">
            <v>MUNICIPIO DE BOCHALEMA</v>
          </cell>
          <cell r="E107">
            <v>6288104</v>
          </cell>
          <cell r="F107">
            <v>0</v>
          </cell>
        </row>
        <row r="108">
          <cell r="A108">
            <v>890701077</v>
          </cell>
          <cell r="D108" t="str">
            <v>MUNICIPIO DE PURIFICACION</v>
          </cell>
          <cell r="E108">
            <v>341388056</v>
          </cell>
          <cell r="F108">
            <v>170694028</v>
          </cell>
        </row>
        <row r="109">
          <cell r="A109">
            <v>890701933</v>
          </cell>
          <cell r="D109" t="str">
            <v>MUNICIPIO DE MELGAR</v>
          </cell>
          <cell r="E109">
            <v>392508890</v>
          </cell>
          <cell r="F109">
            <v>196254445</v>
          </cell>
        </row>
        <row r="110">
          <cell r="A110">
            <v>890702015</v>
          </cell>
          <cell r="D110" t="str">
            <v>MUNICIPIO DEL GUAMO</v>
          </cell>
          <cell r="E110">
            <v>31440520</v>
          </cell>
          <cell r="F110">
            <v>0</v>
          </cell>
        </row>
        <row r="111">
          <cell r="A111">
            <v>890702027</v>
          </cell>
          <cell r="D111" t="str">
            <v>MUNICIPIO DEL ESPINAL</v>
          </cell>
          <cell r="E111">
            <v>213854392</v>
          </cell>
          <cell r="F111">
            <v>0</v>
          </cell>
        </row>
        <row r="112">
          <cell r="A112">
            <v>890702038</v>
          </cell>
          <cell r="D112" t="str">
            <v>MUNICIPIO DE PRADO</v>
          </cell>
          <cell r="E112">
            <v>23828141</v>
          </cell>
          <cell r="F112">
            <v>0</v>
          </cell>
        </row>
        <row r="113">
          <cell r="A113">
            <v>890801145</v>
          </cell>
          <cell r="D113" t="str">
            <v>MUNICIPIO DE MARMATO</v>
          </cell>
          <cell r="E113">
            <v>93672627</v>
          </cell>
          <cell r="F113">
            <v>0</v>
          </cell>
        </row>
        <row r="114">
          <cell r="A114">
            <v>890900286</v>
          </cell>
          <cell r="D114" t="str">
            <v>DEPARTAMENTO DE ANTIOQUIA</v>
          </cell>
          <cell r="E114">
            <v>20072438276</v>
          </cell>
          <cell r="F114">
            <v>2246046509</v>
          </cell>
        </row>
        <row r="115">
          <cell r="A115">
            <v>890907106</v>
          </cell>
          <cell r="D115" t="str">
            <v>MUNICIPIO DE ENVIGADO</v>
          </cell>
          <cell r="E115">
            <v>1644923781</v>
          </cell>
          <cell r="F115">
            <v>76915416</v>
          </cell>
        </row>
        <row r="116">
          <cell r="A116">
            <v>890980093</v>
          </cell>
          <cell r="D116" t="str">
            <v>MUNICIPIO DE ITAGUI</v>
          </cell>
          <cell r="E116">
            <v>1165846050</v>
          </cell>
          <cell r="F116">
            <v>34606080</v>
          </cell>
        </row>
        <row r="117">
          <cell r="A117">
            <v>890980112</v>
          </cell>
          <cell r="D117" t="str">
            <v>MUNICIPIO DE BELLO</v>
          </cell>
          <cell r="E117">
            <v>1225612062</v>
          </cell>
          <cell r="F117">
            <v>412589152</v>
          </cell>
        </row>
        <row r="118">
          <cell r="A118">
            <v>890980781</v>
          </cell>
          <cell r="D118" t="str">
            <v>MUNICIPIO DE TITIRIBI</v>
          </cell>
          <cell r="E118">
            <v>20373456</v>
          </cell>
          <cell r="F118">
            <v>0</v>
          </cell>
        </row>
        <row r="119">
          <cell r="A119">
            <v>891180021</v>
          </cell>
          <cell r="D119" t="str">
            <v>MUNICIPIO DE PALERMO</v>
          </cell>
          <cell r="E119">
            <v>182435503</v>
          </cell>
          <cell r="F119">
            <v>0</v>
          </cell>
        </row>
        <row r="120">
          <cell r="A120">
            <v>890106291</v>
          </cell>
          <cell r="D120" t="str">
            <v>MUNICIPIO DE SOLEDAD</v>
          </cell>
          <cell r="E120">
            <v>3947152743</v>
          </cell>
          <cell r="F120">
            <v>135322781</v>
          </cell>
        </row>
        <row r="121">
          <cell r="A121">
            <v>890204646</v>
          </cell>
          <cell r="D121" t="str">
            <v>MUNICIPIO DE RIONEGRO</v>
          </cell>
          <cell r="E121">
            <v>74707705</v>
          </cell>
          <cell r="F121">
            <v>0</v>
          </cell>
        </row>
        <row r="122">
          <cell r="A122">
            <v>891280000</v>
          </cell>
          <cell r="D122" t="str">
            <v>MUNICIPIO DE PASTO</v>
          </cell>
          <cell r="E122">
            <v>3894213722</v>
          </cell>
          <cell r="F122">
            <v>19846547</v>
          </cell>
        </row>
        <row r="123">
          <cell r="A123">
            <v>891380007</v>
          </cell>
          <cell r="D123" t="str">
            <v xml:space="preserve">MUNICIPIO DE PALMIRA </v>
          </cell>
          <cell r="E123">
            <v>711934517</v>
          </cell>
          <cell r="F123">
            <v>42915980</v>
          </cell>
        </row>
        <row r="124">
          <cell r="A124">
            <v>891380033</v>
          </cell>
          <cell r="D124" t="str">
            <v>MUNICIPIO DE BUGA</v>
          </cell>
          <cell r="E124">
            <v>1674250997</v>
          </cell>
          <cell r="F124">
            <v>217288478</v>
          </cell>
        </row>
        <row r="125">
          <cell r="A125">
            <v>891800466</v>
          </cell>
          <cell r="D125" t="str">
            <v>MUNICIPIO DE PUERTO BOYACA</v>
          </cell>
          <cell r="E125">
            <v>217301556</v>
          </cell>
          <cell r="F125">
            <v>108650778</v>
          </cell>
        </row>
        <row r="126">
          <cell r="A126">
            <v>891800475</v>
          </cell>
          <cell r="D126" t="str">
            <v>MUNICIPIO DE CHIQUINQUIRA</v>
          </cell>
          <cell r="E126">
            <v>1257621</v>
          </cell>
          <cell r="F126">
            <v>0</v>
          </cell>
        </row>
        <row r="127">
          <cell r="A127">
            <v>891800498</v>
          </cell>
          <cell r="D127" t="str">
            <v>DEPARTAMENTO DE BOYACA</v>
          </cell>
          <cell r="E127">
            <v>15689456271</v>
          </cell>
          <cell r="F127">
            <v>2039904740</v>
          </cell>
        </row>
        <row r="128">
          <cell r="A128">
            <v>891800846</v>
          </cell>
          <cell r="D128" t="str">
            <v>MUNICIPIO DE TUNJA</v>
          </cell>
          <cell r="E128">
            <v>1379951224</v>
          </cell>
          <cell r="F128">
            <v>41359076</v>
          </cell>
        </row>
        <row r="129">
          <cell r="A129">
            <v>891800986</v>
          </cell>
          <cell r="D129" t="str">
            <v>MUNICIPIO DE VENTAQUEMADA</v>
          </cell>
          <cell r="E129">
            <v>4454492</v>
          </cell>
          <cell r="F129">
            <v>0</v>
          </cell>
        </row>
        <row r="130">
          <cell r="A130">
            <v>891801244</v>
          </cell>
          <cell r="D130" t="str">
            <v>MUNICIPIO DE RAQUIRA</v>
          </cell>
          <cell r="E130">
            <v>14222433</v>
          </cell>
          <cell r="F130">
            <v>0</v>
          </cell>
        </row>
        <row r="131">
          <cell r="A131">
            <v>891801368</v>
          </cell>
          <cell r="D131" t="str">
            <v>MUNICIPIO DE PAUNA</v>
          </cell>
          <cell r="E131">
            <v>44016728</v>
          </cell>
          <cell r="F131">
            <v>0</v>
          </cell>
        </row>
        <row r="132">
          <cell r="A132">
            <v>890399025</v>
          </cell>
          <cell r="D132" t="str">
            <v>MUNICIPIO DE YUMBO</v>
          </cell>
          <cell r="E132">
            <v>232853746</v>
          </cell>
          <cell r="F132">
            <v>748080006</v>
          </cell>
        </row>
        <row r="133">
          <cell r="A133">
            <v>891855015</v>
          </cell>
          <cell r="D133" t="str">
            <v>MUNICIPIO PAZ DE RIO</v>
          </cell>
          <cell r="E133">
            <v>11700876</v>
          </cell>
          <cell r="F133">
            <v>0</v>
          </cell>
        </row>
        <row r="134">
          <cell r="A134">
            <v>891855130</v>
          </cell>
          <cell r="D134" t="str">
            <v>MUNICIPIO DE SOGAMOSO</v>
          </cell>
          <cell r="E134">
            <v>933559844</v>
          </cell>
          <cell r="F134">
            <v>21472107</v>
          </cell>
        </row>
        <row r="135">
          <cell r="A135">
            <v>891855138</v>
          </cell>
          <cell r="D135" t="str">
            <v>MUNICIPIO DE DUITAMA</v>
          </cell>
          <cell r="E135">
            <v>1438757207</v>
          </cell>
          <cell r="F135">
            <v>60336205</v>
          </cell>
        </row>
        <row r="136">
          <cell r="A136">
            <v>891855200</v>
          </cell>
          <cell r="D136" t="str">
            <v>MUNICIPIO DE AGUAZUL</v>
          </cell>
          <cell r="E136">
            <v>620895560</v>
          </cell>
          <cell r="F136">
            <v>310447780</v>
          </cell>
        </row>
        <row r="137">
          <cell r="A137">
            <v>892099324</v>
          </cell>
          <cell r="D137" t="str">
            <v>MUNICIPIO DE VILLAVICENCIO</v>
          </cell>
          <cell r="E137">
            <v>2373656663</v>
          </cell>
          <cell r="F137">
            <v>436146831</v>
          </cell>
        </row>
        <row r="138">
          <cell r="A138">
            <v>892099392</v>
          </cell>
          <cell r="D138" t="str">
            <v>MUNICIPIO DE OROCUE</v>
          </cell>
          <cell r="E138">
            <v>186605570</v>
          </cell>
          <cell r="F138">
            <v>93302785</v>
          </cell>
        </row>
        <row r="139">
          <cell r="A139">
            <v>892115015</v>
          </cell>
          <cell r="D139" t="str">
            <v>DEPARTAMENTO DE LA GUAJIRA</v>
          </cell>
          <cell r="E139">
            <v>7623554666</v>
          </cell>
          <cell r="F139">
            <v>119366348</v>
          </cell>
        </row>
        <row r="140">
          <cell r="A140">
            <v>892115155</v>
          </cell>
          <cell r="D140" t="str">
            <v>MUNICIPIO DE URIBIA</v>
          </cell>
          <cell r="E140">
            <v>6315993890</v>
          </cell>
          <cell r="F140">
            <v>913650214</v>
          </cell>
        </row>
        <row r="141">
          <cell r="A141">
            <v>892200839</v>
          </cell>
          <cell r="D141" t="str">
            <v>MUNICIPIO DE TOLU EN REESTRUCTURACION</v>
          </cell>
          <cell r="E141">
            <v>226371743</v>
          </cell>
          <cell r="F141">
            <v>0</v>
          </cell>
        </row>
        <row r="142">
          <cell r="A142">
            <v>892201286</v>
          </cell>
          <cell r="D142" t="str">
            <v>MUNICIPIO DE  BUENAVISTA</v>
          </cell>
          <cell r="E142">
            <v>23140223</v>
          </cell>
          <cell r="F142">
            <v>0</v>
          </cell>
        </row>
        <row r="143">
          <cell r="A143">
            <v>892280021</v>
          </cell>
          <cell r="D143" t="str">
            <v>DEPARTAMENTO DE SUCRE</v>
          </cell>
          <cell r="E143">
            <v>3448175257</v>
          </cell>
          <cell r="F143">
            <v>981728614.22000003</v>
          </cell>
        </row>
        <row r="144">
          <cell r="A144">
            <v>890700942</v>
          </cell>
          <cell r="D144" t="str">
            <v>MUNICIPIO DE ORTEGA</v>
          </cell>
          <cell r="E144">
            <v>114646399</v>
          </cell>
          <cell r="F144">
            <v>0</v>
          </cell>
        </row>
        <row r="145">
          <cell r="A145">
            <v>890700961</v>
          </cell>
          <cell r="D145" t="str">
            <v>MUNICIPIO DE ALVARADO</v>
          </cell>
          <cell r="E145">
            <v>25152416</v>
          </cell>
          <cell r="F145">
            <v>0</v>
          </cell>
        </row>
        <row r="146">
          <cell r="A146">
            <v>890801052</v>
          </cell>
          <cell r="D146" t="str">
            <v>DEPARTAMENTO DE CALDAS</v>
          </cell>
          <cell r="E146">
            <v>11267300992</v>
          </cell>
          <cell r="F146">
            <v>1732699008</v>
          </cell>
        </row>
        <row r="147">
          <cell r="A147">
            <v>890801053</v>
          </cell>
          <cell r="D147" t="str">
            <v>MUNICIPIO DE MANIZALES</v>
          </cell>
          <cell r="E147">
            <v>3505469757</v>
          </cell>
          <cell r="F147">
            <v>891063513</v>
          </cell>
        </row>
        <row r="148">
          <cell r="A148">
            <v>890905211</v>
          </cell>
          <cell r="D148" t="str">
            <v>MUNICIPIO DE MEDELLIN</v>
          </cell>
          <cell r="E148">
            <v>3389169033</v>
          </cell>
          <cell r="F148">
            <v>188408592</v>
          </cell>
        </row>
        <row r="149">
          <cell r="A149">
            <v>899999114</v>
          </cell>
          <cell r="D149" t="str">
            <v>DEPARTAMENTO DE CUNDINAMARCA</v>
          </cell>
          <cell r="E149">
            <v>28123564327</v>
          </cell>
          <cell r="F149">
            <v>7971907914</v>
          </cell>
        </row>
        <row r="150">
          <cell r="A150">
            <v>899999172</v>
          </cell>
          <cell r="D150" t="str">
            <v>MUNICIPIO DE CHIA</v>
          </cell>
          <cell r="E150">
            <v>408226125</v>
          </cell>
          <cell r="F150">
            <v>10736054</v>
          </cell>
        </row>
        <row r="151">
          <cell r="A151">
            <v>899999318</v>
          </cell>
          <cell r="D151" t="str">
            <v>MUNICIPIO DE ZIPAQUIRA</v>
          </cell>
          <cell r="E151">
            <v>1625940220</v>
          </cell>
          <cell r="F151">
            <v>0</v>
          </cell>
        </row>
        <row r="152">
          <cell r="A152">
            <v>899999701</v>
          </cell>
          <cell r="D152" t="str">
            <v>MUNICIPIO DE GUADUAS</v>
          </cell>
          <cell r="E152">
            <v>161170785</v>
          </cell>
          <cell r="F152">
            <v>0</v>
          </cell>
        </row>
        <row r="153">
          <cell r="A153">
            <v>890907317</v>
          </cell>
          <cell r="D153" t="str">
            <v>MUNICIPIO DE RIONEGRO ANTIOQUIA</v>
          </cell>
          <cell r="E153">
            <v>996058834</v>
          </cell>
          <cell r="F153">
            <v>30691762</v>
          </cell>
        </row>
        <row r="154">
          <cell r="A154">
            <v>890980095</v>
          </cell>
          <cell r="D154" t="str">
            <v>MUNICIPIO DE APARTADO</v>
          </cell>
          <cell r="E154">
            <v>1709719575</v>
          </cell>
          <cell r="F154">
            <v>41868576</v>
          </cell>
        </row>
        <row r="155">
          <cell r="A155">
            <v>890980331</v>
          </cell>
          <cell r="D155" t="str">
            <v>MUNICIPIO DE SABANETA</v>
          </cell>
          <cell r="E155">
            <v>204299695</v>
          </cell>
          <cell r="F155">
            <v>4658357</v>
          </cell>
        </row>
        <row r="156">
          <cell r="A156">
            <v>890984415</v>
          </cell>
          <cell r="D156" t="str">
            <v>MUNICIPIO DE BRICEÑO</v>
          </cell>
          <cell r="E156">
            <v>2066271</v>
          </cell>
          <cell r="F156">
            <v>0</v>
          </cell>
        </row>
        <row r="157">
          <cell r="A157">
            <v>891180009</v>
          </cell>
          <cell r="D157" t="str">
            <v>MUNICIPIO DE NEIVA</v>
          </cell>
          <cell r="E157">
            <v>4364637985</v>
          </cell>
          <cell r="F157">
            <v>494262040</v>
          </cell>
        </row>
        <row r="158">
          <cell r="A158">
            <v>891180070</v>
          </cell>
          <cell r="D158" t="str">
            <v>MUNICIPIO DE AIPE</v>
          </cell>
          <cell r="E158">
            <v>430962304</v>
          </cell>
          <cell r="F158">
            <v>215481152</v>
          </cell>
        </row>
        <row r="159">
          <cell r="A159">
            <v>891180077</v>
          </cell>
          <cell r="D159" t="str">
            <v>MUNICIPIO DE PITALITO</v>
          </cell>
          <cell r="E159">
            <v>339928900</v>
          </cell>
          <cell r="F159">
            <v>548896717</v>
          </cell>
        </row>
        <row r="160">
          <cell r="A160">
            <v>891200916</v>
          </cell>
          <cell r="D160" t="str">
            <v>MUNICIPIO DE TUMACO</v>
          </cell>
          <cell r="E160">
            <v>2741932193</v>
          </cell>
          <cell r="F160">
            <v>35544238</v>
          </cell>
        </row>
        <row r="161">
          <cell r="A161">
            <v>891480030</v>
          </cell>
          <cell r="D161" t="str">
            <v>MUNICIPIO DE PEREIRA</v>
          </cell>
          <cell r="E161">
            <v>2103082820</v>
          </cell>
          <cell r="F161">
            <v>122932848</v>
          </cell>
        </row>
        <row r="162">
          <cell r="A162">
            <v>891580006</v>
          </cell>
          <cell r="D162" t="str">
            <v>MUNICIPIO DE POPAYAN</v>
          </cell>
          <cell r="E162">
            <v>1049037105</v>
          </cell>
          <cell r="F162">
            <v>663150683</v>
          </cell>
        </row>
        <row r="163">
          <cell r="A163">
            <v>891780043</v>
          </cell>
          <cell r="D163" t="str">
            <v>MUNICIPIO DE CIENAGA</v>
          </cell>
          <cell r="E163">
            <v>2759499731</v>
          </cell>
          <cell r="F163">
            <v>990510004</v>
          </cell>
        </row>
        <row r="164">
          <cell r="A164">
            <v>891855017</v>
          </cell>
          <cell r="D164" t="str">
            <v>MUNICIPIO DE YOPAL</v>
          </cell>
          <cell r="E164">
            <v>3599435148</v>
          </cell>
          <cell r="F164">
            <v>827391678</v>
          </cell>
        </row>
        <row r="165">
          <cell r="A165">
            <v>891856131</v>
          </cell>
          <cell r="D165" t="str">
            <v>MUNICIPIO DE TASCO</v>
          </cell>
          <cell r="E165">
            <v>5533531</v>
          </cell>
          <cell r="F165">
            <v>0</v>
          </cell>
        </row>
        <row r="166">
          <cell r="A166">
            <v>891900493</v>
          </cell>
          <cell r="D166" t="str">
            <v>MUNICIPIO DE CARTAGO</v>
          </cell>
          <cell r="E166">
            <v>1754905140</v>
          </cell>
          <cell r="F166">
            <v>220000000</v>
          </cell>
        </row>
        <row r="167">
          <cell r="A167">
            <v>892099216</v>
          </cell>
          <cell r="D167" t="str">
            <v>DEPARTAMENTO DEL CASANARE</v>
          </cell>
          <cell r="E167">
            <v>7597549938</v>
          </cell>
          <cell r="F167">
            <v>2824807509</v>
          </cell>
        </row>
        <row r="168">
          <cell r="A168">
            <v>892115007</v>
          </cell>
          <cell r="D168" t="str">
            <v xml:space="preserve">DISTRITO ESPECIAL, TURISTICO Y CULTURAL DE RIOHACHA </v>
          </cell>
          <cell r="E168">
            <v>1983810049</v>
          </cell>
          <cell r="F168">
            <v>857459823</v>
          </cell>
        </row>
        <row r="169">
          <cell r="A169">
            <v>892280055</v>
          </cell>
          <cell r="D169" t="str">
            <v>MUNICIPIO DE SAMPUES</v>
          </cell>
          <cell r="E169">
            <v>162304768</v>
          </cell>
          <cell r="F169">
            <v>0</v>
          </cell>
        </row>
        <row r="170">
          <cell r="A170">
            <v>892300123</v>
          </cell>
          <cell r="D170" t="str">
            <v>MUNICIPIO DE RIO DE ORO</v>
          </cell>
          <cell r="E170">
            <v>272471642</v>
          </cell>
          <cell r="F170">
            <v>136235821</v>
          </cell>
        </row>
        <row r="171">
          <cell r="A171">
            <v>892301093</v>
          </cell>
          <cell r="D171" t="str">
            <v>MUNICIPIO DE SAN MARTIN</v>
          </cell>
          <cell r="E171">
            <v>102800662</v>
          </cell>
          <cell r="F171">
            <v>0</v>
          </cell>
        </row>
        <row r="172">
          <cell r="A172">
            <v>892400038</v>
          </cell>
          <cell r="D172" t="str">
            <v>DEPARTAMENTO ARCHIPIELAGO DE SAN ANDRES PROVIDENCIA Y SANTA CATALINA</v>
          </cell>
          <cell r="E172">
            <v>710861548</v>
          </cell>
          <cell r="F172">
            <v>29978479</v>
          </cell>
        </row>
        <row r="173">
          <cell r="A173">
            <v>899999281</v>
          </cell>
          <cell r="D173" t="str">
            <v>MUNICIPIO DE UBATE</v>
          </cell>
          <cell r="E173">
            <v>6288104</v>
          </cell>
          <cell r="F173">
            <v>0</v>
          </cell>
        </row>
        <row r="174">
          <cell r="A174">
            <v>899999330</v>
          </cell>
          <cell r="D174" t="str">
            <v>MUNICIPIO DE LENGUAZAQUE CUNDINAMARCA</v>
          </cell>
          <cell r="E174">
            <v>21311642</v>
          </cell>
          <cell r="F174">
            <v>0</v>
          </cell>
        </row>
        <row r="175">
          <cell r="A175">
            <v>899999342</v>
          </cell>
          <cell r="D175" t="str">
            <v>MUNICIPIO DE MOSQUERA</v>
          </cell>
          <cell r="E175">
            <v>1451723840</v>
          </cell>
          <cell r="F175">
            <v>291031663</v>
          </cell>
        </row>
        <row r="176">
          <cell r="A176">
            <v>890072044</v>
          </cell>
          <cell r="D176" t="str">
            <v>MUNICIPIO SANTA ISABEL</v>
          </cell>
          <cell r="E176">
            <v>47412304</v>
          </cell>
          <cell r="F176">
            <v>0</v>
          </cell>
        </row>
        <row r="177">
          <cell r="A177">
            <v>890114335</v>
          </cell>
          <cell r="D177" t="str">
            <v>MUNICIPIO DE MALAMBO</v>
          </cell>
          <cell r="E177">
            <v>802504399</v>
          </cell>
          <cell r="F177">
            <v>8944695</v>
          </cell>
        </row>
        <row r="178">
          <cell r="A178">
            <v>890201222</v>
          </cell>
          <cell r="D178" t="str">
            <v>MUNICIPIO DE BUCARAMANGA</v>
          </cell>
          <cell r="E178">
            <v>1610676516</v>
          </cell>
          <cell r="F178">
            <v>0</v>
          </cell>
        </row>
        <row r="179">
          <cell r="A179">
            <v>890205383</v>
          </cell>
          <cell r="D179" t="str">
            <v>MUNICIPIO DE PIEDECUESTA</v>
          </cell>
          <cell r="E179">
            <v>546814598</v>
          </cell>
          <cell r="F179">
            <v>10970594</v>
          </cell>
        </row>
        <row r="180">
          <cell r="A180">
            <v>890680008</v>
          </cell>
          <cell r="D180" t="str">
            <v>MUNICIPIO DE FUSAGASUGA</v>
          </cell>
          <cell r="E180">
            <v>494673005</v>
          </cell>
          <cell r="F180">
            <v>482104505</v>
          </cell>
        </row>
        <row r="181">
          <cell r="A181">
            <v>890680378</v>
          </cell>
          <cell r="D181" t="str">
            <v>MUNICIPIO DE GIRARDOT</v>
          </cell>
          <cell r="E181">
            <v>669325537</v>
          </cell>
          <cell r="F181">
            <v>43150435</v>
          </cell>
        </row>
        <row r="182">
          <cell r="A182">
            <v>890801130</v>
          </cell>
          <cell r="D182" t="str">
            <v>MUNICIPIO DE LA DORADA</v>
          </cell>
          <cell r="E182">
            <v>274596488</v>
          </cell>
          <cell r="F182">
            <v>137298244</v>
          </cell>
        </row>
        <row r="183">
          <cell r="A183">
            <v>817000992</v>
          </cell>
          <cell r="D183" t="str">
            <v>MUNICIPIO DE PIAMONTE</v>
          </cell>
          <cell r="E183">
            <v>25169570</v>
          </cell>
          <cell r="F183">
            <v>0</v>
          </cell>
        </row>
        <row r="184">
          <cell r="A184">
            <v>839000360</v>
          </cell>
          <cell r="D184" t="str">
            <v>MUNICIPIO DE ALBANIA</v>
          </cell>
          <cell r="E184">
            <v>259894674</v>
          </cell>
          <cell r="F184">
            <v>129947337</v>
          </cell>
        </row>
        <row r="185">
          <cell r="A185">
            <v>890981518</v>
          </cell>
          <cell r="D185" t="str">
            <v>MUNICIPIO DE AMALFI</v>
          </cell>
          <cell r="E185">
            <v>18864311</v>
          </cell>
          <cell r="F185">
            <v>0</v>
          </cell>
        </row>
        <row r="186">
          <cell r="A186">
            <v>891480085</v>
          </cell>
          <cell r="D186" t="str">
            <v>DEPARTAMENTO DE RISARALDA</v>
          </cell>
          <cell r="E186">
            <v>2375316998</v>
          </cell>
          <cell r="F186">
            <v>172339250</v>
          </cell>
        </row>
        <row r="187">
          <cell r="A187">
            <v>891801240</v>
          </cell>
          <cell r="D187" t="str">
            <v>MUNICIPIO DE PAIPA</v>
          </cell>
          <cell r="E187">
            <v>6269994</v>
          </cell>
          <cell r="F187">
            <v>0</v>
          </cell>
        </row>
        <row r="188">
          <cell r="A188">
            <v>891801362</v>
          </cell>
          <cell r="D188" t="str">
            <v>MUNICIPIO DE OTANCHE</v>
          </cell>
          <cell r="E188">
            <v>30346477</v>
          </cell>
          <cell r="F188">
            <v>0</v>
          </cell>
        </row>
        <row r="189">
          <cell r="A189">
            <v>891801994</v>
          </cell>
          <cell r="D189" t="str">
            <v>MUNICIPIO DE MOTAVITA</v>
          </cell>
          <cell r="E189">
            <v>13060392</v>
          </cell>
          <cell r="F189">
            <v>0</v>
          </cell>
        </row>
        <row r="190">
          <cell r="A190">
            <v>891900272</v>
          </cell>
          <cell r="D190" t="str">
            <v>MUNICIPIO DE TULUA</v>
          </cell>
          <cell r="E190">
            <v>1550038308</v>
          </cell>
          <cell r="F190">
            <v>39264436</v>
          </cell>
        </row>
        <row r="191">
          <cell r="A191">
            <v>892001457</v>
          </cell>
          <cell r="D191" t="str">
            <v>MUNICIPIO DE ACACIAS</v>
          </cell>
          <cell r="E191">
            <v>1179638300</v>
          </cell>
          <cell r="F191">
            <v>589819150</v>
          </cell>
        </row>
        <row r="192">
          <cell r="A192">
            <v>892280063</v>
          </cell>
          <cell r="D192" t="str">
            <v>MUNICIPIO DE SAN PEDRO</v>
          </cell>
          <cell r="E192">
            <v>384485734</v>
          </cell>
          <cell r="F192">
            <v>192242867</v>
          </cell>
        </row>
        <row r="193">
          <cell r="A193">
            <v>890801152</v>
          </cell>
          <cell r="D193" t="str">
            <v>MUNICIPIO DE VILLAMARIA</v>
          </cell>
          <cell r="E193">
            <v>2512727</v>
          </cell>
          <cell r="F193">
            <v>0</v>
          </cell>
        </row>
        <row r="194">
          <cell r="A194">
            <v>890501876</v>
          </cell>
          <cell r="D194" t="str">
            <v>MUNICIPIO DE SAN CAYETANO</v>
          </cell>
          <cell r="E194">
            <v>5989177</v>
          </cell>
          <cell r="F194">
            <v>0</v>
          </cell>
        </row>
        <row r="195">
          <cell r="A195">
            <v>891680011</v>
          </cell>
          <cell r="D195" t="str">
            <v>MUNICIPIO DE QUIBDO</v>
          </cell>
          <cell r="E195">
            <v>2524380646</v>
          </cell>
          <cell r="F195">
            <v>47161812</v>
          </cell>
        </row>
        <row r="196">
          <cell r="A196">
            <v>892115024</v>
          </cell>
          <cell r="D196" t="str">
            <v>MUNICIPIO DE MANAURE</v>
          </cell>
          <cell r="E196">
            <v>529052774</v>
          </cell>
          <cell r="F196">
            <v>264526387</v>
          </cell>
        </row>
        <row r="197">
          <cell r="A197">
            <v>892399999</v>
          </cell>
          <cell r="D197" t="str">
            <v>DEPARTAMENTO DEL CESAR</v>
          </cell>
          <cell r="E197">
            <v>23025079822</v>
          </cell>
          <cell r="F197">
            <v>7350466020</v>
          </cell>
        </row>
        <row r="198">
          <cell r="A198">
            <v>890984312</v>
          </cell>
          <cell r="D198" t="str">
            <v>MUNICIPIO DE REMEDIOS</v>
          </cell>
          <cell r="E198">
            <v>119701606</v>
          </cell>
          <cell r="F198">
            <v>0</v>
          </cell>
        </row>
        <row r="199">
          <cell r="A199">
            <v>899999406</v>
          </cell>
          <cell r="D199" t="str">
            <v>MUNICIPIO DE CUCUNUBA</v>
          </cell>
          <cell r="E199">
            <v>18864311</v>
          </cell>
          <cell r="F199">
            <v>0</v>
          </cell>
        </row>
        <row r="200">
          <cell r="A200">
            <v>891801369</v>
          </cell>
          <cell r="D200" t="str">
            <v>MUNICIPIO DE SAN PABLO DE BORBUR</v>
          </cell>
          <cell r="E200">
            <v>2515242</v>
          </cell>
          <cell r="F200">
            <v>0</v>
          </cell>
        </row>
        <row r="201">
          <cell r="A201">
            <v>891857821</v>
          </cell>
          <cell r="D201" t="str">
            <v>MUNICIPIO DE SAN MATEO</v>
          </cell>
          <cell r="E201">
            <v>110670</v>
          </cell>
          <cell r="F201">
            <v>0</v>
          </cell>
        </row>
        <row r="202">
          <cell r="A202">
            <v>892280053</v>
          </cell>
          <cell r="D202" t="str">
            <v>MUNICIPIO DE COLOSO</v>
          </cell>
          <cell r="E202">
            <v>125762080</v>
          </cell>
          <cell r="F202">
            <v>0</v>
          </cell>
        </row>
        <row r="203">
          <cell r="A203">
            <v>899999328</v>
          </cell>
          <cell r="D203" t="str">
            <v>MUNICIPIO DE FACATATIVA</v>
          </cell>
          <cell r="E203">
            <v>1312708014</v>
          </cell>
          <cell r="F203">
            <v>92889797</v>
          </cell>
        </row>
        <row r="204">
          <cell r="A204">
            <v>891180022</v>
          </cell>
          <cell r="D204" t="str">
            <v>MUNICIPIO DE GARZON</v>
          </cell>
          <cell r="E204">
            <v>194564924</v>
          </cell>
          <cell r="F204">
            <v>0</v>
          </cell>
        </row>
        <row r="205">
          <cell r="A205">
            <v>892200312</v>
          </cell>
          <cell r="D205" t="str">
            <v>MUNICIPIO DE PALMITO</v>
          </cell>
          <cell r="E205">
            <v>40653849</v>
          </cell>
          <cell r="F205">
            <v>0</v>
          </cell>
        </row>
        <row r="206">
          <cell r="A206">
            <v>890981138</v>
          </cell>
          <cell r="D206" t="str">
            <v>MUNICIPIO DE TURBO</v>
          </cell>
          <cell r="E206">
            <v>3122161727</v>
          </cell>
          <cell r="F206">
            <v>555849997</v>
          </cell>
        </row>
        <row r="207">
          <cell r="A207">
            <v>892099232</v>
          </cell>
          <cell r="D207" t="str">
            <v>MUNICIPIO DE CABUYARO</v>
          </cell>
          <cell r="E207">
            <v>57360052</v>
          </cell>
          <cell r="F207">
            <v>0</v>
          </cell>
        </row>
        <row r="208">
          <cell r="A208">
            <v>800050331</v>
          </cell>
          <cell r="D208" t="str">
            <v>MUNICIPIO DE LA UNION</v>
          </cell>
          <cell r="E208">
            <v>36053474</v>
          </cell>
          <cell r="F208">
            <v>0</v>
          </cell>
        </row>
        <row r="209">
          <cell r="A209">
            <v>800096807</v>
          </cell>
          <cell r="D209" t="str">
            <v>MUNICIPIO DE TIERRALTA</v>
          </cell>
          <cell r="E209">
            <v>131005658</v>
          </cell>
          <cell r="F209">
            <v>0</v>
          </cell>
        </row>
        <row r="210">
          <cell r="A210">
            <v>800098193</v>
          </cell>
          <cell r="D210" t="str">
            <v>MUNICIPIO DE GUAMAL</v>
          </cell>
          <cell r="E210">
            <v>188643120</v>
          </cell>
          <cell r="F210">
            <v>0</v>
          </cell>
        </row>
        <row r="211">
          <cell r="A211">
            <v>800104062</v>
          </cell>
          <cell r="D211" t="str">
            <v>MUNICIPIO DE SINCELEJO</v>
          </cell>
          <cell r="E211">
            <v>1072738745</v>
          </cell>
          <cell r="F211">
            <v>87983068</v>
          </cell>
        </row>
        <row r="212">
          <cell r="A212">
            <v>800100729</v>
          </cell>
          <cell r="D212" t="str">
            <v>MUNICIPIO DE OVEJAS</v>
          </cell>
          <cell r="E212">
            <v>86775835</v>
          </cell>
          <cell r="F212">
            <v>0</v>
          </cell>
        </row>
        <row r="213">
          <cell r="A213">
            <v>812001681</v>
          </cell>
          <cell r="D213" t="str">
            <v>MUNICIPIO DE LA APARTADA</v>
          </cell>
          <cell r="E213">
            <v>230739070</v>
          </cell>
          <cell r="F213">
            <v>115369535</v>
          </cell>
        </row>
        <row r="214">
          <cell r="A214">
            <v>890001639</v>
          </cell>
          <cell r="D214" t="str">
            <v>DEPARTAMENTO DEL QUINDIO</v>
          </cell>
          <cell r="E214">
            <v>2382687914</v>
          </cell>
          <cell r="F214">
            <v>132690323</v>
          </cell>
        </row>
        <row r="215">
          <cell r="A215">
            <v>890981000</v>
          </cell>
          <cell r="D215" t="str">
            <v>MUNICIPIO DE PUERTO NARE</v>
          </cell>
          <cell r="E215">
            <v>388965364</v>
          </cell>
          <cell r="F215">
            <v>194482682</v>
          </cell>
        </row>
        <row r="216">
          <cell r="A216">
            <v>890984265</v>
          </cell>
          <cell r="D216" t="str">
            <v>MUNICIPIO DE YONDO</v>
          </cell>
          <cell r="E216">
            <v>658819520</v>
          </cell>
          <cell r="F216">
            <v>329409760</v>
          </cell>
        </row>
        <row r="217">
          <cell r="A217">
            <v>890399045</v>
          </cell>
          <cell r="D217" t="str">
            <v>MUNICIPIO DE BUENAVENTURA</v>
          </cell>
          <cell r="E217">
            <v>3498176742</v>
          </cell>
          <cell r="F217">
            <v>16676270</v>
          </cell>
        </row>
        <row r="218">
          <cell r="A218">
            <v>899999475</v>
          </cell>
          <cell r="D218" t="str">
            <v>MUNICIPIO DE PACHO</v>
          </cell>
          <cell r="E218">
            <v>388944</v>
          </cell>
          <cell r="F218">
            <v>0</v>
          </cell>
        </row>
        <row r="219">
          <cell r="A219">
            <v>899999476</v>
          </cell>
          <cell r="D219" t="str">
            <v>MUNICIPIO DE SUTATAUSA CUNDINAMARCA</v>
          </cell>
          <cell r="E219">
            <v>31965538</v>
          </cell>
          <cell r="F219">
            <v>0</v>
          </cell>
        </row>
        <row r="220">
          <cell r="A220">
            <v>892099105</v>
          </cell>
          <cell r="D220" t="str">
            <v>MUNICIPIO DE INIRIDA</v>
          </cell>
          <cell r="E220">
            <v>19115837</v>
          </cell>
          <cell r="F220">
            <v>0</v>
          </cell>
        </row>
        <row r="221">
          <cell r="A221">
            <v>892099149</v>
          </cell>
          <cell r="D221" t="str">
            <v>DEPARTAMENTO DEL GUAINIA</v>
          </cell>
          <cell r="E221">
            <v>999178662</v>
          </cell>
          <cell r="F221">
            <v>14140871</v>
          </cell>
        </row>
        <row r="222">
          <cell r="A222">
            <v>892099242</v>
          </cell>
          <cell r="D222" t="str">
            <v>MUNICIPIO DE LEJANIAS</v>
          </cell>
          <cell r="E222">
            <v>56997891</v>
          </cell>
          <cell r="F222">
            <v>0</v>
          </cell>
        </row>
        <row r="223">
          <cell r="A223">
            <v>892120020</v>
          </cell>
          <cell r="D223" t="str">
            <v>MUNICIPIO DE MAICAO</v>
          </cell>
          <cell r="E223">
            <v>3448613882</v>
          </cell>
          <cell r="F223">
            <v>894162079</v>
          </cell>
        </row>
        <row r="224">
          <cell r="A224">
            <v>892201282</v>
          </cell>
          <cell r="D224" t="str">
            <v>MUNICIPIO DE SAN JUAN DE BETULIA</v>
          </cell>
          <cell r="E224">
            <v>25152416</v>
          </cell>
          <cell r="F224">
            <v>0</v>
          </cell>
        </row>
        <row r="225">
          <cell r="A225">
            <v>890981107</v>
          </cell>
          <cell r="D225" t="str">
            <v>MUNICIPIO DE CARACOLI</v>
          </cell>
          <cell r="E225">
            <v>58221729</v>
          </cell>
          <cell r="F225">
            <v>0</v>
          </cell>
        </row>
        <row r="226">
          <cell r="A226">
            <v>890983906</v>
          </cell>
          <cell r="D226" t="str">
            <v>MUNICIPIO DE PUERTO TRIUNFO</v>
          </cell>
          <cell r="E226">
            <v>85577836</v>
          </cell>
          <cell r="F226">
            <v>0</v>
          </cell>
        </row>
        <row r="227">
          <cell r="A227">
            <v>891580016</v>
          </cell>
          <cell r="D227" t="str">
            <v>DEPARTAMENTO DEL CAUCA EN REESTRUCTURACION</v>
          </cell>
          <cell r="E227">
            <v>9357837888</v>
          </cell>
          <cell r="F227">
            <v>116086909</v>
          </cell>
        </row>
        <row r="228">
          <cell r="A228">
            <v>892099325</v>
          </cell>
          <cell r="D228" t="str">
            <v>MUNICIPIO DE PUERTO LOPEZ</v>
          </cell>
          <cell r="E228">
            <v>30182899</v>
          </cell>
          <cell r="F228">
            <v>0</v>
          </cell>
        </row>
        <row r="229">
          <cell r="A229">
            <v>899999445</v>
          </cell>
          <cell r="D229" t="str">
            <v>MUNICIPIO DE VILLPINZON</v>
          </cell>
          <cell r="E229">
            <v>503048</v>
          </cell>
          <cell r="F229">
            <v>0</v>
          </cell>
        </row>
        <row r="230">
          <cell r="A230">
            <v>891801363</v>
          </cell>
          <cell r="D230" t="str">
            <v>MUNICIPIO DE COPER</v>
          </cell>
          <cell r="E230">
            <v>28925278</v>
          </cell>
          <cell r="F230">
            <v>0</v>
          </cell>
        </row>
        <row r="231">
          <cell r="A231">
            <v>892000148</v>
          </cell>
          <cell r="D231" t="str">
            <v>DEPARTAMENTO DEL META</v>
          </cell>
          <cell r="E231">
            <v>9517646072</v>
          </cell>
          <cell r="F231">
            <v>2589815844</v>
          </cell>
        </row>
        <row r="232">
          <cell r="A232">
            <v>892099246</v>
          </cell>
          <cell r="D232" t="str">
            <v>MUNICIPIO DE SAN JUANITO</v>
          </cell>
          <cell r="E232">
            <v>29063618</v>
          </cell>
          <cell r="F232">
            <v>0</v>
          </cell>
        </row>
        <row r="233">
          <cell r="A233">
            <v>891780103</v>
          </cell>
          <cell r="D233" t="str">
            <v>MUNICIPIO DE SITIONUEVO</v>
          </cell>
          <cell r="E233">
            <v>5197747</v>
          </cell>
          <cell r="F233">
            <v>0</v>
          </cell>
        </row>
        <row r="234">
          <cell r="A234">
            <v>891680010</v>
          </cell>
          <cell r="D234" t="str">
            <v>GOBERNACION DEL CHOCO</v>
          </cell>
          <cell r="E234">
            <v>9267225698</v>
          </cell>
          <cell r="F234">
            <v>186455549</v>
          </cell>
        </row>
        <row r="235">
          <cell r="A235">
            <v>890102018</v>
          </cell>
          <cell r="D235" t="str">
            <v>DISTRITO ESPECIAL INDUSTRIAL Y PORTUARIO DE BARRANQUILLA</v>
          </cell>
          <cell r="E235">
            <v>9428891994</v>
          </cell>
          <cell r="F235">
            <v>676691513</v>
          </cell>
        </row>
        <row r="236">
          <cell r="A236">
            <v>890480184</v>
          </cell>
          <cell r="D236" t="str">
            <v>DISTRITO TURISTICO Y CULTURAL DE CARTAGENA DE INDIAS</v>
          </cell>
          <cell r="E236">
            <v>1401155978</v>
          </cell>
          <cell r="F236">
            <v>2211921298</v>
          </cell>
        </row>
        <row r="237">
          <cell r="A237">
            <v>891780009</v>
          </cell>
          <cell r="D237" t="str">
            <v>DISTRITO TURISTICO CULTURAL E HISTORICO DE SANTA MARTA</v>
          </cell>
          <cell r="E237">
            <v>938610002</v>
          </cell>
          <cell r="F237">
            <v>1896823903</v>
          </cell>
        </row>
        <row r="238">
          <cell r="A238">
            <v>800103920</v>
          </cell>
          <cell r="D238" t="str">
            <v>GOBERNACION DEL MAGDALENA</v>
          </cell>
          <cell r="E238">
            <v>10384972892</v>
          </cell>
          <cell r="F238">
            <v>268607562</v>
          </cell>
        </row>
        <row r="239">
          <cell r="A239">
            <v>800103720</v>
          </cell>
          <cell r="D239" t="str">
            <v>ALCALDIA DE SAN LUIS DE PALENQUE</v>
          </cell>
          <cell r="E239">
            <v>228773894</v>
          </cell>
          <cell r="F239">
            <v>0</v>
          </cell>
        </row>
        <row r="240">
          <cell r="A240">
            <v>800113389</v>
          </cell>
          <cell r="D240" t="str">
            <v>MUNICIPIO DE IBAGUE</v>
          </cell>
          <cell r="E240">
            <v>2626827626</v>
          </cell>
          <cell r="F240">
            <v>110542916</v>
          </cell>
        </row>
        <row r="241">
          <cell r="A241">
            <v>800006541</v>
          </cell>
          <cell r="D241" t="str">
            <v>MUNICIPIO DE LA VICTORIA</v>
          </cell>
          <cell r="E241">
            <v>16495624</v>
          </cell>
          <cell r="F241">
            <v>0</v>
          </cell>
        </row>
        <row r="242">
          <cell r="A242">
            <v>800079035</v>
          </cell>
          <cell r="D242" t="str">
            <v>MUNICIPIO DE PUERTO GAITAN</v>
          </cell>
          <cell r="E242">
            <v>487914222</v>
          </cell>
          <cell r="F242">
            <v>243957111</v>
          </cell>
        </row>
        <row r="243">
          <cell r="A243">
            <v>899999366</v>
          </cell>
          <cell r="D243" t="str">
            <v>MUNICIPIO DE NEMOCON</v>
          </cell>
          <cell r="E243">
            <v>62881040</v>
          </cell>
          <cell r="F243">
            <v>0</v>
          </cell>
        </row>
        <row r="244">
          <cell r="A244">
            <v>890480203</v>
          </cell>
          <cell r="D244" t="str">
            <v xml:space="preserve">  MUNICIPIO DE SAN PABLO </v>
          </cell>
          <cell r="E244">
            <v>329697868</v>
          </cell>
          <cell r="F244">
            <v>164848934</v>
          </cell>
        </row>
        <row r="245">
          <cell r="A245">
            <v>899999336</v>
          </cell>
          <cell r="D245" t="str">
            <v>GOBERNACION DEL AMAZONAS</v>
          </cell>
          <cell r="E245">
            <v>3541050129</v>
          </cell>
          <cell r="F245">
            <v>36466180</v>
          </cell>
        </row>
        <row r="246">
          <cell r="A246">
            <v>900220147</v>
          </cell>
          <cell r="D246" t="str">
            <v>MUNICIPIO DE TUCHIN</v>
          </cell>
          <cell r="E246">
            <v>49728841</v>
          </cell>
          <cell r="F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1"/>
  <sheetViews>
    <sheetView tabSelected="1" zoomScaleNormal="100" workbookViewId="0">
      <pane xSplit="4" ySplit="3" topLeftCell="X58" activePane="bottomRight" state="frozen"/>
      <selection activeCell="F4" sqref="F4"/>
      <selection pane="topRight" activeCell="F4" sqref="F4"/>
      <selection pane="bottomLeft" activeCell="F4" sqref="F4"/>
      <selection pane="bottomRight" activeCell="D9" sqref="D9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7.140625" style="10" customWidth="1"/>
    <col min="5" max="5" width="47.5703125" style="10" customWidth="1"/>
    <col min="6" max="6" width="18" style="20" bestFit="1" customWidth="1"/>
    <col min="7" max="7" width="25.140625" style="22" customWidth="1"/>
    <col min="8" max="8" width="18" style="10" bestFit="1" customWidth="1"/>
    <col min="9" max="9" width="18.5703125" style="10" bestFit="1" customWidth="1"/>
    <col min="10" max="10" width="24.42578125" style="23" customWidth="1"/>
    <col min="11" max="11" width="17.5703125" style="10" customWidth="1"/>
    <col min="12" max="12" width="19.42578125" style="10" bestFit="1" customWidth="1"/>
    <col min="13" max="13" width="19.85546875" style="10" customWidth="1"/>
    <col min="14" max="14" width="19.140625" style="23" customWidth="1"/>
    <col min="15" max="15" width="17.5703125" style="10" customWidth="1"/>
    <col min="16" max="16" width="19.42578125" style="10" bestFit="1" customWidth="1"/>
    <col min="17" max="17" width="19.85546875" style="10" customWidth="1"/>
    <col min="18" max="19" width="19.140625" style="23" customWidth="1"/>
    <col min="20" max="20" width="17.5703125" style="10" customWidth="1"/>
    <col min="21" max="21" width="19.42578125" style="10" bestFit="1" customWidth="1"/>
    <col min="22" max="22" width="19.42578125" style="10" customWidth="1"/>
    <col min="23" max="23" width="19.85546875" style="10" customWidth="1"/>
    <col min="24" max="24" width="19.28515625" style="10" customWidth="1"/>
    <col min="25" max="25" width="13.7109375" style="10" customWidth="1"/>
    <col min="26" max="26" width="19.28515625" style="10" bestFit="1" customWidth="1"/>
    <col min="27" max="27" width="19.42578125" style="10" bestFit="1" customWidth="1"/>
    <col min="28" max="28" width="19.28515625" style="10" bestFit="1" customWidth="1"/>
    <col min="29" max="29" width="18.5703125" style="10" bestFit="1" customWidth="1"/>
    <col min="30" max="16384" width="11.42578125" style="10"/>
  </cols>
  <sheetData>
    <row r="1" spans="1:29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29" s="7" customFormat="1" ht="30.75" customHeight="1" x14ac:dyDescent="0.25">
      <c r="A2" s="6"/>
      <c r="B2" s="6"/>
      <c r="C2" s="6"/>
      <c r="D2" s="6"/>
      <c r="E2" s="6"/>
      <c r="F2" s="43" t="s">
        <v>595</v>
      </c>
      <c r="G2" s="44"/>
      <c r="H2" s="45" t="s">
        <v>596</v>
      </c>
      <c r="I2" s="46"/>
      <c r="J2" s="43" t="s">
        <v>602</v>
      </c>
      <c r="K2" s="44"/>
      <c r="L2" s="45" t="s">
        <v>603</v>
      </c>
      <c r="M2" s="46"/>
      <c r="N2" s="43" t="s">
        <v>606</v>
      </c>
      <c r="O2" s="44"/>
      <c r="P2" s="45" t="s">
        <v>607</v>
      </c>
      <c r="Q2" s="46"/>
      <c r="R2" s="43" t="s">
        <v>613</v>
      </c>
      <c r="S2" s="44"/>
      <c r="T2" s="44"/>
      <c r="U2" s="45" t="s">
        <v>614</v>
      </c>
      <c r="V2" s="46"/>
      <c r="W2" s="46"/>
      <c r="X2" s="43" t="s">
        <v>617</v>
      </c>
      <c r="Y2" s="44"/>
      <c r="Z2" s="44"/>
      <c r="AA2" s="45" t="s">
        <v>618</v>
      </c>
      <c r="AB2" s="46"/>
      <c r="AC2" s="46"/>
    </row>
    <row r="3" spans="1:29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610</v>
      </c>
      <c r="T3" s="9" t="s">
        <v>611</v>
      </c>
      <c r="U3" s="40" t="s">
        <v>130</v>
      </c>
      <c r="V3" s="40" t="s">
        <v>610</v>
      </c>
      <c r="W3" s="40" t="s">
        <v>612</v>
      </c>
      <c r="X3" s="8" t="s">
        <v>128</v>
      </c>
      <c r="Y3" s="8" t="s">
        <v>610</v>
      </c>
      <c r="Z3" s="9" t="s">
        <v>611</v>
      </c>
      <c r="AA3" s="40" t="s">
        <v>130</v>
      </c>
      <c r="AB3" s="40" t="s">
        <v>610</v>
      </c>
      <c r="AC3" s="40" t="s">
        <v>612</v>
      </c>
    </row>
    <row r="4" spans="1:29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</row>
    <row r="5" spans="1:29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</row>
    <row r="6" spans="1:29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</row>
    <row r="7" spans="1:29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</row>
    <row r="8" spans="1:29" ht="15" customHeight="1" x14ac:dyDescent="0.2">
      <c r="A8" s="11">
        <v>8001631300</v>
      </c>
      <c r="B8" s="11">
        <v>800163130</v>
      </c>
      <c r="C8" s="11">
        <v>129254000</v>
      </c>
      <c r="D8" s="12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</row>
    <row r="9" spans="1:29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</row>
    <row r="10" spans="1:29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</row>
    <row r="11" spans="1:29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</row>
    <row r="12" spans="1:29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</row>
    <row r="13" spans="1:29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</row>
    <row r="14" spans="1:29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</row>
    <row r="15" spans="1:29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</row>
    <row r="16" spans="1:29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</row>
    <row r="17" spans="1:29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</row>
    <row r="18" spans="1:29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</row>
    <row r="19" spans="1:29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</row>
    <row r="20" spans="1:29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</row>
    <row r="21" spans="1:29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</row>
    <row r="22" spans="1:29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</row>
    <row r="23" spans="1:29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</row>
    <row r="24" spans="1:29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</row>
    <row r="25" spans="1:29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</row>
    <row r="26" spans="1:29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</row>
    <row r="27" spans="1:29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</row>
    <row r="28" spans="1:29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</row>
    <row r="29" spans="1:29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</row>
    <row r="30" spans="1:29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</row>
    <row r="31" spans="1:29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</row>
    <row r="32" spans="1:29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</row>
    <row r="33" spans="1:29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</row>
    <row r="34" spans="1:29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</row>
    <row r="35" spans="1:29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</row>
    <row r="36" spans="1:29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VLOOKUP(B36,[3]REPNCT004ReporteAuxiliarContabl!A$21:D$27,4,0)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VLOOKUP(B36,[4]REPNCT004ReporteAuxiliarContabl!A$21:D$26,4,0)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</row>
    <row r="37" spans="1:29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</row>
    <row r="38" spans="1:29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</row>
    <row r="39" spans="1:29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</row>
    <row r="40" spans="1:29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</row>
    <row r="41" spans="1:29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</row>
    <row r="42" spans="1:29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</row>
    <row r="43" spans="1:29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</row>
    <row r="44" spans="1:29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VLOOKUP(B44,[3]REPNCT004ReporteAuxiliarContabl!A$21:D$27,4,0)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VLOOKUP(B44,[4]REPNCT004ReporteAuxiliarContabl!A$21:D$26,4,0)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</row>
    <row r="45" spans="1:29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</row>
    <row r="46" spans="1:29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</row>
    <row r="47" spans="1:29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</row>
    <row r="48" spans="1:29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VLOOKUP(B48,[3]REPNCT004ReporteAuxiliarContabl!A$21:D$27,4,0)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VLOOKUP(B48,[4]REPNCT004ReporteAuxiliarContabl!A$21:D$26,4,0)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</row>
    <row r="49" spans="1:29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593</v>
      </c>
      <c r="F49" s="14">
        <f>VLOOKUP(B49,[3]REPNCT004ReporteAuxiliarContabl!A$21:D$27,4,0)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VLOOKUP(B49,[4]REPNCT004ReporteAuxiliarContabl!A$21:D$26,4,0)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</row>
    <row r="50" spans="1:29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</row>
    <row r="51" spans="1:29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VLOOKUP(B51,[3]REPNCT004ReporteAuxiliarContabl!A$21:D$27,4,0)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VLOOKUP(B51,[4]REPNCT004ReporteAuxiliarContabl!A$21:D$26,4,0)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</row>
    <row r="52" spans="1:29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</row>
    <row r="53" spans="1:29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</row>
    <row r="54" spans="1:29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</row>
    <row r="55" spans="1:29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</row>
    <row r="56" spans="1:29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</row>
    <row r="57" spans="1:29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</row>
    <row r="58" spans="1:29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13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</row>
    <row r="59" spans="1:29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</row>
    <row r="60" spans="1:29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</row>
    <row r="61" spans="1:29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</row>
    <row r="62" spans="1:29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VLOOKUP(B62,[3]REPNCT004ReporteAuxiliarContabl!A$21:D$27,4,0)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VLOOKUP(B62,[4]REPNCT004ReporteAuxiliarContabl!A$21:D$26,4,0)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</row>
    <row r="63" spans="1:29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</row>
    <row r="64" spans="1:29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</row>
    <row r="65" spans="1:29" ht="24" customHeight="1" x14ac:dyDescent="0.2">
      <c r="A65" s="47" t="s">
        <v>52</v>
      </c>
      <c r="B65" s="48"/>
      <c r="C65" s="48"/>
      <c r="D65" s="48"/>
      <c r="E65" s="18"/>
      <c r="F65" s="19">
        <f t="shared" ref="F65:M65" si="12">SUM(F4:F64)</f>
        <v>29273266664</v>
      </c>
      <c r="G65" s="19">
        <f t="shared" si="12"/>
        <v>216841399978</v>
      </c>
      <c r="H65" s="19">
        <f t="shared" si="12"/>
        <v>29273266664</v>
      </c>
      <c r="I65" s="19">
        <f t="shared" si="12"/>
        <v>216841399978</v>
      </c>
      <c r="J65" s="19">
        <f t="shared" si="12"/>
        <v>58546533329</v>
      </c>
      <c r="K65" s="19">
        <f t="shared" si="12"/>
        <v>429009299962</v>
      </c>
      <c r="L65" s="19">
        <f t="shared" si="12"/>
        <v>87819799993</v>
      </c>
      <c r="M65" s="19">
        <f t="shared" si="12"/>
        <v>645850699940</v>
      </c>
      <c r="N65" s="19">
        <f t="shared" ref="N65" si="13">SUM(N4:N64)</f>
        <v>29273266664</v>
      </c>
      <c r="O65" s="19">
        <f t="shared" ref="O65" si="14">SUM(O4:O64)</f>
        <v>217023649978</v>
      </c>
      <c r="P65" s="19">
        <f t="shared" ref="P65" si="15">SUM(P4:P64)</f>
        <v>117093066657</v>
      </c>
      <c r="Q65" s="19">
        <f t="shared" ref="Q65:V65" si="16">SUM(Q4:Q64)</f>
        <v>862874349918</v>
      </c>
      <c r="R65" s="19">
        <f t="shared" si="16"/>
        <v>25273266664</v>
      </c>
      <c r="S65" s="19">
        <f t="shared" si="16"/>
        <v>86823724248</v>
      </c>
      <c r="T65" s="19">
        <f t="shared" si="16"/>
        <v>258058649978</v>
      </c>
      <c r="U65" s="19">
        <f>SUBTOTAL(9,U4:U64)</f>
        <v>142366333321</v>
      </c>
      <c r="V65" s="19">
        <f t="shared" si="16"/>
        <v>86823724248</v>
      </c>
      <c r="W65" s="19">
        <f t="shared" ref="W65" si="17">SUM(W4:W64)</f>
        <v>1120932999896</v>
      </c>
      <c r="X65" s="19">
        <f t="shared" ref="X65:AC65" si="18">SUM(X4:X64)</f>
        <v>21699302821</v>
      </c>
      <c r="Y65" s="19">
        <f t="shared" si="18"/>
        <v>0</v>
      </c>
      <c r="Z65" s="19">
        <f t="shared" si="18"/>
        <v>322730719188</v>
      </c>
      <c r="AA65" s="19">
        <f>SUBTOTAL(9,AA4:AA64)</f>
        <v>164065636142</v>
      </c>
      <c r="AB65" s="19">
        <f t="shared" ref="AB65:AC65" si="19">SUM(AB4:AB64)</f>
        <v>86823724248</v>
      </c>
      <c r="AC65" s="19">
        <f t="shared" ref="AC65" si="20">SUM(AC4:AC64)</f>
        <v>1443663719084</v>
      </c>
    </row>
    <row r="66" spans="1:29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</row>
    <row r="67" spans="1:29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</row>
    <row r="68" spans="1:29" x14ac:dyDescent="0.25">
      <c r="D68" s="25"/>
      <c r="F68" s="10"/>
      <c r="G68" s="10"/>
      <c r="J68" s="10"/>
      <c r="N68" s="10"/>
      <c r="R68" s="10"/>
      <c r="S68" s="10"/>
    </row>
    <row r="69" spans="1:29" ht="12.75" x14ac:dyDescent="0.2">
      <c r="F69" s="10"/>
      <c r="G69" s="10"/>
      <c r="J69" s="10"/>
      <c r="N69" s="10"/>
      <c r="R69" s="10"/>
      <c r="S69" s="10"/>
    </row>
    <row r="70" spans="1:29" ht="12.75" x14ac:dyDescent="0.2">
      <c r="F70" s="10"/>
      <c r="G70" s="10"/>
      <c r="J70" s="10"/>
      <c r="N70" s="10"/>
      <c r="R70" s="10"/>
      <c r="S70" s="10"/>
    </row>
    <row r="71" spans="1:29" ht="12.75" x14ac:dyDescent="0.2">
      <c r="F71" s="10"/>
      <c r="G71" s="10"/>
      <c r="J71" s="10"/>
      <c r="N71" s="10"/>
      <c r="R71" s="10"/>
      <c r="S71" s="10"/>
    </row>
    <row r="72" spans="1:29" ht="12.75" x14ac:dyDescent="0.2">
      <c r="F72" s="10"/>
      <c r="G72" s="10"/>
      <c r="J72" s="10"/>
      <c r="N72" s="10"/>
      <c r="R72" s="10"/>
      <c r="S72" s="10"/>
    </row>
    <row r="73" spans="1:29" ht="12.75" x14ac:dyDescent="0.2">
      <c r="F73" s="10"/>
      <c r="G73" s="10"/>
      <c r="J73" s="10"/>
      <c r="N73" s="10"/>
      <c r="R73" s="10"/>
      <c r="S73" s="10"/>
    </row>
    <row r="74" spans="1:29" ht="12.75" x14ac:dyDescent="0.2">
      <c r="F74" s="10"/>
      <c r="G74" s="10"/>
      <c r="J74" s="10"/>
      <c r="N74" s="10"/>
      <c r="R74" s="10"/>
      <c r="S74" s="10"/>
    </row>
    <row r="75" spans="1:29" ht="12.75" x14ac:dyDescent="0.2">
      <c r="F75" s="10"/>
      <c r="G75" s="10"/>
      <c r="J75" s="10"/>
      <c r="N75" s="10"/>
      <c r="R75" s="10"/>
      <c r="S75" s="10"/>
    </row>
    <row r="76" spans="1:29" ht="12.75" x14ac:dyDescent="0.2">
      <c r="F76" s="10"/>
      <c r="G76" s="10"/>
      <c r="J76" s="10"/>
      <c r="N76" s="10"/>
      <c r="R76" s="10"/>
      <c r="S76" s="10"/>
    </row>
    <row r="77" spans="1:29" ht="12.75" x14ac:dyDescent="0.2">
      <c r="F77" s="10"/>
      <c r="G77" s="10"/>
      <c r="J77" s="10"/>
      <c r="N77" s="10"/>
      <c r="R77" s="10"/>
      <c r="S77" s="10"/>
    </row>
    <row r="78" spans="1:29" ht="12.75" x14ac:dyDescent="0.2">
      <c r="F78" s="10"/>
      <c r="G78" s="10"/>
      <c r="J78" s="10"/>
      <c r="N78" s="10"/>
      <c r="R78" s="10"/>
      <c r="S78" s="10"/>
    </row>
    <row r="79" spans="1:29" ht="12.75" x14ac:dyDescent="0.2">
      <c r="F79" s="10"/>
      <c r="G79" s="10"/>
      <c r="J79" s="10"/>
      <c r="N79" s="10"/>
      <c r="R79" s="10"/>
      <c r="S79" s="10"/>
    </row>
    <row r="80" spans="1:29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AC64" xr:uid="{F9FE8291-5044-4D22-8C7D-AC1A4A768B5C}"/>
  <sortState xmlns:xlrd2="http://schemas.microsoft.com/office/spreadsheetml/2017/richdata2" ref="A4:I64">
    <sortCondition ref="B4:B64"/>
  </sortState>
  <mergeCells count="11">
    <mergeCell ref="X2:Z2"/>
    <mergeCell ref="AA2:AC2"/>
    <mergeCell ref="R2:T2"/>
    <mergeCell ref="U2:W2"/>
    <mergeCell ref="N2:O2"/>
    <mergeCell ref="P2:Q2"/>
    <mergeCell ref="A65:D65"/>
    <mergeCell ref="F2:G2"/>
    <mergeCell ref="H2:I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 filterMode="1">
    <pageSetUpPr fitToPage="1"/>
  </sheetPr>
  <dimension ref="A1:N268"/>
  <sheetViews>
    <sheetView zoomScaleNormal="100" workbookViewId="0">
      <pane xSplit="3" ySplit="3" topLeftCell="K171" activePane="bottomRight" state="frozen"/>
      <selection activeCell="J39" sqref="J39"/>
      <selection pane="topRight" activeCell="J39" sqref="J39"/>
      <selection pane="bottomLeft" activeCell="J39" sqref="J39"/>
      <selection pane="bottomRight" activeCell="M77" sqref="M77:M250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3" width="50" style="10" customWidth="1"/>
    <col min="4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6384" width="11.42578125" style="10"/>
  </cols>
  <sheetData>
    <row r="1" spans="1:14" s="5" customFormat="1" ht="30.75" customHeight="1" x14ac:dyDescent="0.3">
      <c r="A1" s="37" t="s">
        <v>368</v>
      </c>
      <c r="B1" s="1"/>
      <c r="C1" s="2"/>
      <c r="D1" s="1"/>
    </row>
    <row r="2" spans="1:14" s="7" customFormat="1" ht="33" customHeight="1" x14ac:dyDescent="0.25">
      <c r="A2" s="6"/>
      <c r="B2" s="6"/>
      <c r="C2" s="6"/>
      <c r="D2" s="6"/>
      <c r="E2" s="36" t="s">
        <v>595</v>
      </c>
      <c r="F2" s="41" t="s">
        <v>597</v>
      </c>
      <c r="G2" s="36" t="s">
        <v>604</v>
      </c>
      <c r="H2" s="41" t="s">
        <v>605</v>
      </c>
      <c r="I2" s="36" t="s">
        <v>606</v>
      </c>
      <c r="J2" s="42" t="s">
        <v>608</v>
      </c>
      <c r="K2" s="36" t="s">
        <v>616</v>
      </c>
      <c r="L2" s="42" t="s">
        <v>615</v>
      </c>
      <c r="M2" s="36" t="s">
        <v>619</v>
      </c>
      <c r="N2" s="42" t="s">
        <v>618</v>
      </c>
    </row>
    <row r="3" spans="1:14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601</v>
      </c>
      <c r="F3" s="40" t="s">
        <v>131</v>
      </c>
      <c r="G3" s="35" t="s">
        <v>601</v>
      </c>
      <c r="H3" s="40" t="s">
        <v>131</v>
      </c>
      <c r="I3" s="35" t="s">
        <v>601</v>
      </c>
      <c r="J3" s="40" t="s">
        <v>131</v>
      </c>
      <c r="K3" s="35" t="s">
        <v>601</v>
      </c>
      <c r="L3" s="40" t="s">
        <v>131</v>
      </c>
      <c r="M3" s="35" t="s">
        <v>601</v>
      </c>
      <c r="N3" s="40" t="s">
        <v>131</v>
      </c>
    </row>
    <row r="4" spans="1:14" ht="15" hidden="1" customHeight="1" x14ac:dyDescent="0.2">
      <c r="A4" s="11">
        <v>800006541</v>
      </c>
      <c r="B4" s="11">
        <f>VLOOKUP(A4,[5]Hoja1!A$9:B$3777,2,0)</f>
        <v>210115401</v>
      </c>
      <c r="C4" s="12" t="s">
        <v>354</v>
      </c>
      <c r="D4" s="13" t="s">
        <v>583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f>VLOOKUP(A4,[6]REPNCT004ReporteAuxiliarContabl!A$21:F$246,6,0)</f>
        <v>0</v>
      </c>
      <c r="N4" s="34">
        <f>+L4+M4</f>
        <v>16495624</v>
      </c>
    </row>
    <row r="5" spans="1:14" ht="15" hidden="1" customHeight="1" x14ac:dyDescent="0.2">
      <c r="A5" s="11">
        <v>800008456</v>
      </c>
      <c r="B5" s="11">
        <f>VLOOKUP(A5,[5]Hoja1!A$9:B$3777,2,0)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f>VLOOKUP(A5,[6]REPNCT004ReporteAuxiliarContabl!A$21:F$246,6,0)</f>
        <v>0</v>
      </c>
      <c r="N5" s="34">
        <f t="shared" ref="N5:N68" si="4">+L5+M5</f>
        <v>149659617</v>
      </c>
    </row>
    <row r="6" spans="1:14" ht="15" hidden="1" customHeight="1" x14ac:dyDescent="0.2">
      <c r="A6" s="11">
        <v>800012873</v>
      </c>
      <c r="B6" s="11">
        <f>VLOOKUP(A6,[5]Hoja1!A$9:B$3777,2,0)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f>VLOOKUP(A6,[6]REPNCT004ReporteAuxiliarContabl!A$21:F$246,6,0)</f>
        <v>180525085</v>
      </c>
      <c r="N6" s="34">
        <f t="shared" si="4"/>
        <v>541575255</v>
      </c>
    </row>
    <row r="7" spans="1:14" ht="15" hidden="1" customHeight="1" x14ac:dyDescent="0.2">
      <c r="A7" s="11">
        <v>800016757</v>
      </c>
      <c r="B7" s="11">
        <f>VLOOKUP(A7,[5]Hoja1!A$9:B$3777,2,0)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f>VLOOKUP(A7,[6]REPNCT004ReporteAuxiliarContabl!A$21:F$246,6,0)</f>
        <v>0</v>
      </c>
      <c r="N7" s="34">
        <f t="shared" si="4"/>
        <v>68544678</v>
      </c>
    </row>
    <row r="8" spans="1:14" ht="15" hidden="1" customHeight="1" x14ac:dyDescent="0.2">
      <c r="A8" s="11">
        <v>800017288</v>
      </c>
      <c r="B8" s="11">
        <f>VLOOKUP(A8,[5]Hoja1!A$9:B$3777,2,0)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f>VLOOKUP(A8,[6]REPNCT004ReporteAuxiliarContabl!A$21:F$246,6,0)</f>
        <v>0</v>
      </c>
      <c r="N8" s="34">
        <f t="shared" si="4"/>
        <v>5379132</v>
      </c>
    </row>
    <row r="9" spans="1:14" ht="15" hidden="1" customHeight="1" x14ac:dyDescent="0.2">
      <c r="A9" s="11">
        <v>800028432</v>
      </c>
      <c r="B9" s="11">
        <f>VLOOKUP(A9,[5]Hoja1!A$9:B$3777,2,0)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f>VLOOKUP(A9,[6]REPNCT004ReporteAuxiliarContabl!A$21:F$246,6,0)</f>
        <v>250767100</v>
      </c>
      <c r="N9" s="34">
        <f t="shared" si="4"/>
        <v>2709837576</v>
      </c>
    </row>
    <row r="10" spans="1:14" ht="15" hidden="1" customHeight="1" x14ac:dyDescent="0.2">
      <c r="A10" s="11">
        <v>800029826</v>
      </c>
      <c r="B10" s="11">
        <f>VLOOKUP(A10,[5]Hoja1!A$9:B$3777,2,0)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f>VLOOKUP(A10,[6]REPNCT004ReporteAuxiliarContabl!A$21:F$246,6,0)</f>
        <v>0</v>
      </c>
      <c r="N10" s="34">
        <f t="shared" si="4"/>
        <v>3144051</v>
      </c>
    </row>
    <row r="11" spans="1:14" ht="15" hidden="1" customHeight="1" x14ac:dyDescent="0.2">
      <c r="A11" s="11">
        <v>800039803</v>
      </c>
      <c r="B11" s="11">
        <f>VLOOKUP(A11,[5]Hoja1!A$9:B$3777,2,0)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f>VLOOKUP(A11,[6]REPNCT004ReporteAuxiliarContabl!A$21:F$246,6,0)</f>
        <v>0</v>
      </c>
      <c r="N11" s="34">
        <f t="shared" si="4"/>
        <v>10370022</v>
      </c>
    </row>
    <row r="12" spans="1:14" ht="15" hidden="1" customHeight="1" x14ac:dyDescent="0.2">
      <c r="A12" s="11">
        <v>800049826</v>
      </c>
      <c r="B12" s="11">
        <f>VLOOKUP(A12,[5]Hoja1!A$9:B$3777,2,0)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f>VLOOKUP(A12,[6]REPNCT004ReporteAuxiliarContabl!A$21:F$246,6,0)</f>
        <v>0</v>
      </c>
      <c r="N12" s="34">
        <f t="shared" si="4"/>
        <v>32431525</v>
      </c>
    </row>
    <row r="13" spans="1:14" ht="15" hidden="1" customHeight="1" x14ac:dyDescent="0.2">
      <c r="A13" s="11">
        <v>800050331</v>
      </c>
      <c r="B13" s="11">
        <f>VLOOKUP(A13,[5]Hoja1!A$9:B$3777,2,0)</f>
        <v>210070400</v>
      </c>
      <c r="C13" s="12" t="s">
        <v>317</v>
      </c>
      <c r="D13" s="13" t="s">
        <v>551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f>VLOOKUP(A13,[6]REPNCT004ReporteAuxiliarContabl!A$21:F$246,6,0)</f>
        <v>0</v>
      </c>
      <c r="N13" s="34">
        <f t="shared" si="4"/>
        <v>36053474</v>
      </c>
    </row>
    <row r="14" spans="1:14" ht="15" hidden="1" customHeight="1" x14ac:dyDescent="0.2">
      <c r="A14" s="11">
        <v>800054249</v>
      </c>
      <c r="B14" s="11">
        <f>VLOOKUP(A14,[5]Hoja1!A$9:B$3777,2,0)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f>VLOOKUP(A14,[6]REPNCT004ReporteAuxiliarContabl!A$21:F$246,6,0)</f>
        <v>258406745</v>
      </c>
      <c r="N14" s="34">
        <f t="shared" si="4"/>
        <v>775220235</v>
      </c>
    </row>
    <row r="15" spans="1:14" ht="15" hidden="1" customHeight="1" x14ac:dyDescent="0.2">
      <c r="A15" s="11">
        <v>800075231</v>
      </c>
      <c r="B15" s="11">
        <f>VLOOKUP(A15,[5]Hoja1!A$9:B$3777,2,0)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f>VLOOKUP(A15,[6]REPNCT004ReporteAuxiliarContabl!A$21:F$246,6,0)</f>
        <v>170262992</v>
      </c>
      <c r="N15" s="34">
        <f t="shared" si="4"/>
        <v>510788976</v>
      </c>
    </row>
    <row r="16" spans="1:14" ht="15" hidden="1" customHeight="1" x14ac:dyDescent="0.2">
      <c r="A16" s="11">
        <v>800079035</v>
      </c>
      <c r="B16" s="11">
        <f>VLOOKUP(A16,[5]Hoja1!A$9:B$3777,2,0)</f>
        <v>216850568</v>
      </c>
      <c r="C16" s="12" t="s">
        <v>356</v>
      </c>
      <c r="D16" s="13" t="s">
        <v>584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f>VLOOKUP(A16,[6]REPNCT004ReporteAuxiliarContabl!A$21:F$246,6,0)</f>
        <v>243957111</v>
      </c>
      <c r="N16" s="34">
        <f t="shared" si="4"/>
        <v>731871333</v>
      </c>
    </row>
    <row r="17" spans="1:14" ht="15" hidden="1" customHeight="1" x14ac:dyDescent="0.2">
      <c r="A17" s="11">
        <v>800085612</v>
      </c>
      <c r="B17" s="11">
        <f>VLOOKUP(A17,[5]Hoja1!A$9:B$3777,2,0)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f>VLOOKUP(A17,[6]REPNCT004ReporteAuxiliarContabl!A$21:F$246,6,0)</f>
        <v>0</v>
      </c>
      <c r="N17" s="34">
        <f t="shared" si="4"/>
        <v>11191933</v>
      </c>
    </row>
    <row r="18" spans="1:14" ht="15" hidden="1" customHeight="1" x14ac:dyDescent="0.2">
      <c r="A18" s="11">
        <v>800091594</v>
      </c>
      <c r="B18" s="11">
        <f>VLOOKUP(A18,[5]Hoja1!A$9:B$3777,2,0)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f>VLOOKUP(A18,[6]REPNCT004ReporteAuxiliarContabl!A$21:F$246,6,0)</f>
        <v>151174178</v>
      </c>
      <c r="N18" s="34">
        <f t="shared" si="4"/>
        <v>2067564765</v>
      </c>
    </row>
    <row r="19" spans="1:14" ht="15" hidden="1" customHeight="1" x14ac:dyDescent="0.2">
      <c r="A19" s="11">
        <v>800094067</v>
      </c>
      <c r="B19" s="11">
        <f>VLOOKUP(A19,[5]Hoja1!A$9:B$3777,2,0)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f>VLOOKUP(A19,[6]REPNCT004ReporteAuxiliarContabl!A$21:F$246,6,0)</f>
        <v>17586109</v>
      </c>
      <c r="N19" s="34">
        <f t="shared" si="4"/>
        <v>1856848400</v>
      </c>
    </row>
    <row r="20" spans="1:14" ht="15" hidden="1" customHeight="1" x14ac:dyDescent="0.2">
      <c r="A20" s="11">
        <v>800094164</v>
      </c>
      <c r="B20" s="11">
        <f>VLOOKUP(A20,[5]Hoja1!A$9:B$3777,2,0)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f>VLOOKUP(A20,[6]REPNCT004ReporteAuxiliarContabl!A$21:F$246,6,0)</f>
        <v>150164817</v>
      </c>
      <c r="N20" s="34">
        <f t="shared" si="4"/>
        <v>17366985702</v>
      </c>
    </row>
    <row r="21" spans="1:14" ht="15" hidden="1" customHeight="1" x14ac:dyDescent="0.2">
      <c r="A21" s="11">
        <v>800094755</v>
      </c>
      <c r="B21" s="11">
        <f>VLOOKUP(A21,[5]Hoja1!A$9:B$3777,2,0)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f>VLOOKUP(A21,[6]REPNCT004ReporteAuxiliarContabl!A$21:F$246,6,0)</f>
        <v>38314176</v>
      </c>
      <c r="N21" s="34">
        <f t="shared" si="4"/>
        <v>2718232038</v>
      </c>
    </row>
    <row r="22" spans="1:14" ht="15" hidden="1" customHeight="1" x14ac:dyDescent="0.2">
      <c r="A22" s="11">
        <v>800095530</v>
      </c>
      <c r="B22" s="11">
        <f>VLOOKUP(A22,[5]Hoja1!A$9:B$3777,2,0)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f>VLOOKUP(A22,[6]REPNCT004ReporteAuxiliarContabl!A$21:F$246,6,0)</f>
        <v>0</v>
      </c>
      <c r="N22" s="34">
        <f t="shared" si="4"/>
        <v>11771331</v>
      </c>
    </row>
    <row r="23" spans="1:14" ht="15" hidden="1" customHeight="1" x14ac:dyDescent="0.2">
      <c r="A23" s="11">
        <v>800095728</v>
      </c>
      <c r="B23" s="11">
        <f>VLOOKUP(A23,[5]Hoja1!A$9:B$3777,2,0)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f>VLOOKUP(A23,[6]REPNCT004ReporteAuxiliarContabl!A$21:F$246,6,0)</f>
        <v>29438223</v>
      </c>
      <c r="N23" s="34">
        <f t="shared" si="4"/>
        <v>1504082162</v>
      </c>
    </row>
    <row r="24" spans="1:14" ht="15" hidden="1" customHeight="1" x14ac:dyDescent="0.2">
      <c r="A24" s="11">
        <v>800096585</v>
      </c>
      <c r="B24" s="11">
        <f>VLOOKUP(A24,[5]Hoja1!A$9:B$3777,2,0)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f>VLOOKUP(A24,[6]REPNCT004ReporteAuxiliarContabl!A$21:F$246,6,0)</f>
        <v>285010232</v>
      </c>
      <c r="N24" s="34">
        <f t="shared" si="4"/>
        <v>855030696</v>
      </c>
    </row>
    <row r="25" spans="1:14" ht="15" hidden="1" customHeight="1" x14ac:dyDescent="0.2">
      <c r="A25" s="11">
        <v>800096592</v>
      </c>
      <c r="B25" s="11">
        <f>VLOOKUP(A25,[5]Hoja1!A$9:B$3777,2,0)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f>VLOOKUP(A25,[6]REPNCT004ReporteAuxiliarContabl!A$21:F$246,6,0)</f>
        <v>125762080</v>
      </c>
      <c r="N25" s="34">
        <f t="shared" si="4"/>
        <v>377286240</v>
      </c>
    </row>
    <row r="26" spans="1:14" ht="15" hidden="1" customHeight="1" x14ac:dyDescent="0.2">
      <c r="A26" s="11">
        <v>800096734</v>
      </c>
      <c r="B26" s="11">
        <v>210123001</v>
      </c>
      <c r="C26" s="27" t="s">
        <v>589</v>
      </c>
      <c r="D26" s="13" t="s">
        <v>590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f>VLOOKUP(A26,[6]REPNCT004ReporteAuxiliarContabl!A$21:F$246,6,0)</f>
        <v>152508552</v>
      </c>
      <c r="N26" s="34">
        <f t="shared" si="4"/>
        <v>3009420756</v>
      </c>
    </row>
    <row r="27" spans="1:14" ht="15" hidden="1" customHeight="1" x14ac:dyDescent="0.2">
      <c r="A27" s="11">
        <v>800096737</v>
      </c>
      <c r="B27" s="11">
        <f>VLOOKUP(A27,[5]Hoja1!A$9:B$3777,2,0)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f>VLOOKUP(A27,[6]REPNCT004ReporteAuxiliarContabl!A$21:F$246,6,0)</f>
        <v>0</v>
      </c>
      <c r="N27" s="34">
        <f t="shared" si="4"/>
        <v>75203208</v>
      </c>
    </row>
    <row r="28" spans="1:14" ht="15" hidden="1" customHeight="1" x14ac:dyDescent="0.2">
      <c r="A28" s="11">
        <v>800096739</v>
      </c>
      <c r="B28" s="11">
        <f>VLOOKUP(A28,[5]Hoja1!A$9:B$3777,2,0)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f>VLOOKUP(A28,[6]REPNCT004ReporteAuxiliarContabl!A$21:F$246,6,0)</f>
        <v>0</v>
      </c>
      <c r="N28" s="34">
        <f t="shared" si="4"/>
        <v>125079192</v>
      </c>
    </row>
    <row r="29" spans="1:14" ht="15" hidden="1" customHeight="1" x14ac:dyDescent="0.2">
      <c r="A29" s="11">
        <v>800096753</v>
      </c>
      <c r="B29" s="11">
        <f>VLOOKUP(A29,[5]Hoja1!A$9:B$3777,2,0)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f>VLOOKUP(A29,[6]REPNCT004ReporteAuxiliarContabl!A$21:F$246,6,0)</f>
        <v>0</v>
      </c>
      <c r="N29" s="34">
        <f t="shared" si="4"/>
        <v>155680878</v>
      </c>
    </row>
    <row r="30" spans="1:14" ht="15" hidden="1" customHeight="1" x14ac:dyDescent="0.2">
      <c r="A30" s="11">
        <v>800096758</v>
      </c>
      <c r="B30" s="11">
        <f>VLOOKUP(A30,[5]Hoja1!A$9:B$3777,2,0)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f>VLOOKUP(A30,[6]REPNCT004ReporteAuxiliarContabl!A$21:F$246,6,0)</f>
        <v>61177304</v>
      </c>
      <c r="N30" s="34">
        <f t="shared" si="4"/>
        <v>1853774259</v>
      </c>
    </row>
    <row r="31" spans="1:14" ht="15" hidden="1" customHeight="1" x14ac:dyDescent="0.2">
      <c r="A31" s="11">
        <v>800096761</v>
      </c>
      <c r="B31" s="11">
        <f>VLOOKUP(A31,[5]Hoja1!A$9:B$3777,2,0)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f>VLOOKUP(A31,[6]REPNCT004ReporteAuxiliarContabl!A$21:F$246,6,0)</f>
        <v>0</v>
      </c>
      <c r="N31" s="34">
        <f t="shared" si="4"/>
        <v>133189148</v>
      </c>
    </row>
    <row r="32" spans="1:14" ht="15" hidden="1" customHeight="1" x14ac:dyDescent="0.2">
      <c r="A32" s="11">
        <v>800096765</v>
      </c>
      <c r="B32" s="11">
        <f>VLOOKUP(A32,[5]Hoja1!A$9:B$3777,2,0)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f>VLOOKUP(A32,[6]REPNCT004ReporteAuxiliarContabl!A$21:F$246,6,0)</f>
        <v>0</v>
      </c>
      <c r="N32" s="34">
        <f t="shared" si="4"/>
        <v>131083876</v>
      </c>
    </row>
    <row r="33" spans="1:14" ht="15" hidden="1" customHeight="1" x14ac:dyDescent="0.2">
      <c r="A33" s="11">
        <v>800096766</v>
      </c>
      <c r="B33" s="11">
        <f>VLOOKUP(A33,[5]Hoja1!A$9:B$3777,2,0)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f>VLOOKUP(A33,[6]REPNCT004ReporteAuxiliarContabl!A$21:F$246,6,0)</f>
        <v>0</v>
      </c>
      <c r="N33" s="34">
        <f t="shared" si="4"/>
        <v>182153695</v>
      </c>
    </row>
    <row r="34" spans="1:14" ht="15" hidden="1" customHeight="1" x14ac:dyDescent="0.2">
      <c r="A34" s="11">
        <v>800096770</v>
      </c>
      <c r="B34" s="11">
        <f>VLOOKUP(A34,[5]Hoja1!A$9:B$3777,2,0)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f>VLOOKUP(A34,[6]REPNCT004ReporteAuxiliarContabl!A$21:F$246,6,0)</f>
        <v>0</v>
      </c>
      <c r="N34" s="34">
        <f t="shared" si="4"/>
        <v>119397261</v>
      </c>
    </row>
    <row r="35" spans="1:14" ht="15" hidden="1" customHeight="1" x14ac:dyDescent="0.2">
      <c r="A35" s="11">
        <v>800096772</v>
      </c>
      <c r="B35" s="11">
        <f>VLOOKUP(A35,[5]Hoja1!A$9:B$3777,2,0)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f>VLOOKUP(A35,[6]REPNCT004ReporteAuxiliarContabl!A$21:F$246,6,0)</f>
        <v>0</v>
      </c>
      <c r="N35" s="34">
        <f t="shared" si="4"/>
        <v>209796315</v>
      </c>
    </row>
    <row r="36" spans="1:14" ht="15" hidden="1" customHeight="1" x14ac:dyDescent="0.2">
      <c r="A36" s="11">
        <v>800096777</v>
      </c>
      <c r="B36" s="11">
        <f>VLOOKUP(A36,[5]Hoja1!A$9:B$3777,2,0)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f>VLOOKUP(A36,[6]REPNCT004ReporteAuxiliarContabl!A$21:F$246,6,0)</f>
        <v>40311756</v>
      </c>
      <c r="N36" s="34">
        <f t="shared" si="4"/>
        <v>586170764</v>
      </c>
    </row>
    <row r="37" spans="1:14" ht="15" hidden="1" customHeight="1" x14ac:dyDescent="0.2">
      <c r="A37" s="11">
        <v>800096781</v>
      </c>
      <c r="B37" s="11">
        <f>VLOOKUP(A37,[5]Hoja1!A$9:B$3777,2,0)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f>VLOOKUP(A37,[6]REPNCT004ReporteAuxiliarContabl!A$21:F$246,6,0)</f>
        <v>293520196</v>
      </c>
      <c r="N37" s="34">
        <f t="shared" si="4"/>
        <v>880560588</v>
      </c>
    </row>
    <row r="38" spans="1:14" ht="15" hidden="1" customHeight="1" x14ac:dyDescent="0.2">
      <c r="A38" s="11">
        <v>800096804</v>
      </c>
      <c r="B38" s="11">
        <f>VLOOKUP(A38,[5]Hoja1!A$9:B$3777,2,0)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f>VLOOKUP(A38,[6]REPNCT004ReporteAuxiliarContabl!A$21:F$246,6,0)</f>
        <v>0</v>
      </c>
      <c r="N38" s="34">
        <f t="shared" si="4"/>
        <v>148740071</v>
      </c>
    </row>
    <row r="39" spans="1:14" ht="15" hidden="1" customHeight="1" x14ac:dyDescent="0.2">
      <c r="A39" s="11">
        <v>800096807</v>
      </c>
      <c r="B39" s="11">
        <f>VLOOKUP(A39,[5]Hoja1!A$9:B$3777,2,0)</f>
        <v>210723807</v>
      </c>
      <c r="C39" s="12" t="s">
        <v>318</v>
      </c>
      <c r="D39" s="13" t="s">
        <v>552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f>VLOOKUP(A39,[6]REPNCT004ReporteAuxiliarContabl!A$21:F$246,6,0)</f>
        <v>0</v>
      </c>
      <c r="N39" s="34">
        <f t="shared" si="4"/>
        <v>131005658</v>
      </c>
    </row>
    <row r="40" spans="1:14" ht="15" hidden="1" customHeight="1" x14ac:dyDescent="0.2">
      <c r="A40" s="11">
        <v>800097176</v>
      </c>
      <c r="B40" s="11">
        <f>VLOOKUP(A40,[5]Hoja1!A$9:B$3777,2,0)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f>VLOOKUP(A40,[6]REPNCT004ReporteAuxiliarContabl!A$21:F$246,6,0)</f>
        <v>0</v>
      </c>
      <c r="N40" s="34">
        <f t="shared" si="4"/>
        <v>744241</v>
      </c>
    </row>
    <row r="41" spans="1:14" ht="15" hidden="1" customHeight="1" x14ac:dyDescent="0.2">
      <c r="A41" s="11">
        <v>800097180</v>
      </c>
      <c r="B41" s="11">
        <f>VLOOKUP(A41,[5]Hoja1!A$9:B$3777,2,0)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f>VLOOKUP(A41,[6]REPNCT004ReporteAuxiliarContabl!A$21:F$246,6,0)</f>
        <v>0</v>
      </c>
      <c r="N41" s="34">
        <f t="shared" si="4"/>
        <v>174386510</v>
      </c>
    </row>
    <row r="42" spans="1:14" ht="15" hidden="1" customHeight="1" x14ac:dyDescent="0.2">
      <c r="A42" s="11">
        <v>800098190</v>
      </c>
      <c r="B42" s="11">
        <f>VLOOKUP(A42,[5]Hoja1!A$9:B$3777,2,0)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f>VLOOKUP(A42,[6]REPNCT004ReporteAuxiliarContabl!A$21:F$246,6,0)</f>
        <v>92439784</v>
      </c>
      <c r="N42" s="34">
        <f t="shared" si="4"/>
        <v>277319352</v>
      </c>
    </row>
    <row r="43" spans="1:14" ht="15" hidden="1" customHeight="1" x14ac:dyDescent="0.2">
      <c r="A43" s="11">
        <v>800098193</v>
      </c>
      <c r="B43" s="11">
        <f>VLOOKUP(A43,[5]Hoja1!A$9:B$3777,2,0)</f>
        <v>211850318</v>
      </c>
      <c r="C43" s="12" t="s">
        <v>319</v>
      </c>
      <c r="D43" s="13" t="s">
        <v>553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f>VLOOKUP(A43,[6]REPNCT004ReporteAuxiliarContabl!A$21:F$246,6,0)</f>
        <v>0</v>
      </c>
      <c r="N43" s="34">
        <f t="shared" si="4"/>
        <v>188643120</v>
      </c>
    </row>
    <row r="44" spans="1:14" ht="15" hidden="1" customHeight="1" x14ac:dyDescent="0.2">
      <c r="A44" s="11">
        <v>800098911</v>
      </c>
      <c r="B44" s="11">
        <f>VLOOKUP(A44,[5]Hoja1!A$9:B$3777,2,0)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f>VLOOKUP(A44,[6]REPNCT004ReporteAuxiliarContabl!A$21:F$246,6,0)</f>
        <v>240629100</v>
      </c>
      <c r="N44" s="34">
        <f t="shared" si="4"/>
        <v>3996086698</v>
      </c>
    </row>
    <row r="45" spans="1:14" ht="15" hidden="1" customHeight="1" x14ac:dyDescent="0.2">
      <c r="A45" s="11">
        <v>800099095</v>
      </c>
      <c r="B45" s="11">
        <f>VLOOKUP(A45,[5]Hoja1!A$9:B$3777,2,0)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f>VLOOKUP(A45,[6]REPNCT004ReporteAuxiliarContabl!A$21:F$246,6,0)</f>
        <v>59723983</v>
      </c>
      <c r="N45" s="34">
        <f t="shared" si="4"/>
        <v>1362047724</v>
      </c>
    </row>
    <row r="46" spans="1:14" ht="15" hidden="1" customHeight="1" x14ac:dyDescent="0.2">
      <c r="A46" s="11">
        <v>800099210</v>
      </c>
      <c r="B46" s="11">
        <f>VLOOKUP(A46,[5]Hoja1!A$9:B$3777,2,0)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f>VLOOKUP(A46,[6]REPNCT004ReporteAuxiliarContabl!A$21:F$246,6,0)</f>
        <v>0</v>
      </c>
      <c r="N46" s="34">
        <f t="shared" si="4"/>
        <v>1257621</v>
      </c>
    </row>
    <row r="47" spans="1:14" ht="15" hidden="1" customHeight="1" x14ac:dyDescent="0.2">
      <c r="A47" s="11">
        <v>800099223</v>
      </c>
      <c r="B47" s="11">
        <f>VLOOKUP(A47,[5]Hoja1!A$9:B$3777,2,0)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f>VLOOKUP(A47,[6]REPNCT004ReporteAuxiliarContabl!A$21:F$246,6,0)</f>
        <v>220980626</v>
      </c>
      <c r="N47" s="34">
        <f t="shared" si="4"/>
        <v>662941878</v>
      </c>
    </row>
    <row r="48" spans="1:14" ht="15" hidden="1" customHeight="1" x14ac:dyDescent="0.2">
      <c r="A48" s="11">
        <v>800099262</v>
      </c>
      <c r="B48" s="11">
        <f>VLOOKUP(A48,[5]Hoja1!A$9:B$3777,2,0)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f>VLOOKUP(A48,[6]REPNCT004ReporteAuxiliarContabl!A$21:F$246,6,0)</f>
        <v>0</v>
      </c>
      <c r="N48" s="34">
        <f t="shared" si="4"/>
        <v>18499089</v>
      </c>
    </row>
    <row r="49" spans="1:14" ht="15" hidden="1" customHeight="1" x14ac:dyDescent="0.2">
      <c r="A49" s="11">
        <v>800099263</v>
      </c>
      <c r="B49" s="11">
        <f>VLOOKUP(A49,[5]Hoja1!A$9:B$3777,2,0)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f>VLOOKUP(A49,[6]REPNCT004ReporteAuxiliarContabl!A$21:F$246,6,0)</f>
        <v>0</v>
      </c>
      <c r="N49" s="34">
        <f t="shared" si="4"/>
        <v>70673258</v>
      </c>
    </row>
    <row r="50" spans="1:14" ht="15" hidden="1" customHeight="1" x14ac:dyDescent="0.2">
      <c r="A50" s="11">
        <v>800099310</v>
      </c>
      <c r="B50" s="11">
        <f>VLOOKUP(A50,[5]Hoja1!A$9:B$3777,2,0)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f>VLOOKUP(A50,[6]REPNCT004ReporteAuxiliarContabl!A$21:F$246,6,0)</f>
        <v>1312877323</v>
      </c>
      <c r="N50" s="34">
        <f t="shared" si="4"/>
        <v>1762368864</v>
      </c>
    </row>
    <row r="51" spans="1:14" ht="15" hidden="1" customHeight="1" x14ac:dyDescent="0.2">
      <c r="A51" s="11">
        <v>800099425</v>
      </c>
      <c r="B51" s="11">
        <f>VLOOKUP(A51,[5]Hoja1!A$9:B$3777,2,0)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f>VLOOKUP(A51,[6]REPNCT004ReporteAuxiliarContabl!A$21:F$246,6,0)</f>
        <v>0</v>
      </c>
      <c r="N51" s="34">
        <f t="shared" si="4"/>
        <v>7545725</v>
      </c>
    </row>
    <row r="52" spans="1:14" ht="15" hidden="1" customHeight="1" x14ac:dyDescent="0.2">
      <c r="A52" s="11">
        <v>800099721</v>
      </c>
      <c r="B52" s="11">
        <f>VLOOKUP(A52,[5]Hoja1!A$9:B$3777,2,0)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f>VLOOKUP(A52,[6]REPNCT004ReporteAuxiliarContabl!A$21:F$246,6,0)</f>
        <v>0</v>
      </c>
      <c r="N52" s="34">
        <f t="shared" si="4"/>
        <v>2304204</v>
      </c>
    </row>
    <row r="53" spans="1:14" ht="15" hidden="1" customHeight="1" x14ac:dyDescent="0.2">
      <c r="A53" s="11">
        <v>800099829</v>
      </c>
      <c r="B53" s="11">
        <f>VLOOKUP(A53,[5]Hoja1!A$9:B$3777,2,0)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f>VLOOKUP(A53,[6]REPNCT004ReporteAuxiliarContabl!A$21:F$246,6,0)</f>
        <v>176168779</v>
      </c>
      <c r="N53" s="34">
        <f t="shared" si="4"/>
        <v>528506337</v>
      </c>
    </row>
    <row r="54" spans="1:14" ht="15" hidden="1" customHeight="1" x14ac:dyDescent="0.2">
      <c r="A54" s="11">
        <v>800100059</v>
      </c>
      <c r="B54" s="11">
        <f>VLOOKUP(A54,[5]Hoja1!A$9:B$3777,2,0)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f>VLOOKUP(A54,[6]REPNCT004ReporteAuxiliarContabl!A$21:F$246,6,0)</f>
        <v>0</v>
      </c>
      <c r="N54" s="34">
        <f t="shared" si="4"/>
        <v>11290542</v>
      </c>
    </row>
    <row r="55" spans="1:14" ht="15" hidden="1" customHeight="1" x14ac:dyDescent="0.2">
      <c r="A55" s="11">
        <v>800100136</v>
      </c>
      <c r="B55" s="11">
        <f>VLOOKUP(A55,[5]Hoja1!A$9:B$3777,2,0)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f>VLOOKUP(A55,[6]REPNCT004ReporteAuxiliarContabl!A$21:F$246,6,0)</f>
        <v>0</v>
      </c>
      <c r="N55" s="34">
        <f t="shared" si="4"/>
        <v>157959713</v>
      </c>
    </row>
    <row r="56" spans="1:14" ht="15" hidden="1" customHeight="1" x14ac:dyDescent="0.2">
      <c r="A56" s="11">
        <v>800100729</v>
      </c>
      <c r="B56" s="11">
        <f>VLOOKUP(A56,[5]Hoja1!A$9:B$3777,2,0)</f>
        <v>210870508</v>
      </c>
      <c r="C56" s="12" t="s">
        <v>321</v>
      </c>
      <c r="D56" s="13" t="s">
        <v>555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f>VLOOKUP(A56,[6]REPNCT004ReporteAuxiliarContabl!A$21:F$246,6,0)</f>
        <v>0</v>
      </c>
      <c r="N56" s="34">
        <f t="shared" si="4"/>
        <v>86775835</v>
      </c>
    </row>
    <row r="57" spans="1:14" ht="15" hidden="1" customHeight="1" x14ac:dyDescent="0.2">
      <c r="A57" s="11">
        <v>800100747</v>
      </c>
      <c r="B57" s="11">
        <f>VLOOKUP(A57,[5]Hoja1!A$9:B$3777,2,0)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f>VLOOKUP(A57,[6]REPNCT004ReporteAuxiliarContabl!A$21:F$246,6,0)</f>
        <v>0</v>
      </c>
      <c r="N57" s="34">
        <f t="shared" si="4"/>
        <v>31082098</v>
      </c>
    </row>
    <row r="58" spans="1:14" ht="15" hidden="1" customHeight="1" x14ac:dyDescent="0.2">
      <c r="A58" s="11">
        <v>800100751</v>
      </c>
      <c r="B58" s="11">
        <f>VLOOKUP(A58,[5]Hoja1!A$9:B$3777,2,0)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f>VLOOKUP(A58,[6]REPNCT004ReporteAuxiliarContabl!A$21:F$246,6,0)</f>
        <v>90770039</v>
      </c>
      <c r="N58" s="34">
        <f t="shared" si="4"/>
        <v>272310117</v>
      </c>
    </row>
    <row r="59" spans="1:14" ht="15" hidden="1" customHeight="1" x14ac:dyDescent="0.2">
      <c r="A59" s="11">
        <v>800102504</v>
      </c>
      <c r="B59" s="11">
        <f>VLOOKUP(A59,[5]Hoja1!A$9:B$3777,2,0)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f>VLOOKUP(A59,[6]REPNCT004ReporteAuxiliarContabl!A$21:F$246,6,0)</f>
        <v>83550107</v>
      </c>
      <c r="N59" s="34">
        <f t="shared" si="4"/>
        <v>250650321</v>
      </c>
    </row>
    <row r="60" spans="1:14" ht="15" hidden="1" customHeight="1" x14ac:dyDescent="0.2">
      <c r="A60" s="11">
        <v>800102838</v>
      </c>
      <c r="B60" s="11">
        <f>VLOOKUP(A60,[5]Hoja1!A$9:B$3777,2,0)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f>VLOOKUP(A60,[6]REPNCT004ReporteAuxiliarContabl!A$21:F$246,6,0)</f>
        <v>3109338105</v>
      </c>
      <c r="N60" s="34">
        <f t="shared" si="4"/>
        <v>11613876705</v>
      </c>
    </row>
    <row r="61" spans="1:14" ht="15" hidden="1" customHeight="1" x14ac:dyDescent="0.2">
      <c r="A61" s="11">
        <v>800102891</v>
      </c>
      <c r="B61" s="11">
        <f>VLOOKUP(A61,[5]Hoja1!A$9:B$3777,2,0)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f>VLOOKUP(A61,[6]REPNCT004ReporteAuxiliarContabl!A$21:F$246,6,0)</f>
        <v>0</v>
      </c>
      <c r="N61" s="34">
        <f t="shared" si="4"/>
        <v>12576209</v>
      </c>
    </row>
    <row r="62" spans="1:14" ht="15" hidden="1" customHeight="1" x14ac:dyDescent="0.2">
      <c r="A62" s="11">
        <v>800102896</v>
      </c>
      <c r="B62" s="11">
        <f>VLOOKUP(A62,[5]Hoja1!A$9:B$3777,2,0)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f>VLOOKUP(A62,[6]REPNCT004ReporteAuxiliarContabl!A$21:F$246,6,0)</f>
        <v>0</v>
      </c>
      <c r="N62" s="34">
        <f t="shared" si="4"/>
        <v>170136822</v>
      </c>
    </row>
    <row r="63" spans="1:14" ht="15" hidden="1" customHeight="1" x14ac:dyDescent="0.2">
      <c r="A63" s="11">
        <v>800102912</v>
      </c>
      <c r="B63" s="11">
        <f>VLOOKUP(A63,[5]Hoja1!A$9:B$3777,2,0)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f>VLOOKUP(A63,[6]REPNCT004ReporteAuxiliarContabl!A$21:F$246,6,0)</f>
        <v>0</v>
      </c>
      <c r="N63" s="34">
        <f t="shared" si="4"/>
        <v>31440520</v>
      </c>
    </row>
    <row r="64" spans="1:14" ht="15" hidden="1" customHeight="1" x14ac:dyDescent="0.2">
      <c r="A64" s="11">
        <v>800103196</v>
      </c>
      <c r="B64" s="11">
        <f>VLOOKUP(A64,[5]Hoja1!A$9:B$3777,2,0)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f>VLOOKUP(A64,[6]REPNCT004ReporteAuxiliarContabl!A$21:F$246,6,0)</f>
        <v>35515919</v>
      </c>
      <c r="N64" s="34">
        <f t="shared" si="4"/>
        <v>3898627930</v>
      </c>
    </row>
    <row r="65" spans="1:14" ht="15" hidden="1" customHeight="1" x14ac:dyDescent="0.2">
      <c r="A65" s="11">
        <v>800103318</v>
      </c>
      <c r="B65" s="11">
        <f>VLOOKUP(A65,[5]Hoja1!A$9:B$3777,2,0)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f>VLOOKUP(A65,[6]REPNCT004ReporteAuxiliarContabl!A$21:F$246,6,0)</f>
        <v>0</v>
      </c>
      <c r="N65" s="34">
        <f t="shared" si="4"/>
        <v>18763703</v>
      </c>
    </row>
    <row r="66" spans="1:14" ht="15" hidden="1" customHeight="1" x14ac:dyDescent="0.2">
      <c r="A66" s="11">
        <v>800103659</v>
      </c>
      <c r="B66" s="11">
        <f>VLOOKUP(A66,[5]Hoja1!A$9:B$3777,2,0)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f>VLOOKUP(A66,[6]REPNCT004ReporteAuxiliarContabl!A$21:F$246,6,0)</f>
        <v>0</v>
      </c>
      <c r="N66" s="34">
        <f t="shared" si="4"/>
        <v>61526582</v>
      </c>
    </row>
    <row r="67" spans="1:14" ht="15" hidden="1" customHeight="1" x14ac:dyDescent="0.2">
      <c r="A67" s="11">
        <v>800103720</v>
      </c>
      <c r="B67" s="11">
        <f>VLOOKUP(A67,[5]Hoja1!A$9:B$3777,2,0)</f>
        <v>212585325</v>
      </c>
      <c r="C67" s="12" t="s">
        <v>349</v>
      </c>
      <c r="D67" s="13" t="s">
        <v>581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f>VLOOKUP(A67,[6]REPNCT004ReporteAuxiliarContabl!A$21:F$246,6,0)</f>
        <v>0</v>
      </c>
      <c r="N67" s="34">
        <f t="shared" si="4"/>
        <v>228773894</v>
      </c>
    </row>
    <row r="68" spans="1:14" ht="15" hidden="1" customHeight="1" x14ac:dyDescent="0.2">
      <c r="A68" s="11">
        <v>800103913</v>
      </c>
      <c r="B68" s="11">
        <f>VLOOKUP(A68,[5]Hoja1!A$9:B$3777,2,0)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f>VLOOKUP(A68,[6]REPNCT004ReporteAuxiliarContabl!A$21:F$246,6,0)</f>
        <v>8008326846</v>
      </c>
      <c r="N68" s="34">
        <f t="shared" si="4"/>
        <v>28202557180</v>
      </c>
    </row>
    <row r="69" spans="1:14" ht="15" hidden="1" customHeight="1" x14ac:dyDescent="0.2">
      <c r="A69" s="11">
        <v>800103920</v>
      </c>
      <c r="B69" s="11">
        <f>VLOOKUP(A69,[5]Hoja1!A$9:B$3777,2,0)</f>
        <v>114747000</v>
      </c>
      <c r="C69" s="12" t="s">
        <v>347</v>
      </c>
      <c r="D69" s="13" t="s">
        <v>580</v>
      </c>
      <c r="E69" s="34">
        <v>3745012247</v>
      </c>
      <c r="F69" s="34">
        <f t="shared" ref="F69:F132" si="5">+E69</f>
        <v>3745012247</v>
      </c>
      <c r="G69" s="34">
        <v>3314479176</v>
      </c>
      <c r="H69" s="34">
        <f t="shared" ref="H69:H132" si="6">+F69+G69</f>
        <v>7059491423</v>
      </c>
      <c r="I69" s="34">
        <v>1235679807</v>
      </c>
      <c r="J69" s="34">
        <f t="shared" ref="J69:J132" si="7">+H69+I69</f>
        <v>8295171230</v>
      </c>
      <c r="K69" s="34">
        <v>2089801662</v>
      </c>
      <c r="L69" s="34">
        <f t="shared" ref="L69:L132" si="8">+J69+K69</f>
        <v>10384972892</v>
      </c>
      <c r="M69" s="34">
        <f>VLOOKUP(A69,[6]REPNCT004ReporteAuxiliarContabl!A$21:F$246,6,0)</f>
        <v>268607562</v>
      </c>
      <c r="N69" s="34">
        <f t="shared" ref="N69:N132" si="9">+L69+M69</f>
        <v>10653580454</v>
      </c>
    </row>
    <row r="70" spans="1:14" ht="15" hidden="1" customHeight="1" x14ac:dyDescent="0.2">
      <c r="A70" s="11">
        <v>800103923</v>
      </c>
      <c r="B70" s="11">
        <f>VLOOKUP(A70,[5]Hoja1!A$9:B$3777,2,0)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5"/>
        <v>2951877547</v>
      </c>
      <c r="G70" s="34">
        <v>2705046684</v>
      </c>
      <c r="H70" s="34">
        <f t="shared" si="6"/>
        <v>5656924231</v>
      </c>
      <c r="I70" s="34">
        <v>856043193</v>
      </c>
      <c r="J70" s="34">
        <f t="shared" si="7"/>
        <v>6512967424</v>
      </c>
      <c r="K70" s="34">
        <v>4659744012</v>
      </c>
      <c r="L70" s="34">
        <f t="shared" si="8"/>
        <v>11172711436</v>
      </c>
      <c r="M70" s="34">
        <f>VLOOKUP(A70,[6]REPNCT004ReporteAuxiliarContabl!A$21:F$246,6,0)</f>
        <v>3391519090</v>
      </c>
      <c r="N70" s="34">
        <f t="shared" si="9"/>
        <v>14564230526</v>
      </c>
    </row>
    <row r="71" spans="1:14" ht="15" hidden="1" customHeight="1" x14ac:dyDescent="0.2">
      <c r="A71" s="11">
        <v>800103927</v>
      </c>
      <c r="B71" s="11">
        <f>VLOOKUP(A71,[5]Hoja1!A$9:B$3777,2,0)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5"/>
        <v>2589763087</v>
      </c>
      <c r="G71" s="34">
        <v>2349064441</v>
      </c>
      <c r="H71" s="34">
        <f t="shared" si="6"/>
        <v>4938827528</v>
      </c>
      <c r="I71" s="34">
        <v>1255628560</v>
      </c>
      <c r="J71" s="34">
        <f t="shared" si="7"/>
        <v>6194456088</v>
      </c>
      <c r="K71" s="34">
        <v>14214891400</v>
      </c>
      <c r="L71" s="34">
        <f t="shared" si="8"/>
        <v>20409347488</v>
      </c>
      <c r="M71" s="34">
        <f>VLOOKUP(A71,[6]REPNCT004ReporteAuxiliarContabl!A$21:F$246,6,0)</f>
        <v>4582198744</v>
      </c>
      <c r="N71" s="34">
        <f t="shared" si="9"/>
        <v>24991546232</v>
      </c>
    </row>
    <row r="72" spans="1:14" ht="15" hidden="1" customHeight="1" x14ac:dyDescent="0.2">
      <c r="A72" s="11">
        <v>800103935</v>
      </c>
      <c r="B72" s="11">
        <f>VLOOKUP(A72,[5]Hoja1!A$9:B$3777,2,0)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5"/>
        <v>7509933328</v>
      </c>
      <c r="G72" s="34">
        <v>0</v>
      </c>
      <c r="H72" s="34">
        <f t="shared" si="6"/>
        <v>7509933328</v>
      </c>
      <c r="I72" s="34">
        <v>11060946993</v>
      </c>
      <c r="J72" s="34">
        <f t="shared" si="7"/>
        <v>18570880321</v>
      </c>
      <c r="K72" s="34">
        <v>1990516624</v>
      </c>
      <c r="L72" s="34">
        <f t="shared" si="8"/>
        <v>20561396945</v>
      </c>
      <c r="M72" s="34">
        <f>VLOOKUP(A72,[6]REPNCT004ReporteAuxiliarContabl!A$21:F$246,6,0)</f>
        <v>505023417</v>
      </c>
      <c r="N72" s="34">
        <f t="shared" si="9"/>
        <v>21066420362</v>
      </c>
    </row>
    <row r="73" spans="1:14" ht="15" hidden="1" customHeight="1" x14ac:dyDescent="0.2">
      <c r="A73" s="11">
        <v>800104062</v>
      </c>
      <c r="B73" s="11">
        <f>VLOOKUP(A73,[5]Hoja1!A$9:B$3777,2,0)</f>
        <v>210170001</v>
      </c>
      <c r="C73" s="12" t="s">
        <v>320</v>
      </c>
      <c r="D73" s="13" t="s">
        <v>554</v>
      </c>
      <c r="E73" s="34"/>
      <c r="F73" s="34">
        <f t="shared" si="5"/>
        <v>0</v>
      </c>
      <c r="G73" s="34"/>
      <c r="H73" s="34">
        <f t="shared" si="6"/>
        <v>0</v>
      </c>
      <c r="I73" s="34">
        <v>398234976</v>
      </c>
      <c r="J73" s="34">
        <f t="shared" si="7"/>
        <v>398234976</v>
      </c>
      <c r="K73" s="34">
        <v>674503769</v>
      </c>
      <c r="L73" s="34">
        <f t="shared" si="8"/>
        <v>1072738745</v>
      </c>
      <c r="M73" s="34">
        <f>VLOOKUP(A73,[6]REPNCT004ReporteAuxiliarContabl!A$21:F$246,6,0)</f>
        <v>87983068</v>
      </c>
      <c r="N73" s="34">
        <f t="shared" si="9"/>
        <v>1160721813</v>
      </c>
    </row>
    <row r="74" spans="1:14" ht="15" hidden="1" customHeight="1" x14ac:dyDescent="0.2">
      <c r="A74" s="11">
        <v>800108683</v>
      </c>
      <c r="B74" s="11">
        <f>VLOOKUP(A74,[5]Hoja1!A$9:B$3777,2,0)</f>
        <v>210020400</v>
      </c>
      <c r="C74" s="12" t="s">
        <v>186</v>
      </c>
      <c r="D74" s="13" t="s">
        <v>422</v>
      </c>
      <c r="E74" s="34"/>
      <c r="F74" s="34">
        <f t="shared" si="5"/>
        <v>0</v>
      </c>
      <c r="G74" s="34"/>
      <c r="H74" s="34">
        <f t="shared" si="6"/>
        <v>0</v>
      </c>
      <c r="I74" s="34">
        <v>320265427</v>
      </c>
      <c r="J74" s="34">
        <f t="shared" si="7"/>
        <v>320265427</v>
      </c>
      <c r="K74" s="34">
        <v>320265427</v>
      </c>
      <c r="L74" s="34">
        <f t="shared" si="8"/>
        <v>640530854</v>
      </c>
      <c r="M74" s="34">
        <f>VLOOKUP(A74,[6]REPNCT004ReporteAuxiliarContabl!A$21:F$246,6,0)</f>
        <v>320265427</v>
      </c>
      <c r="N74" s="34">
        <f t="shared" si="9"/>
        <v>960796281</v>
      </c>
    </row>
    <row r="75" spans="1:14" ht="15" hidden="1" customHeight="1" x14ac:dyDescent="0.2">
      <c r="A75" s="11">
        <v>800113389</v>
      </c>
      <c r="B75" s="11">
        <f>VLOOKUP(A75,[5]Hoja1!A$9:B$3777,2,0)</f>
        <v>210173001</v>
      </c>
      <c r="C75" s="12" t="s">
        <v>350</v>
      </c>
      <c r="D75" s="13" t="s">
        <v>582</v>
      </c>
      <c r="E75" s="34">
        <v>941753114</v>
      </c>
      <c r="F75" s="34">
        <f t="shared" si="5"/>
        <v>941753114</v>
      </c>
      <c r="G75" s="34">
        <v>740436560</v>
      </c>
      <c r="H75" s="34">
        <f t="shared" si="6"/>
        <v>1682189674</v>
      </c>
      <c r="I75" s="34">
        <v>351792303</v>
      </c>
      <c r="J75" s="34">
        <f t="shared" si="7"/>
        <v>2033981977</v>
      </c>
      <c r="K75" s="34">
        <v>592845649</v>
      </c>
      <c r="L75" s="34">
        <f t="shared" si="8"/>
        <v>2626827626</v>
      </c>
      <c r="M75" s="34">
        <f>VLOOKUP(A75,[6]REPNCT004ReporteAuxiliarContabl!A$21:F$246,6,0)</f>
        <v>110542916</v>
      </c>
      <c r="N75" s="34">
        <f t="shared" si="9"/>
        <v>2737370542</v>
      </c>
    </row>
    <row r="76" spans="1:14" ht="15" hidden="1" customHeight="1" x14ac:dyDescent="0.2">
      <c r="A76" s="11">
        <v>800113672</v>
      </c>
      <c r="B76" s="11">
        <f>VLOOKUP(A76,[5]Hoja1!A$9:B$3777,2,0)</f>
        <v>117373000</v>
      </c>
      <c r="C76" s="12" t="s">
        <v>185</v>
      </c>
      <c r="D76" s="29" t="s">
        <v>591</v>
      </c>
      <c r="E76" s="34">
        <v>4296685774</v>
      </c>
      <c r="F76" s="34">
        <f t="shared" si="5"/>
        <v>4296685774</v>
      </c>
      <c r="G76" s="34">
        <v>3804714792</v>
      </c>
      <c r="H76" s="34">
        <f t="shared" si="6"/>
        <v>8101400566</v>
      </c>
      <c r="I76" s="34">
        <v>1420490610</v>
      </c>
      <c r="J76" s="34">
        <f t="shared" si="7"/>
        <v>9521891176</v>
      </c>
      <c r="K76" s="34">
        <v>2568598213</v>
      </c>
      <c r="L76" s="34">
        <f t="shared" si="8"/>
        <v>12090489389</v>
      </c>
      <c r="M76" s="34">
        <f>VLOOKUP(A76,[6]REPNCT004ReporteAuxiliarContabl!A$21:F$246,6,0)</f>
        <v>299768403</v>
      </c>
      <c r="N76" s="34">
        <f t="shared" si="9"/>
        <v>12390257792</v>
      </c>
    </row>
    <row r="77" spans="1:14" ht="15" customHeight="1" x14ac:dyDescent="0.2">
      <c r="A77" s="11">
        <v>800118954</v>
      </c>
      <c r="B77" s="11">
        <f>VLOOKUP(A77,[5]Hoja1!A$9:B$3777,2,0)</f>
        <v>124552000</v>
      </c>
      <c r="C77" s="12" t="s">
        <v>4</v>
      </c>
      <c r="D77" s="13" t="s">
        <v>5</v>
      </c>
      <c r="E77" s="34"/>
      <c r="F77" s="34">
        <f t="shared" si="5"/>
        <v>0</v>
      </c>
      <c r="G77" s="34"/>
      <c r="H77" s="34">
        <f t="shared" si="6"/>
        <v>0</v>
      </c>
      <c r="I77" s="34"/>
      <c r="J77" s="34">
        <f t="shared" si="7"/>
        <v>0</v>
      </c>
      <c r="K77" s="34"/>
      <c r="L77" s="34">
        <f t="shared" si="8"/>
        <v>0</v>
      </c>
      <c r="M77" s="34"/>
      <c r="N77" s="34">
        <f t="shared" si="9"/>
        <v>0</v>
      </c>
    </row>
    <row r="78" spans="1:14" ht="15" customHeight="1" x14ac:dyDescent="0.2">
      <c r="A78" s="11">
        <v>800144829</v>
      </c>
      <c r="B78" s="11">
        <f>VLOOKUP(A78,[5]Hoja1!A$9:B$3777,2,0)</f>
        <v>821400000</v>
      </c>
      <c r="C78" s="12" t="s">
        <v>58</v>
      </c>
      <c r="D78" s="13" t="s">
        <v>54</v>
      </c>
      <c r="E78" s="34"/>
      <c r="F78" s="34">
        <f t="shared" si="5"/>
        <v>0</v>
      </c>
      <c r="G78" s="34"/>
      <c r="H78" s="34">
        <f t="shared" si="6"/>
        <v>0</v>
      </c>
      <c r="I78" s="34"/>
      <c r="J78" s="34">
        <f t="shared" si="7"/>
        <v>0</v>
      </c>
      <c r="K78" s="34"/>
      <c r="L78" s="34">
        <f t="shared" si="8"/>
        <v>0</v>
      </c>
      <c r="M78" s="34"/>
      <c r="N78" s="34">
        <f t="shared" si="9"/>
        <v>0</v>
      </c>
    </row>
    <row r="79" spans="1:14" ht="15" customHeight="1" x14ac:dyDescent="0.2">
      <c r="A79" s="11">
        <v>800163130</v>
      </c>
      <c r="B79" s="11">
        <f>VLOOKUP(A79,[5]Hoja1!A$9:B$3777,2,0)</f>
        <v>129254000</v>
      </c>
      <c r="C79" s="12" t="s">
        <v>365</v>
      </c>
      <c r="D79" s="13" t="s">
        <v>75</v>
      </c>
      <c r="E79" s="34"/>
      <c r="F79" s="34">
        <f t="shared" si="5"/>
        <v>0</v>
      </c>
      <c r="G79" s="34"/>
      <c r="H79" s="34">
        <f t="shared" si="6"/>
        <v>0</v>
      </c>
      <c r="I79" s="34"/>
      <c r="J79" s="34">
        <f t="shared" si="7"/>
        <v>0</v>
      </c>
      <c r="K79" s="34"/>
      <c r="L79" s="34">
        <f t="shared" si="8"/>
        <v>0</v>
      </c>
      <c r="M79" s="34"/>
      <c r="N79" s="34">
        <f t="shared" si="9"/>
        <v>0</v>
      </c>
    </row>
    <row r="80" spans="1:14" ht="15" customHeight="1" x14ac:dyDescent="0.2">
      <c r="A80" s="11">
        <v>800225340</v>
      </c>
      <c r="B80" s="11">
        <f>VLOOKUP(A80,[5]Hoja1!A$9:B$3777,2,0)</f>
        <v>821700000</v>
      </c>
      <c r="C80" s="12" t="s">
        <v>351</v>
      </c>
      <c r="D80" s="13" t="s">
        <v>77</v>
      </c>
      <c r="E80" s="34"/>
      <c r="F80" s="34">
        <f t="shared" si="5"/>
        <v>0</v>
      </c>
      <c r="G80" s="34"/>
      <c r="H80" s="34">
        <f t="shared" si="6"/>
        <v>0</v>
      </c>
      <c r="I80" s="34"/>
      <c r="J80" s="34">
        <f t="shared" si="7"/>
        <v>0</v>
      </c>
      <c r="K80" s="34"/>
      <c r="L80" s="34">
        <f t="shared" si="8"/>
        <v>0</v>
      </c>
      <c r="M80" s="34"/>
      <c r="N80" s="34">
        <f t="shared" si="9"/>
        <v>0</v>
      </c>
    </row>
    <row r="81" spans="1:14" ht="15" hidden="1" customHeight="1" x14ac:dyDescent="0.2">
      <c r="A81" s="11">
        <v>800229887</v>
      </c>
      <c r="B81" s="11">
        <f>VLOOKUP(A81,[5]Hoja1!A$9:B$3777,2,0)</f>
        <v>216986569</v>
      </c>
      <c r="C81" s="12" t="s">
        <v>191</v>
      </c>
      <c r="D81" s="13" t="s">
        <v>427</v>
      </c>
      <c r="E81" s="34"/>
      <c r="F81" s="34">
        <f t="shared" si="5"/>
        <v>0</v>
      </c>
      <c r="G81" s="34"/>
      <c r="H81" s="34">
        <f t="shared" si="6"/>
        <v>0</v>
      </c>
      <c r="I81" s="34">
        <v>20973421</v>
      </c>
      <c r="J81" s="34">
        <f t="shared" si="7"/>
        <v>20973421</v>
      </c>
      <c r="K81" s="34">
        <v>0</v>
      </c>
      <c r="L81" s="34">
        <f t="shared" si="8"/>
        <v>20973421</v>
      </c>
      <c r="M81" s="34">
        <f>VLOOKUP(A81,[6]REPNCT004ReporteAuxiliarContabl!A$21:F$246,6,0)</f>
        <v>0</v>
      </c>
      <c r="N81" s="34">
        <f t="shared" si="9"/>
        <v>20973421</v>
      </c>
    </row>
    <row r="82" spans="1:14" ht="15" hidden="1" customHeight="1" x14ac:dyDescent="0.2">
      <c r="A82" s="11">
        <v>800245021</v>
      </c>
      <c r="B82" s="11">
        <f>VLOOKUP(A82,[5]Hoja1!A$9:B$3777,2,0)</f>
        <v>218554385</v>
      </c>
      <c r="C82" s="12" t="s">
        <v>192</v>
      </c>
      <c r="D82" s="13" t="s">
        <v>428</v>
      </c>
      <c r="E82" s="34"/>
      <c r="F82" s="34">
        <f t="shared" si="5"/>
        <v>0</v>
      </c>
      <c r="G82" s="34"/>
      <c r="H82" s="34">
        <f t="shared" si="6"/>
        <v>0</v>
      </c>
      <c r="I82" s="34">
        <v>10776552</v>
      </c>
      <c r="J82" s="34">
        <f t="shared" si="7"/>
        <v>10776552</v>
      </c>
      <c r="K82" s="34">
        <v>0</v>
      </c>
      <c r="L82" s="34">
        <f t="shared" si="8"/>
        <v>10776552</v>
      </c>
      <c r="M82" s="34">
        <f>VLOOKUP(A82,[6]REPNCT004ReporteAuxiliarContabl!A$21:F$246,6,0)</f>
        <v>0</v>
      </c>
      <c r="N82" s="34">
        <f t="shared" si="9"/>
        <v>10776552</v>
      </c>
    </row>
    <row r="83" spans="1:14" ht="15" hidden="1" customHeight="1" x14ac:dyDescent="0.2">
      <c r="A83" s="11">
        <v>800252922</v>
      </c>
      <c r="B83" s="11">
        <f>VLOOKUP(A83,[5]Hoja1!A$9:B$3777,2,0)</f>
        <v>215786757</v>
      </c>
      <c r="C83" s="12" t="s">
        <v>194</v>
      </c>
      <c r="D83" s="13" t="s">
        <v>430</v>
      </c>
      <c r="E83" s="34"/>
      <c r="F83" s="34">
        <f t="shared" si="5"/>
        <v>0</v>
      </c>
      <c r="G83" s="34"/>
      <c r="H83" s="34">
        <f t="shared" si="6"/>
        <v>0</v>
      </c>
      <c r="I83" s="34">
        <v>33408400</v>
      </c>
      <c r="J83" s="34">
        <f t="shared" si="7"/>
        <v>33408400</v>
      </c>
      <c r="K83" s="34">
        <v>0</v>
      </c>
      <c r="L83" s="34">
        <f t="shared" si="8"/>
        <v>33408400</v>
      </c>
      <c r="M83" s="34">
        <f>VLOOKUP(A83,[6]REPNCT004ReporteAuxiliarContabl!A$21:F$246,6,0)</f>
        <v>0</v>
      </c>
      <c r="N83" s="34">
        <f t="shared" si="9"/>
        <v>33408400</v>
      </c>
    </row>
    <row r="84" spans="1:14" ht="15" hidden="1" customHeight="1" x14ac:dyDescent="0.2">
      <c r="A84" s="11">
        <v>800253526</v>
      </c>
      <c r="B84" s="11">
        <f>VLOOKUP(A84,[5]Hoja1!A$9:B$3777,2,0)</f>
        <v>216013160</v>
      </c>
      <c r="C84" s="12" t="s">
        <v>195</v>
      </c>
      <c r="D84" s="13" t="s">
        <v>431</v>
      </c>
      <c r="E84" s="34"/>
      <c r="F84" s="34">
        <f t="shared" si="5"/>
        <v>0</v>
      </c>
      <c r="G84" s="34"/>
      <c r="H84" s="34">
        <f t="shared" si="6"/>
        <v>0</v>
      </c>
      <c r="I84" s="34">
        <v>254046684</v>
      </c>
      <c r="J84" s="34">
        <f t="shared" si="7"/>
        <v>254046684</v>
      </c>
      <c r="K84" s="34">
        <v>0</v>
      </c>
      <c r="L84" s="34">
        <f t="shared" si="8"/>
        <v>254046684</v>
      </c>
      <c r="M84" s="34">
        <f>VLOOKUP(A84,[6]REPNCT004ReporteAuxiliarContabl!A$21:F$246,6,0)</f>
        <v>0</v>
      </c>
      <c r="N84" s="34">
        <f t="shared" si="9"/>
        <v>254046684</v>
      </c>
    </row>
    <row r="85" spans="1:14" ht="15" hidden="1" customHeight="1" x14ac:dyDescent="0.2">
      <c r="A85" s="11">
        <v>800255101</v>
      </c>
      <c r="B85" s="11">
        <f>VLOOKUP(A85,[5]Hoja1!A$9:B$3777,2,0)</f>
        <v>217844378</v>
      </c>
      <c r="C85" s="12" t="s">
        <v>193</v>
      </c>
      <c r="D85" s="13" t="s">
        <v>429</v>
      </c>
      <c r="E85" s="34"/>
      <c r="F85" s="34">
        <f t="shared" si="5"/>
        <v>0</v>
      </c>
      <c r="G85" s="34"/>
      <c r="H85" s="34">
        <f t="shared" si="6"/>
        <v>0</v>
      </c>
      <c r="I85" s="34">
        <v>124568583</v>
      </c>
      <c r="J85" s="34">
        <f t="shared" si="7"/>
        <v>124568583</v>
      </c>
      <c r="K85" s="34">
        <v>124568583</v>
      </c>
      <c r="L85" s="34">
        <f t="shared" si="8"/>
        <v>249137166</v>
      </c>
      <c r="M85" s="34">
        <f>VLOOKUP(A85,[6]REPNCT004ReporteAuxiliarContabl!A$21:F$246,6,0)</f>
        <v>124568583</v>
      </c>
      <c r="N85" s="34">
        <f t="shared" si="9"/>
        <v>373705749</v>
      </c>
    </row>
    <row r="86" spans="1:14" ht="15" hidden="1" customHeight="1" x14ac:dyDescent="0.2">
      <c r="A86" s="11">
        <v>812001681</v>
      </c>
      <c r="B86" s="11">
        <f>VLOOKUP(A86,[5]Hoja1!A$9:B$3777,2,0)</f>
        <v>215023350</v>
      </c>
      <c r="C86" s="12" t="s">
        <v>322</v>
      </c>
      <c r="D86" s="13" t="s">
        <v>556</v>
      </c>
      <c r="E86" s="34"/>
      <c r="F86" s="34">
        <f t="shared" si="5"/>
        <v>0</v>
      </c>
      <c r="G86" s="34"/>
      <c r="H86" s="34">
        <f t="shared" si="6"/>
        <v>0</v>
      </c>
      <c r="I86" s="34">
        <v>115369535</v>
      </c>
      <c r="J86" s="34">
        <f t="shared" si="7"/>
        <v>115369535</v>
      </c>
      <c r="K86" s="34">
        <v>115369535</v>
      </c>
      <c r="L86" s="34">
        <f t="shared" si="8"/>
        <v>230739070</v>
      </c>
      <c r="M86" s="34">
        <f>VLOOKUP(A86,[6]REPNCT004ReporteAuxiliarContabl!A$21:F$246,6,0)</f>
        <v>115369535</v>
      </c>
      <c r="N86" s="34">
        <f t="shared" si="9"/>
        <v>346108605</v>
      </c>
    </row>
    <row r="87" spans="1:14" ht="15" hidden="1" customHeight="1" x14ac:dyDescent="0.2">
      <c r="A87" s="11">
        <v>817000992</v>
      </c>
      <c r="B87" s="11">
        <f>VLOOKUP(A87,[5]Hoja1!A$9:B$3777,2,0)</f>
        <v>213319533</v>
      </c>
      <c r="C87" s="12" t="s">
        <v>292</v>
      </c>
      <c r="D87" s="13" t="s">
        <v>527</v>
      </c>
      <c r="E87" s="34"/>
      <c r="F87" s="34">
        <f t="shared" si="5"/>
        <v>0</v>
      </c>
      <c r="G87" s="34"/>
      <c r="H87" s="34">
        <f t="shared" si="6"/>
        <v>0</v>
      </c>
      <c r="I87" s="34">
        <v>25169570</v>
      </c>
      <c r="J87" s="34">
        <f t="shared" si="7"/>
        <v>25169570</v>
      </c>
      <c r="K87" s="34">
        <v>0</v>
      </c>
      <c r="L87" s="34">
        <f t="shared" si="8"/>
        <v>25169570</v>
      </c>
      <c r="M87" s="34">
        <f>VLOOKUP(A87,[6]REPNCT004ReporteAuxiliarContabl!A$21:F$246,6,0)</f>
        <v>0</v>
      </c>
      <c r="N87" s="34">
        <f t="shared" si="9"/>
        <v>25169570</v>
      </c>
    </row>
    <row r="88" spans="1:14" ht="15" hidden="1" customHeight="1" x14ac:dyDescent="0.2">
      <c r="A88" s="11">
        <v>818000907</v>
      </c>
      <c r="B88" s="11">
        <f>VLOOKUP(A88,[5]Hoja1!A$9:B$3777,2,0)</f>
        <v>213027430</v>
      </c>
      <c r="C88" s="12" t="s">
        <v>200</v>
      </c>
      <c r="D88" s="13" t="s">
        <v>436</v>
      </c>
      <c r="E88" s="34"/>
      <c r="F88" s="34">
        <f t="shared" si="5"/>
        <v>0</v>
      </c>
      <c r="G88" s="34"/>
      <c r="H88" s="34">
        <f t="shared" si="6"/>
        <v>0</v>
      </c>
      <c r="I88" s="34">
        <v>32631571</v>
      </c>
      <c r="J88" s="34">
        <f t="shared" si="7"/>
        <v>32631571</v>
      </c>
      <c r="K88" s="34">
        <v>0</v>
      </c>
      <c r="L88" s="34">
        <f t="shared" si="8"/>
        <v>32631571</v>
      </c>
      <c r="M88" s="34">
        <f>VLOOKUP(A88,[6]REPNCT004ReporteAuxiliarContabl!A$21:F$246,6,0)</f>
        <v>0</v>
      </c>
      <c r="N88" s="34">
        <f t="shared" si="9"/>
        <v>32631571</v>
      </c>
    </row>
    <row r="89" spans="1:14" ht="15" customHeight="1" x14ac:dyDescent="0.2">
      <c r="A89" s="11">
        <v>835000300</v>
      </c>
      <c r="B89" s="11">
        <f>VLOOKUP(A89,[5]Hoja1!A$9:B$3777,2,0)</f>
        <v>826076000</v>
      </c>
      <c r="C89" s="12" t="s">
        <v>7</v>
      </c>
      <c r="D89" s="13" t="s">
        <v>8</v>
      </c>
      <c r="E89" s="34"/>
      <c r="F89" s="34">
        <f t="shared" si="5"/>
        <v>0</v>
      </c>
      <c r="G89" s="34"/>
      <c r="H89" s="34">
        <f t="shared" si="6"/>
        <v>0</v>
      </c>
      <c r="I89" s="34"/>
      <c r="J89" s="34">
        <f t="shared" si="7"/>
        <v>0</v>
      </c>
      <c r="K89" s="34"/>
      <c r="L89" s="34">
        <f t="shared" si="8"/>
        <v>0</v>
      </c>
      <c r="M89" s="34"/>
      <c r="N89" s="34">
        <f t="shared" si="9"/>
        <v>0</v>
      </c>
    </row>
    <row r="90" spans="1:14" ht="15" hidden="1" customHeight="1" x14ac:dyDescent="0.2">
      <c r="A90" s="11">
        <v>839000360</v>
      </c>
      <c r="B90" s="11">
        <f>VLOOKUP(A90,[5]Hoja1!A$9:B$3777,2,0)</f>
        <v>213544035</v>
      </c>
      <c r="C90" s="12" t="s">
        <v>293</v>
      </c>
      <c r="D90" s="13" t="s">
        <v>528</v>
      </c>
      <c r="E90" s="34"/>
      <c r="F90" s="34">
        <f t="shared" si="5"/>
        <v>0</v>
      </c>
      <c r="G90" s="34"/>
      <c r="H90" s="34">
        <f t="shared" si="6"/>
        <v>0</v>
      </c>
      <c r="I90" s="34">
        <v>129947337</v>
      </c>
      <c r="J90" s="34">
        <f t="shared" si="7"/>
        <v>129947337</v>
      </c>
      <c r="K90" s="34">
        <v>129947337</v>
      </c>
      <c r="L90" s="34">
        <f t="shared" si="8"/>
        <v>259894674</v>
      </c>
      <c r="M90" s="34">
        <f>VLOOKUP(A90,[6]REPNCT004ReporteAuxiliarContabl!A$21:F$246,6,0)</f>
        <v>129947337</v>
      </c>
      <c r="N90" s="34">
        <f t="shared" si="9"/>
        <v>389842011</v>
      </c>
    </row>
    <row r="91" spans="1:14" ht="15" hidden="1" customHeight="1" x14ac:dyDescent="0.2">
      <c r="A91" s="11">
        <v>845000021</v>
      </c>
      <c r="B91" s="11">
        <f>VLOOKUP(A91,[5]Hoja1!A$9:B$3777,2,0)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5"/>
        <v>493806500</v>
      </c>
      <c r="G91" s="34">
        <v>1296288622</v>
      </c>
      <c r="H91" s="34">
        <f t="shared" si="6"/>
        <v>1790095122</v>
      </c>
      <c r="I91" s="34">
        <v>163101400</v>
      </c>
      <c r="J91" s="34">
        <f t="shared" si="7"/>
        <v>1953196522</v>
      </c>
      <c r="K91" s="34">
        <v>160904867</v>
      </c>
      <c r="L91" s="34">
        <f t="shared" si="8"/>
        <v>2114101389</v>
      </c>
      <c r="M91" s="34">
        <f>VLOOKUP(A91,[6]REPNCT004ReporteAuxiliarContabl!A$21:F$246,6,0)</f>
        <v>5871476</v>
      </c>
      <c r="N91" s="34">
        <f t="shared" si="9"/>
        <v>2119972865</v>
      </c>
    </row>
    <row r="92" spans="1:14" ht="15" customHeight="1" x14ac:dyDescent="0.2">
      <c r="A92" s="11">
        <v>860512780</v>
      </c>
      <c r="B92" s="11">
        <f>VLOOKUP(A92,[5]Hoja1!A$9:B$3777,2,0)</f>
        <v>822000000</v>
      </c>
      <c r="C92" s="12" t="s">
        <v>62</v>
      </c>
      <c r="D92" s="13" t="s">
        <v>127</v>
      </c>
      <c r="E92" s="34"/>
      <c r="F92" s="34">
        <f t="shared" si="5"/>
        <v>0</v>
      </c>
      <c r="G92" s="34"/>
      <c r="H92" s="34">
        <f t="shared" si="6"/>
        <v>0</v>
      </c>
      <c r="I92" s="34"/>
      <c r="J92" s="34">
        <f t="shared" si="7"/>
        <v>0</v>
      </c>
      <c r="K92" s="34"/>
      <c r="L92" s="34">
        <f t="shared" si="8"/>
        <v>0</v>
      </c>
      <c r="M92" s="34"/>
      <c r="N92" s="34">
        <f t="shared" si="9"/>
        <v>0</v>
      </c>
    </row>
    <row r="93" spans="1:14" ht="15" customHeight="1" x14ac:dyDescent="0.2">
      <c r="A93" s="11">
        <v>890000432</v>
      </c>
      <c r="B93" s="11">
        <f>VLOOKUP(A93,[5]Hoja1!A$9:B$3777,2,0)</f>
        <v>126663000</v>
      </c>
      <c r="C93" s="12" t="s">
        <v>9</v>
      </c>
      <c r="D93" s="13" t="s">
        <v>126</v>
      </c>
      <c r="E93" s="34"/>
      <c r="F93" s="34">
        <f t="shared" si="5"/>
        <v>0</v>
      </c>
      <c r="G93" s="34"/>
      <c r="H93" s="34">
        <f t="shared" si="6"/>
        <v>0</v>
      </c>
      <c r="I93" s="34"/>
      <c r="J93" s="34">
        <f t="shared" si="7"/>
        <v>0</v>
      </c>
      <c r="K93" s="34"/>
      <c r="L93" s="34">
        <f t="shared" si="8"/>
        <v>0</v>
      </c>
      <c r="M93" s="34"/>
      <c r="N93" s="34">
        <f t="shared" si="9"/>
        <v>0</v>
      </c>
    </row>
    <row r="94" spans="1:14" ht="15" hidden="1" customHeight="1" x14ac:dyDescent="0.2">
      <c r="A94" s="11">
        <v>890000464</v>
      </c>
      <c r="B94" s="11">
        <f>VLOOKUP(A94,[5]Hoja1!A$9:B$3777,2,0)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5"/>
        <v>0</v>
      </c>
      <c r="G94" s="34">
        <v>2836237056</v>
      </c>
      <c r="H94" s="34">
        <f t="shared" si="6"/>
        <v>2836237056</v>
      </c>
      <c r="I94" s="34">
        <v>684767800</v>
      </c>
      <c r="J94" s="34">
        <f t="shared" si="7"/>
        <v>3521004856</v>
      </c>
      <c r="K94" s="34">
        <v>981147904</v>
      </c>
      <c r="L94" s="34">
        <f t="shared" si="8"/>
        <v>4502152760</v>
      </c>
      <c r="M94" s="34">
        <f>VLOOKUP(A94,[6]REPNCT004ReporteAuxiliarContabl!A$21:F$246,6,0)</f>
        <v>1277196373</v>
      </c>
      <c r="N94" s="34">
        <f t="shared" si="9"/>
        <v>5779349133</v>
      </c>
    </row>
    <row r="95" spans="1:14" ht="15" hidden="1" customHeight="1" x14ac:dyDescent="0.2">
      <c r="A95" s="11">
        <v>890001639</v>
      </c>
      <c r="B95" s="11">
        <f>VLOOKUP(A95,[5]Hoja1!A$9:B$3777,2,0)</f>
        <v>116363000</v>
      </c>
      <c r="C95" s="12" t="s">
        <v>323</v>
      </c>
      <c r="D95" s="13" t="s">
        <v>557</v>
      </c>
      <c r="E95" s="34">
        <v>0</v>
      </c>
      <c r="F95" s="34">
        <f t="shared" si="5"/>
        <v>0</v>
      </c>
      <c r="G95" s="34">
        <v>1095196247</v>
      </c>
      <c r="H95" s="34">
        <f t="shared" si="6"/>
        <v>1095196247</v>
      </c>
      <c r="I95" s="34">
        <v>478298527</v>
      </c>
      <c r="J95" s="34">
        <f t="shared" si="7"/>
        <v>1573494774</v>
      </c>
      <c r="K95" s="34">
        <v>809193140</v>
      </c>
      <c r="L95" s="34">
        <f t="shared" si="8"/>
        <v>2382687914</v>
      </c>
      <c r="M95" s="34">
        <f>VLOOKUP(A95,[6]REPNCT004ReporteAuxiliarContabl!A$21:F$246,6,0)</f>
        <v>132690323</v>
      </c>
      <c r="N95" s="34">
        <f t="shared" si="9"/>
        <v>2515378237</v>
      </c>
    </row>
    <row r="96" spans="1:14" ht="15" hidden="1" customHeight="1" x14ac:dyDescent="0.2">
      <c r="A96" s="11">
        <v>890072044</v>
      </c>
      <c r="B96" s="11">
        <f>VLOOKUP(A96,[5]Hoja1!A$9:B$3777,2,0)</f>
        <v>218673686</v>
      </c>
      <c r="C96" s="12" t="s">
        <v>285</v>
      </c>
      <c r="D96" s="13" t="s">
        <v>520</v>
      </c>
      <c r="E96" s="34"/>
      <c r="F96" s="34">
        <f t="shared" si="5"/>
        <v>0</v>
      </c>
      <c r="G96" s="34"/>
      <c r="H96" s="34">
        <f t="shared" si="6"/>
        <v>0</v>
      </c>
      <c r="I96" s="34">
        <v>47412304</v>
      </c>
      <c r="J96" s="34">
        <f t="shared" si="7"/>
        <v>47412304</v>
      </c>
      <c r="K96" s="34">
        <v>0</v>
      </c>
      <c r="L96" s="34">
        <f t="shared" si="8"/>
        <v>47412304</v>
      </c>
      <c r="M96" s="34">
        <f>VLOOKUP(A96,[6]REPNCT004ReporteAuxiliarContabl!A$21:F$246,6,0)</f>
        <v>0</v>
      </c>
      <c r="N96" s="34">
        <f t="shared" si="9"/>
        <v>47412304</v>
      </c>
    </row>
    <row r="97" spans="1:14" ht="15" hidden="1" customHeight="1" x14ac:dyDescent="0.2">
      <c r="A97" s="11">
        <v>890102006</v>
      </c>
      <c r="B97" s="11">
        <f>VLOOKUP(A97,[5]Hoja1!A$9:B$3777,2,0)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5"/>
        <v>2510050455</v>
      </c>
      <c r="G97" s="34">
        <v>1007730580</v>
      </c>
      <c r="H97" s="34">
        <f t="shared" si="6"/>
        <v>3517781035</v>
      </c>
      <c r="I97" s="34">
        <v>3078909737</v>
      </c>
      <c r="J97" s="34">
        <f t="shared" si="7"/>
        <v>6596690772</v>
      </c>
      <c r="K97" s="34">
        <v>3303059470</v>
      </c>
      <c r="L97" s="34">
        <f t="shared" si="8"/>
        <v>9899750242</v>
      </c>
      <c r="M97" s="34">
        <f>VLOOKUP(A97,[6]REPNCT004ReporteAuxiliarContabl!A$21:F$246,6,0)</f>
        <v>345753401</v>
      </c>
      <c r="N97" s="34">
        <f t="shared" si="9"/>
        <v>10245503643</v>
      </c>
    </row>
    <row r="98" spans="1:14" ht="15" hidden="1" customHeight="1" x14ac:dyDescent="0.2">
      <c r="A98" s="11">
        <v>890102018</v>
      </c>
      <c r="B98" s="11">
        <f>VLOOKUP(A98,[5]Hoja1!A$9:B$3777,2,0)</f>
        <v>210108001</v>
      </c>
      <c r="C98" s="12" t="s">
        <v>344</v>
      </c>
      <c r="D98" s="13" t="s">
        <v>577</v>
      </c>
      <c r="E98" s="34">
        <v>1476500267</v>
      </c>
      <c r="F98" s="34">
        <f t="shared" si="5"/>
        <v>1476500267</v>
      </c>
      <c r="G98" s="34">
        <v>1157030616</v>
      </c>
      <c r="H98" s="34">
        <f t="shared" si="6"/>
        <v>2633530883</v>
      </c>
      <c r="I98" s="34">
        <v>4040355214</v>
      </c>
      <c r="J98" s="34">
        <f t="shared" si="7"/>
        <v>6673886097</v>
      </c>
      <c r="K98" s="34">
        <v>2755005897</v>
      </c>
      <c r="L98" s="34">
        <f t="shared" si="8"/>
        <v>9428891994</v>
      </c>
      <c r="M98" s="34">
        <f>VLOOKUP(A98,[6]REPNCT004ReporteAuxiliarContabl!A$21:F$246,6,0)</f>
        <v>676691513</v>
      </c>
      <c r="N98" s="34">
        <f t="shared" si="9"/>
        <v>10105583507</v>
      </c>
    </row>
    <row r="99" spans="1:14" ht="15" customHeight="1" x14ac:dyDescent="0.2">
      <c r="A99" s="11">
        <v>890102257</v>
      </c>
      <c r="B99" s="11">
        <f>VLOOKUP(A99,[5]Hoja1!A$9:B$3777,2,0)</f>
        <v>121708000</v>
      </c>
      <c r="C99" s="12" t="s">
        <v>10</v>
      </c>
      <c r="D99" s="13" t="s">
        <v>11</v>
      </c>
      <c r="E99" s="34"/>
      <c r="F99" s="34">
        <f t="shared" si="5"/>
        <v>0</v>
      </c>
      <c r="G99" s="34"/>
      <c r="H99" s="34">
        <f t="shared" si="6"/>
        <v>0</v>
      </c>
      <c r="I99" s="34"/>
      <c r="J99" s="34">
        <f t="shared" si="7"/>
        <v>0</v>
      </c>
      <c r="K99" s="34"/>
      <c r="L99" s="34">
        <f t="shared" si="8"/>
        <v>0</v>
      </c>
      <c r="M99" s="34"/>
      <c r="N99" s="34">
        <f t="shared" si="9"/>
        <v>0</v>
      </c>
    </row>
    <row r="100" spans="1:14" ht="15" hidden="1" customHeight="1" x14ac:dyDescent="0.2">
      <c r="A100" s="11">
        <v>890106291</v>
      </c>
      <c r="B100" s="11">
        <f>VLOOKUP(A100,[5]Hoja1!A$9:B$3777,2,0)</f>
        <v>215808758</v>
      </c>
      <c r="C100" s="12" t="s">
        <v>230</v>
      </c>
      <c r="D100" s="13" t="s">
        <v>465</v>
      </c>
      <c r="E100" s="34">
        <v>1411622634</v>
      </c>
      <c r="F100" s="34">
        <f t="shared" si="5"/>
        <v>1411622634</v>
      </c>
      <c r="G100" s="34">
        <v>1198532435</v>
      </c>
      <c r="H100" s="34">
        <f t="shared" si="6"/>
        <v>2610155069</v>
      </c>
      <c r="I100" s="34">
        <v>497823206</v>
      </c>
      <c r="J100" s="34">
        <f t="shared" si="7"/>
        <v>3107978275</v>
      </c>
      <c r="K100" s="34">
        <v>839174468</v>
      </c>
      <c r="L100" s="34">
        <f t="shared" si="8"/>
        <v>3947152743</v>
      </c>
      <c r="M100" s="34">
        <f>VLOOKUP(A100,[6]REPNCT004ReporteAuxiliarContabl!A$21:F$246,6,0)</f>
        <v>135322781</v>
      </c>
      <c r="N100" s="34">
        <f t="shared" si="9"/>
        <v>4082475524</v>
      </c>
    </row>
    <row r="101" spans="1:14" ht="15" hidden="1" customHeight="1" x14ac:dyDescent="0.2">
      <c r="A101" s="11">
        <v>890114335</v>
      </c>
      <c r="B101" s="11">
        <f>VLOOKUP(A101,[5]Hoja1!A$9:B$3777,2,0)</f>
        <v>213308433</v>
      </c>
      <c r="C101" s="12" t="s">
        <v>286</v>
      </c>
      <c r="D101" s="13" t="s">
        <v>521</v>
      </c>
      <c r="E101" s="34">
        <v>306261507</v>
      </c>
      <c r="F101" s="34">
        <f t="shared" si="5"/>
        <v>306261507</v>
      </c>
      <c r="G101" s="34">
        <v>258340470</v>
      </c>
      <c r="H101" s="34">
        <f t="shared" si="6"/>
        <v>564601977</v>
      </c>
      <c r="I101" s="34">
        <v>87995783</v>
      </c>
      <c r="J101" s="34">
        <f t="shared" si="7"/>
        <v>652597760</v>
      </c>
      <c r="K101" s="34">
        <v>149906639</v>
      </c>
      <c r="L101" s="34">
        <f t="shared" si="8"/>
        <v>802504399</v>
      </c>
      <c r="M101" s="34">
        <f>VLOOKUP(A101,[6]REPNCT004ReporteAuxiliarContabl!A$21:F$246,6,0)</f>
        <v>8944695</v>
      </c>
      <c r="N101" s="34">
        <f t="shared" si="9"/>
        <v>811449094</v>
      </c>
    </row>
    <row r="102" spans="1:14" ht="15" hidden="1" customHeight="1" x14ac:dyDescent="0.2">
      <c r="A102" s="11">
        <v>890201190</v>
      </c>
      <c r="B102" s="11">
        <f>VLOOKUP(A102,[5]Hoja1!A$9:B$3777,2,0)</f>
        <v>217568575</v>
      </c>
      <c r="C102" s="12" t="s">
        <v>203</v>
      </c>
      <c r="D102" s="13" t="s">
        <v>439</v>
      </c>
      <c r="E102" s="34"/>
      <c r="F102" s="34">
        <f t="shared" si="5"/>
        <v>0</v>
      </c>
      <c r="G102" s="34"/>
      <c r="H102" s="34">
        <f t="shared" si="6"/>
        <v>0</v>
      </c>
      <c r="I102" s="34">
        <v>264318099</v>
      </c>
      <c r="J102" s="34">
        <f t="shared" si="7"/>
        <v>264318099</v>
      </c>
      <c r="K102" s="34">
        <v>0</v>
      </c>
      <c r="L102" s="34">
        <f t="shared" si="8"/>
        <v>264318099</v>
      </c>
      <c r="M102" s="34">
        <f>VLOOKUP(A102,[6]REPNCT004ReporteAuxiliarContabl!A$21:F$246,6,0)</f>
        <v>0</v>
      </c>
      <c r="N102" s="34">
        <f t="shared" si="9"/>
        <v>264318099</v>
      </c>
    </row>
    <row r="103" spans="1:14" ht="15" customHeight="1" x14ac:dyDescent="0.2">
      <c r="A103" s="11">
        <v>890201213</v>
      </c>
      <c r="B103" s="11">
        <f>VLOOKUP(A103,[5]Hoja1!A$9:B$3777,2,0)</f>
        <v>128868000</v>
      </c>
      <c r="C103" s="12" t="s">
        <v>63</v>
      </c>
      <c r="D103" s="13" t="s">
        <v>12</v>
      </c>
      <c r="E103" s="34"/>
      <c r="F103" s="34">
        <f t="shared" si="5"/>
        <v>0</v>
      </c>
      <c r="G103" s="34"/>
      <c r="H103" s="34">
        <f t="shared" si="6"/>
        <v>0</v>
      </c>
      <c r="I103" s="34"/>
      <c r="J103" s="34">
        <f t="shared" si="7"/>
        <v>0</v>
      </c>
      <c r="K103" s="34"/>
      <c r="L103" s="34">
        <f t="shared" si="8"/>
        <v>0</v>
      </c>
      <c r="M103" s="34"/>
      <c r="N103" s="34">
        <f t="shared" si="9"/>
        <v>0</v>
      </c>
    </row>
    <row r="104" spans="1:14" ht="15" hidden="1" customHeight="1" x14ac:dyDescent="0.2">
      <c r="A104" s="11">
        <v>890201222</v>
      </c>
      <c r="B104" s="11">
        <f>VLOOKUP(A104,[5]Hoja1!A$9:B$3777,2,0)</f>
        <v>210168001</v>
      </c>
      <c r="C104" s="12" t="s">
        <v>287</v>
      </c>
      <c r="D104" s="13" t="s">
        <v>522</v>
      </c>
      <c r="E104" s="34">
        <v>0</v>
      </c>
      <c r="F104" s="34">
        <f t="shared" si="5"/>
        <v>0</v>
      </c>
      <c r="G104" s="34">
        <v>1206628639</v>
      </c>
      <c r="H104" s="34">
        <f t="shared" si="6"/>
        <v>1206628639</v>
      </c>
      <c r="I104" s="34">
        <v>404047877</v>
      </c>
      <c r="J104" s="34">
        <f t="shared" si="7"/>
        <v>1610676516</v>
      </c>
      <c r="K104" s="34">
        <v>0</v>
      </c>
      <c r="L104" s="34">
        <f t="shared" si="8"/>
        <v>1610676516</v>
      </c>
      <c r="M104" s="34">
        <f>VLOOKUP(A104,[6]REPNCT004ReporteAuxiliarContabl!A$21:F$246,6,0)</f>
        <v>0</v>
      </c>
      <c r="N104" s="34">
        <f t="shared" si="9"/>
        <v>1610676516</v>
      </c>
    </row>
    <row r="105" spans="1:14" ht="15" hidden="1" customHeight="1" x14ac:dyDescent="0.2">
      <c r="A105" s="11">
        <v>890201235</v>
      </c>
      <c r="B105" s="11">
        <f>VLOOKUP(A105,[5]Hoja1!A$9:B$3777,2,0)</f>
        <v>116868000</v>
      </c>
      <c r="C105" s="12" t="s">
        <v>204</v>
      </c>
      <c r="D105" s="13" t="s">
        <v>440</v>
      </c>
      <c r="E105" s="34">
        <v>0</v>
      </c>
      <c r="F105" s="34">
        <f t="shared" si="5"/>
        <v>0</v>
      </c>
      <c r="G105" s="34">
        <v>2534985908</v>
      </c>
      <c r="H105" s="34">
        <f t="shared" si="6"/>
        <v>2534985908</v>
      </c>
      <c r="I105" s="34">
        <v>916351921</v>
      </c>
      <c r="J105" s="34">
        <f t="shared" si="7"/>
        <v>3451337829</v>
      </c>
      <c r="K105" s="34">
        <v>1555562487</v>
      </c>
      <c r="L105" s="34">
        <f t="shared" si="8"/>
        <v>5006900316</v>
      </c>
      <c r="M105" s="34">
        <f>VLOOKUP(A105,[6]REPNCT004ReporteAuxiliarContabl!A$21:F$246,6,0)</f>
        <v>177648334</v>
      </c>
      <c r="N105" s="34">
        <f t="shared" si="9"/>
        <v>5184548650</v>
      </c>
    </row>
    <row r="106" spans="1:14" ht="15" hidden="1" customHeight="1" x14ac:dyDescent="0.2">
      <c r="A106" s="11">
        <v>890201900</v>
      </c>
      <c r="B106" s="11">
        <f>VLOOKUP(A106,[5]Hoja1!A$9:B$3777,2,0)</f>
        <v>218168081</v>
      </c>
      <c r="C106" s="12" t="s">
        <v>205</v>
      </c>
      <c r="D106" s="13" t="s">
        <v>441</v>
      </c>
      <c r="E106" s="34">
        <v>0</v>
      </c>
      <c r="F106" s="34">
        <f t="shared" si="5"/>
        <v>0</v>
      </c>
      <c r="G106" s="34">
        <v>385676872</v>
      </c>
      <c r="H106" s="34">
        <f t="shared" si="6"/>
        <v>385676872</v>
      </c>
      <c r="I106" s="34">
        <v>491467391</v>
      </c>
      <c r="J106" s="34">
        <f t="shared" si="7"/>
        <v>877144263</v>
      </c>
      <c r="K106" s="34">
        <v>1270496171</v>
      </c>
      <c r="L106" s="34">
        <f t="shared" si="8"/>
        <v>2147640434</v>
      </c>
      <c r="M106" s="34">
        <f>VLOOKUP(A106,[6]REPNCT004ReporteAuxiliarContabl!A$21:F$246,6,0)</f>
        <v>338712162</v>
      </c>
      <c r="N106" s="34">
        <f t="shared" si="9"/>
        <v>2486352596</v>
      </c>
    </row>
    <row r="107" spans="1:14" ht="15" hidden="1" customHeight="1" x14ac:dyDescent="0.2">
      <c r="A107" s="11">
        <v>890204537</v>
      </c>
      <c r="B107" s="11">
        <f>VLOOKUP(A107,[5]Hoja1!A$9:B$3777,2,0)</f>
        <v>211868418</v>
      </c>
      <c r="C107" s="12" t="s">
        <v>206</v>
      </c>
      <c r="D107" s="13" t="s">
        <v>442</v>
      </c>
      <c r="E107" s="34"/>
      <c r="F107" s="34">
        <f t="shared" si="5"/>
        <v>0</v>
      </c>
      <c r="G107" s="34"/>
      <c r="H107" s="34">
        <f t="shared" si="6"/>
        <v>0</v>
      </c>
      <c r="I107" s="34">
        <v>5235548</v>
      </c>
      <c r="J107" s="34">
        <f t="shared" si="7"/>
        <v>5235548</v>
      </c>
      <c r="K107" s="34">
        <v>0</v>
      </c>
      <c r="L107" s="34">
        <f t="shared" si="8"/>
        <v>5235548</v>
      </c>
      <c r="M107" s="34">
        <f>VLOOKUP(A107,[6]REPNCT004ReporteAuxiliarContabl!A$21:F$246,6,0)</f>
        <v>0</v>
      </c>
      <c r="N107" s="34">
        <f t="shared" si="9"/>
        <v>5235548</v>
      </c>
    </row>
    <row r="108" spans="1:14" ht="15" hidden="1" customHeight="1" x14ac:dyDescent="0.2">
      <c r="A108" s="11">
        <v>890204643</v>
      </c>
      <c r="B108" s="11">
        <f>VLOOKUP(A108,[5]Hoja1!A$9:B$3777,2,0)</f>
        <v>215568655</v>
      </c>
      <c r="C108" s="12" t="s">
        <v>207</v>
      </c>
      <c r="D108" s="13" t="s">
        <v>443</v>
      </c>
      <c r="E108" s="34"/>
      <c r="F108" s="34">
        <f t="shared" si="5"/>
        <v>0</v>
      </c>
      <c r="G108" s="34"/>
      <c r="H108" s="34">
        <f t="shared" si="6"/>
        <v>0</v>
      </c>
      <c r="I108" s="34">
        <v>210525921</v>
      </c>
      <c r="J108" s="34">
        <f t="shared" si="7"/>
        <v>210525921</v>
      </c>
      <c r="K108" s="34">
        <v>210525921</v>
      </c>
      <c r="L108" s="34">
        <f t="shared" si="8"/>
        <v>421051842</v>
      </c>
      <c r="M108" s="34">
        <f>VLOOKUP(A108,[6]REPNCT004ReporteAuxiliarContabl!A$21:F$246,6,0)</f>
        <v>210525921</v>
      </c>
      <c r="N108" s="34">
        <f t="shared" si="9"/>
        <v>631577763</v>
      </c>
    </row>
    <row r="109" spans="1:14" ht="15" hidden="1" customHeight="1" x14ac:dyDescent="0.2">
      <c r="A109" s="11">
        <v>890204646</v>
      </c>
      <c r="B109" s="11">
        <f>VLOOKUP(A109,[5]Hoja1!A$9:B$3777,2,0)</f>
        <v>211568615</v>
      </c>
      <c r="C109" s="12" t="s">
        <v>231</v>
      </c>
      <c r="D109" s="13" t="s">
        <v>466</v>
      </c>
      <c r="E109" s="34"/>
      <c r="F109" s="34">
        <f t="shared" si="5"/>
        <v>0</v>
      </c>
      <c r="G109" s="34"/>
      <c r="H109" s="34">
        <f t="shared" si="6"/>
        <v>0</v>
      </c>
      <c r="I109" s="34">
        <v>74707705</v>
      </c>
      <c r="J109" s="34">
        <f t="shared" si="7"/>
        <v>74707705</v>
      </c>
      <c r="K109" s="34">
        <v>0</v>
      </c>
      <c r="L109" s="34">
        <f t="shared" si="8"/>
        <v>74707705</v>
      </c>
      <c r="M109" s="34">
        <f>VLOOKUP(A109,[6]REPNCT004ReporteAuxiliarContabl!A$21:F$246,6,0)</f>
        <v>0</v>
      </c>
      <c r="N109" s="34">
        <f t="shared" si="9"/>
        <v>74707705</v>
      </c>
    </row>
    <row r="110" spans="1:14" ht="15" hidden="1" customHeight="1" x14ac:dyDescent="0.2">
      <c r="A110" s="11">
        <v>890204802</v>
      </c>
      <c r="B110" s="11">
        <f>VLOOKUP(A110,[5]Hoja1!A$9:B$3777,2,0)</f>
        <v>210768307</v>
      </c>
      <c r="C110" s="12" t="s">
        <v>208</v>
      </c>
      <c r="D110" s="13" t="s">
        <v>444</v>
      </c>
      <c r="E110" s="34">
        <v>540712074</v>
      </c>
      <c r="F110" s="34">
        <f t="shared" si="5"/>
        <v>540712074</v>
      </c>
      <c r="G110" s="34">
        <v>861237766</v>
      </c>
      <c r="H110" s="34">
        <f t="shared" si="6"/>
        <v>1401949840</v>
      </c>
      <c r="I110" s="34">
        <v>189240076</v>
      </c>
      <c r="J110" s="34">
        <f t="shared" si="7"/>
        <v>1591189916</v>
      </c>
      <c r="K110" s="34">
        <v>131285617</v>
      </c>
      <c r="L110" s="34">
        <f t="shared" si="8"/>
        <v>1722475533</v>
      </c>
      <c r="M110" s="34">
        <f>VLOOKUP(A110,[6]REPNCT004ReporteAuxiliarContabl!A$21:F$246,6,0)</f>
        <v>430618883</v>
      </c>
      <c r="N110" s="34">
        <f t="shared" si="9"/>
        <v>2153094416</v>
      </c>
    </row>
    <row r="111" spans="1:14" ht="15" hidden="1" customHeight="1" x14ac:dyDescent="0.2">
      <c r="A111" s="11">
        <v>890205176</v>
      </c>
      <c r="B111" s="11">
        <f>VLOOKUP(A111,[5]Hoja1!A$9:B$3777,2,0)</f>
        <v>217668276</v>
      </c>
      <c r="C111" s="12" t="s">
        <v>209</v>
      </c>
      <c r="D111" s="13" t="s">
        <v>445</v>
      </c>
      <c r="E111" s="34">
        <v>0</v>
      </c>
      <c r="F111" s="34">
        <f t="shared" si="5"/>
        <v>0</v>
      </c>
      <c r="G111" s="34">
        <v>322619949</v>
      </c>
      <c r="H111" s="34">
        <f t="shared" si="6"/>
        <v>322619949</v>
      </c>
      <c r="I111" s="34">
        <v>118804136</v>
      </c>
      <c r="J111" s="34">
        <f t="shared" si="7"/>
        <v>441424085</v>
      </c>
      <c r="K111" s="34">
        <v>203692090</v>
      </c>
      <c r="L111" s="34">
        <f t="shared" si="8"/>
        <v>645116175</v>
      </c>
      <c r="M111" s="34">
        <f>VLOOKUP(A111,[6]REPNCT004ReporteAuxiliarContabl!A$21:F$246,6,0)</f>
        <v>20424788</v>
      </c>
      <c r="N111" s="34">
        <f t="shared" si="9"/>
        <v>665540963</v>
      </c>
    </row>
    <row r="112" spans="1:14" ht="15" hidden="1" customHeight="1" x14ac:dyDescent="0.2">
      <c r="A112" s="11">
        <v>890205383</v>
      </c>
      <c r="B112" s="11">
        <f>VLOOKUP(A112,[5]Hoja1!A$9:B$3777,2,0)</f>
        <v>214768547</v>
      </c>
      <c r="C112" s="12" t="s">
        <v>288</v>
      </c>
      <c r="D112" s="13" t="s">
        <v>523</v>
      </c>
      <c r="E112" s="34"/>
      <c r="F112" s="34">
        <f t="shared" si="5"/>
        <v>0</v>
      </c>
      <c r="G112" s="34">
        <v>290480209</v>
      </c>
      <c r="H112" s="34">
        <f t="shared" si="6"/>
        <v>290480209</v>
      </c>
      <c r="I112" s="34">
        <v>93772349</v>
      </c>
      <c r="J112" s="34">
        <f t="shared" si="7"/>
        <v>384252558</v>
      </c>
      <c r="K112" s="34">
        <v>162562040</v>
      </c>
      <c r="L112" s="34">
        <f t="shared" si="8"/>
        <v>546814598</v>
      </c>
      <c r="M112" s="34">
        <f>VLOOKUP(A112,[6]REPNCT004ReporteAuxiliarContabl!A$21:F$246,6,0)</f>
        <v>10970594</v>
      </c>
      <c r="N112" s="34">
        <f t="shared" si="9"/>
        <v>557785192</v>
      </c>
    </row>
    <row r="113" spans="1:14" ht="15" hidden="1" customHeight="1" x14ac:dyDescent="0.2">
      <c r="A113" s="11">
        <v>890210951</v>
      </c>
      <c r="B113" s="11">
        <f>VLOOKUP(A113,[5]Hoja1!A$9:B$3777,2,0)</f>
        <v>216768867</v>
      </c>
      <c r="C113" s="12" t="s">
        <v>210</v>
      </c>
      <c r="D113" s="13" t="s">
        <v>446</v>
      </c>
      <c r="E113" s="34"/>
      <c r="F113" s="34">
        <f t="shared" si="5"/>
        <v>0</v>
      </c>
      <c r="G113" s="34"/>
      <c r="H113" s="34">
        <f t="shared" si="6"/>
        <v>0</v>
      </c>
      <c r="I113" s="34">
        <v>3688601</v>
      </c>
      <c r="J113" s="34">
        <f t="shared" si="7"/>
        <v>3688601</v>
      </c>
      <c r="K113" s="34">
        <v>0</v>
      </c>
      <c r="L113" s="34">
        <f t="shared" si="8"/>
        <v>3688601</v>
      </c>
      <c r="M113" s="34">
        <f>VLOOKUP(A113,[6]REPNCT004ReporteAuxiliarContabl!A$21:F$246,6,0)</f>
        <v>0</v>
      </c>
      <c r="N113" s="34">
        <f t="shared" si="9"/>
        <v>3688601</v>
      </c>
    </row>
    <row r="114" spans="1:14" ht="15" customHeight="1" x14ac:dyDescent="0.2">
      <c r="A114" s="11">
        <v>890399010</v>
      </c>
      <c r="B114" s="11">
        <f>VLOOKUP(A114,[5]Hoja1!A$9:B$3777,2,0)</f>
        <v>120676000</v>
      </c>
      <c r="C114" s="12" t="s">
        <v>13</v>
      </c>
      <c r="D114" s="13" t="s">
        <v>92</v>
      </c>
      <c r="E114" s="34"/>
      <c r="F114" s="34">
        <f t="shared" si="5"/>
        <v>0</v>
      </c>
      <c r="G114" s="34"/>
      <c r="H114" s="34">
        <f t="shared" si="6"/>
        <v>0</v>
      </c>
      <c r="I114" s="34"/>
      <c r="J114" s="34">
        <f t="shared" si="7"/>
        <v>0</v>
      </c>
      <c r="K114" s="34"/>
      <c r="L114" s="34">
        <f t="shared" si="8"/>
        <v>0</v>
      </c>
      <c r="M114" s="34"/>
      <c r="N114" s="34">
        <f t="shared" si="9"/>
        <v>0</v>
      </c>
    </row>
    <row r="115" spans="1:14" ht="15" hidden="1" customHeight="1" x14ac:dyDescent="0.2">
      <c r="A115" s="11">
        <v>890399011</v>
      </c>
      <c r="B115" s="11">
        <f>VLOOKUP(A115,[5]Hoja1!A$9:B$3777,2,0)</f>
        <v>210176001</v>
      </c>
      <c r="C115" s="12" t="s">
        <v>211</v>
      </c>
      <c r="D115" s="13" t="s">
        <v>447</v>
      </c>
      <c r="E115" s="34">
        <v>1070462694</v>
      </c>
      <c r="F115" s="34">
        <f t="shared" si="5"/>
        <v>1070462694</v>
      </c>
      <c r="G115" s="34">
        <v>835633223</v>
      </c>
      <c r="H115" s="34">
        <f t="shared" si="6"/>
        <v>1906095917</v>
      </c>
      <c r="I115" s="34">
        <v>465976334</v>
      </c>
      <c r="J115" s="34">
        <f t="shared" si="7"/>
        <v>2372072251</v>
      </c>
      <c r="K115" s="34">
        <v>781470967</v>
      </c>
      <c r="L115" s="34">
        <f t="shared" si="8"/>
        <v>3153543218</v>
      </c>
      <c r="M115" s="34">
        <f>VLOOKUP(A115,[6]REPNCT004ReporteAuxiliarContabl!A$21:F$246,6,0)</f>
        <v>177603798</v>
      </c>
      <c r="N115" s="34">
        <f t="shared" si="9"/>
        <v>3331147016</v>
      </c>
    </row>
    <row r="116" spans="1:14" ht="15" hidden="1" customHeight="1" x14ac:dyDescent="0.2">
      <c r="A116" s="11">
        <v>890399025</v>
      </c>
      <c r="B116" s="11">
        <f>VLOOKUP(A116,[5]Hoja1!A$9:B$3777,2,0)</f>
        <v>219276892</v>
      </c>
      <c r="C116" s="12" t="s">
        <v>242</v>
      </c>
      <c r="D116" s="13" t="s">
        <v>476</v>
      </c>
      <c r="E116" s="34"/>
      <c r="F116" s="34">
        <f t="shared" si="5"/>
        <v>0</v>
      </c>
      <c r="G116" s="34">
        <v>115947573</v>
      </c>
      <c r="H116" s="34">
        <f t="shared" si="6"/>
        <v>115947573</v>
      </c>
      <c r="I116" s="34">
        <v>42630944</v>
      </c>
      <c r="J116" s="34">
        <f t="shared" si="7"/>
        <v>158578517</v>
      </c>
      <c r="K116" s="34">
        <v>74275229</v>
      </c>
      <c r="L116" s="34">
        <f t="shared" si="8"/>
        <v>232853746</v>
      </c>
      <c r="M116" s="34">
        <f>VLOOKUP(A116,[6]REPNCT004ReporteAuxiliarContabl!A$21:F$246,6,0)</f>
        <v>748080006</v>
      </c>
      <c r="N116" s="34">
        <f t="shared" si="9"/>
        <v>980933752</v>
      </c>
    </row>
    <row r="117" spans="1:14" ht="15" hidden="1" customHeight="1" x14ac:dyDescent="0.2">
      <c r="A117" s="11">
        <v>890399029</v>
      </c>
      <c r="B117" s="11">
        <f>VLOOKUP(A117,[5]Hoja1!A$9:B$3777,2,0)</f>
        <v>117676000</v>
      </c>
      <c r="C117" s="12" t="s">
        <v>212</v>
      </c>
      <c r="D117" s="13" t="s">
        <v>448</v>
      </c>
      <c r="E117" s="34">
        <v>2030110567</v>
      </c>
      <c r="F117" s="34">
        <f t="shared" si="5"/>
        <v>2030110567</v>
      </c>
      <c r="G117" s="34">
        <v>1839300472</v>
      </c>
      <c r="H117" s="34">
        <f t="shared" si="6"/>
        <v>3869411039</v>
      </c>
      <c r="I117" s="34">
        <v>3767364400</v>
      </c>
      <c r="J117" s="34">
        <f t="shared" si="7"/>
        <v>7636775439</v>
      </c>
      <c r="K117" s="34">
        <v>4428316034</v>
      </c>
      <c r="L117" s="34">
        <f t="shared" si="8"/>
        <v>12065091473</v>
      </c>
      <c r="M117" s="34">
        <f>VLOOKUP(A117,[6]REPNCT004ReporteAuxiliarContabl!A$21:F$246,6,0)</f>
        <v>49325191</v>
      </c>
      <c r="N117" s="34">
        <f t="shared" si="9"/>
        <v>12114416664</v>
      </c>
    </row>
    <row r="118" spans="1:14" ht="15" hidden="1" customHeight="1" x14ac:dyDescent="0.2">
      <c r="A118" s="11">
        <v>890399045</v>
      </c>
      <c r="B118" s="11">
        <f>VLOOKUP(A118,[5]Hoja1!A$9:B$3777,2,0)</f>
        <v>210976109</v>
      </c>
      <c r="C118" s="12" t="s">
        <v>326</v>
      </c>
      <c r="D118" s="13" t="s">
        <v>560</v>
      </c>
      <c r="E118" s="34">
        <v>0</v>
      </c>
      <c r="F118" s="34">
        <f t="shared" si="5"/>
        <v>0</v>
      </c>
      <c r="G118" s="34">
        <v>0</v>
      </c>
      <c r="H118" s="34">
        <f t="shared" si="6"/>
        <v>0</v>
      </c>
      <c r="I118" s="34">
        <v>1814852840</v>
      </c>
      <c r="J118" s="34">
        <f t="shared" si="7"/>
        <v>1814852840</v>
      </c>
      <c r="K118" s="34">
        <v>1683323902</v>
      </c>
      <c r="L118" s="34">
        <f t="shared" si="8"/>
        <v>3498176742</v>
      </c>
      <c r="M118" s="34">
        <f>VLOOKUP(A118,[6]REPNCT004ReporteAuxiliarContabl!A$21:F$246,6,0)</f>
        <v>16676270</v>
      </c>
      <c r="N118" s="34">
        <f t="shared" si="9"/>
        <v>3514853012</v>
      </c>
    </row>
    <row r="119" spans="1:14" ht="15" hidden="1" customHeight="1" x14ac:dyDescent="0.2">
      <c r="A119" s="11">
        <v>890399046</v>
      </c>
      <c r="B119" s="11">
        <f>VLOOKUP(A119,[5]Hoja1!A$9:B$3777,2,0)</f>
        <v>216476364</v>
      </c>
      <c r="C119" s="12" t="s">
        <v>213</v>
      </c>
      <c r="D119" s="13" t="s">
        <v>449</v>
      </c>
      <c r="E119" s="34">
        <v>453911533</v>
      </c>
      <c r="F119" s="34">
        <f t="shared" si="5"/>
        <v>453911533</v>
      </c>
      <c r="G119" s="34">
        <v>2047607294</v>
      </c>
      <c r="H119" s="34">
        <f t="shared" si="6"/>
        <v>2501518827</v>
      </c>
      <c r="I119" s="34">
        <v>66006666</v>
      </c>
      <c r="J119" s="34">
        <f t="shared" si="7"/>
        <v>2567525493</v>
      </c>
      <c r="K119" s="34">
        <v>110584257</v>
      </c>
      <c r="L119" s="34">
        <f t="shared" si="8"/>
        <v>2678109750</v>
      </c>
      <c r="M119" s="34">
        <f>VLOOKUP(A119,[6]REPNCT004ReporteAuxiliarContabl!A$21:F$246,6,0)</f>
        <v>14787852</v>
      </c>
      <c r="N119" s="34">
        <f t="shared" si="9"/>
        <v>2692897602</v>
      </c>
    </row>
    <row r="120" spans="1:14" ht="15" hidden="1" customHeight="1" x14ac:dyDescent="0.2">
      <c r="A120" s="11">
        <v>890480059</v>
      </c>
      <c r="B120" s="11">
        <f>VLOOKUP(A120,[5]Hoja1!A$9:B$3777,2,0)</f>
        <v>111313000</v>
      </c>
      <c r="C120" s="12" t="s">
        <v>214</v>
      </c>
      <c r="D120" s="13" t="s">
        <v>450</v>
      </c>
      <c r="E120" s="34">
        <v>0</v>
      </c>
      <c r="F120" s="34">
        <f t="shared" si="5"/>
        <v>0</v>
      </c>
      <c r="G120" s="34">
        <v>0</v>
      </c>
      <c r="H120" s="34">
        <f t="shared" si="6"/>
        <v>0</v>
      </c>
      <c r="I120" s="34">
        <v>2451189560</v>
      </c>
      <c r="J120" s="34">
        <f t="shared" si="7"/>
        <v>2451189560</v>
      </c>
      <c r="K120" s="34">
        <v>5549393019</v>
      </c>
      <c r="L120" s="34">
        <f t="shared" si="8"/>
        <v>8000582579</v>
      </c>
      <c r="M120" s="34">
        <f>VLOOKUP(A120,[6]REPNCT004ReporteAuxiliarContabl!A$21:F$246,6,0)</f>
        <v>5229804301</v>
      </c>
      <c r="N120" s="34">
        <f t="shared" si="9"/>
        <v>13230386880</v>
      </c>
    </row>
    <row r="121" spans="1:14" ht="15" customHeight="1" x14ac:dyDescent="0.2">
      <c r="A121" s="11">
        <v>890480123</v>
      </c>
      <c r="B121" s="11">
        <f>VLOOKUP(A121,[5]Hoja1!A$9:B$3777,2,0)</f>
        <v>122613000</v>
      </c>
      <c r="C121" s="12" t="s">
        <v>14</v>
      </c>
      <c r="D121" s="13" t="s">
        <v>89</v>
      </c>
      <c r="E121" s="34"/>
      <c r="F121" s="34">
        <f t="shared" si="5"/>
        <v>0</v>
      </c>
      <c r="G121" s="34"/>
      <c r="H121" s="34">
        <f t="shared" si="6"/>
        <v>0</v>
      </c>
      <c r="I121" s="34"/>
      <c r="J121" s="34">
        <f t="shared" si="7"/>
        <v>0</v>
      </c>
      <c r="K121" s="34"/>
      <c r="L121" s="34">
        <f t="shared" si="8"/>
        <v>0</v>
      </c>
      <c r="M121" s="34"/>
      <c r="N121" s="34">
        <f t="shared" si="9"/>
        <v>0</v>
      </c>
    </row>
    <row r="122" spans="1:14" ht="15" hidden="1" customHeight="1" x14ac:dyDescent="0.2">
      <c r="A122" s="11">
        <v>890480184</v>
      </c>
      <c r="B122" s="11">
        <f>VLOOKUP(A122,[5]Hoja1!A$9:B$3777,2,0)</f>
        <v>210113001</v>
      </c>
      <c r="C122" s="12" t="s">
        <v>345</v>
      </c>
      <c r="D122" s="13" t="s">
        <v>578</v>
      </c>
      <c r="E122" s="34">
        <v>332212560</v>
      </c>
      <c r="F122" s="34">
        <f t="shared" si="5"/>
        <v>332212560</v>
      </c>
      <c r="G122" s="34">
        <v>289257654</v>
      </c>
      <c r="H122" s="34">
        <f t="shared" si="6"/>
        <v>621470214</v>
      </c>
      <c r="I122" s="34">
        <v>338384239</v>
      </c>
      <c r="J122" s="34">
        <f t="shared" si="7"/>
        <v>959854453</v>
      </c>
      <c r="K122" s="34">
        <v>441301525</v>
      </c>
      <c r="L122" s="34">
        <f t="shared" si="8"/>
        <v>1401155978</v>
      </c>
      <c r="M122" s="34">
        <f>VLOOKUP(A122,[6]REPNCT004ReporteAuxiliarContabl!A$21:F$246,6,0)</f>
        <v>2211921298</v>
      </c>
      <c r="N122" s="34">
        <f t="shared" si="9"/>
        <v>3613077276</v>
      </c>
    </row>
    <row r="123" spans="1:14" ht="15" hidden="1" customHeight="1" x14ac:dyDescent="0.2">
      <c r="A123" s="11">
        <v>890480203</v>
      </c>
      <c r="B123" s="11">
        <f>VLOOKUP(A123,[5]Hoja1!A$9:B$3777,2,0)</f>
        <v>217013670</v>
      </c>
      <c r="C123" s="27" t="s">
        <v>358</v>
      </c>
      <c r="D123" s="13" t="s">
        <v>586</v>
      </c>
      <c r="E123" s="34"/>
      <c r="F123" s="34">
        <f t="shared" si="5"/>
        <v>0</v>
      </c>
      <c r="G123" s="34"/>
      <c r="H123" s="34">
        <f t="shared" si="6"/>
        <v>0</v>
      </c>
      <c r="I123" s="34">
        <v>164848934</v>
      </c>
      <c r="J123" s="34">
        <f t="shared" si="7"/>
        <v>164848934</v>
      </c>
      <c r="K123" s="34">
        <v>164848934</v>
      </c>
      <c r="L123" s="34">
        <f t="shared" si="8"/>
        <v>329697868</v>
      </c>
      <c r="M123" s="34">
        <f>VLOOKUP(A123,[6]REPNCT004ReporteAuxiliarContabl!A$21:F$246,6,0)</f>
        <v>164848934</v>
      </c>
      <c r="N123" s="34">
        <f t="shared" si="9"/>
        <v>494546802</v>
      </c>
    </row>
    <row r="124" spans="1:14" ht="15" customHeight="1" x14ac:dyDescent="0.2">
      <c r="A124" s="11">
        <v>890500622</v>
      </c>
      <c r="B124" s="11">
        <f>VLOOKUP(A124,[5]Hoja1!A$9:B$3777,2,0)</f>
        <v>125354000</v>
      </c>
      <c r="C124" s="12" t="s">
        <v>364</v>
      </c>
      <c r="D124" s="13" t="s">
        <v>15</v>
      </c>
      <c r="E124" s="34"/>
      <c r="F124" s="34">
        <f t="shared" si="5"/>
        <v>0</v>
      </c>
      <c r="G124" s="34"/>
      <c r="H124" s="34">
        <f t="shared" si="6"/>
        <v>0</v>
      </c>
      <c r="I124" s="34"/>
      <c r="J124" s="34">
        <f t="shared" si="7"/>
        <v>0</v>
      </c>
      <c r="K124" s="34"/>
      <c r="L124" s="34">
        <f t="shared" si="8"/>
        <v>0</v>
      </c>
      <c r="M124" s="34"/>
      <c r="N124" s="34">
        <f t="shared" si="9"/>
        <v>0</v>
      </c>
    </row>
    <row r="125" spans="1:14" ht="15" hidden="1" customHeight="1" x14ac:dyDescent="0.2">
      <c r="A125" s="11">
        <v>890501362</v>
      </c>
      <c r="B125" s="11">
        <f>VLOOKUP(A125,[5]Hoja1!A$9:B$3777,2,0)</f>
        <v>212054820</v>
      </c>
      <c r="C125" s="12" t="s">
        <v>215</v>
      </c>
      <c r="D125" s="13" t="s">
        <v>451</v>
      </c>
      <c r="E125" s="34"/>
      <c r="F125" s="34">
        <f t="shared" si="5"/>
        <v>0</v>
      </c>
      <c r="G125" s="34"/>
      <c r="H125" s="34">
        <f t="shared" si="6"/>
        <v>0</v>
      </c>
      <c r="I125" s="34">
        <v>22395813</v>
      </c>
      <c r="J125" s="34">
        <f t="shared" si="7"/>
        <v>22395813</v>
      </c>
      <c r="K125" s="34">
        <v>0</v>
      </c>
      <c r="L125" s="34">
        <f t="shared" si="8"/>
        <v>22395813</v>
      </c>
      <c r="M125" s="34">
        <f>VLOOKUP(A125,[6]REPNCT004ReporteAuxiliarContabl!A$21:F$246,6,0)</f>
        <v>0</v>
      </c>
      <c r="N125" s="34">
        <f t="shared" si="9"/>
        <v>22395813</v>
      </c>
    </row>
    <row r="126" spans="1:14" ht="15" hidden="1" customHeight="1" x14ac:dyDescent="0.2">
      <c r="A126" s="11">
        <v>890501434</v>
      </c>
      <c r="B126" s="11">
        <f>VLOOKUP(A126,[5]Hoja1!A$9:B$3777,2,0)</f>
        <v>210154001</v>
      </c>
      <c r="C126" s="12" t="s">
        <v>216</v>
      </c>
      <c r="D126" s="13" t="s">
        <v>452</v>
      </c>
      <c r="E126" s="34">
        <v>2460085120</v>
      </c>
      <c r="F126" s="34">
        <f t="shared" si="5"/>
        <v>2460085120</v>
      </c>
      <c r="G126" s="34">
        <v>2167614835</v>
      </c>
      <c r="H126" s="34">
        <f t="shared" si="6"/>
        <v>4627699955</v>
      </c>
      <c r="I126" s="34">
        <v>776636501</v>
      </c>
      <c r="J126" s="34">
        <f t="shared" si="7"/>
        <v>5404336456</v>
      </c>
      <c r="K126" s="34">
        <v>2391273836</v>
      </c>
      <c r="L126" s="34">
        <f t="shared" si="8"/>
        <v>7795610292</v>
      </c>
      <c r="M126" s="34">
        <f>VLOOKUP(A126,[6]REPNCT004ReporteAuxiliarContabl!A$21:F$246,6,0)</f>
        <v>139127937</v>
      </c>
      <c r="N126" s="34">
        <f t="shared" si="9"/>
        <v>7934738229</v>
      </c>
    </row>
    <row r="127" spans="1:14" ht="15" customHeight="1" x14ac:dyDescent="0.2">
      <c r="A127" s="11">
        <v>890501510</v>
      </c>
      <c r="B127" s="11">
        <f>VLOOKUP(A127,[5]Hoja1!A$9:B$3777,2,0)</f>
        <v>125454000</v>
      </c>
      <c r="C127" s="12" t="s">
        <v>16</v>
      </c>
      <c r="D127" s="13" t="s">
        <v>83</v>
      </c>
      <c r="E127" s="34"/>
      <c r="F127" s="34">
        <f t="shared" si="5"/>
        <v>0</v>
      </c>
      <c r="G127" s="34"/>
      <c r="H127" s="34">
        <f t="shared" si="6"/>
        <v>0</v>
      </c>
      <c r="I127" s="34"/>
      <c r="J127" s="34">
        <f t="shared" si="7"/>
        <v>0</v>
      </c>
      <c r="K127" s="34"/>
      <c r="L127" s="34">
        <f t="shared" si="8"/>
        <v>0</v>
      </c>
      <c r="M127" s="34"/>
      <c r="N127" s="34">
        <f t="shared" si="9"/>
        <v>0</v>
      </c>
    </row>
    <row r="128" spans="1:14" ht="15" hidden="1" customHeight="1" x14ac:dyDescent="0.2">
      <c r="A128" s="11">
        <v>890501876</v>
      </c>
      <c r="B128" s="11">
        <f>VLOOKUP(A128,[5]Hoja1!A$9:B$3777,2,0)</f>
        <v>217354673</v>
      </c>
      <c r="C128" s="12" t="s">
        <v>303</v>
      </c>
      <c r="D128" s="13" t="s">
        <v>538</v>
      </c>
      <c r="E128" s="34"/>
      <c r="F128" s="34">
        <f t="shared" si="5"/>
        <v>0</v>
      </c>
      <c r="G128" s="34"/>
      <c r="H128" s="34">
        <f t="shared" si="6"/>
        <v>0</v>
      </c>
      <c r="I128" s="34">
        <v>5989177</v>
      </c>
      <c r="J128" s="34">
        <f t="shared" si="7"/>
        <v>5989177</v>
      </c>
      <c r="K128" s="34">
        <v>0</v>
      </c>
      <c r="L128" s="34">
        <f t="shared" si="8"/>
        <v>5989177</v>
      </c>
      <c r="M128" s="34">
        <f>VLOOKUP(A128,[6]REPNCT004ReporteAuxiliarContabl!A$21:F$246,6,0)</f>
        <v>0</v>
      </c>
      <c r="N128" s="34">
        <f t="shared" si="9"/>
        <v>5989177</v>
      </c>
    </row>
    <row r="129" spans="1:14" ht="15" hidden="1" customHeight="1" x14ac:dyDescent="0.2">
      <c r="A129" s="11">
        <v>890505662</v>
      </c>
      <c r="B129" s="11">
        <f>VLOOKUP(A129,[5]Hoja1!A$9:B$3777,2,0)</f>
        <v>219954099</v>
      </c>
      <c r="C129" s="12" t="s">
        <v>217</v>
      </c>
      <c r="D129" s="13" t="s">
        <v>453</v>
      </c>
      <c r="E129" s="34"/>
      <c r="F129" s="34">
        <f t="shared" si="5"/>
        <v>0</v>
      </c>
      <c r="G129" s="34"/>
      <c r="H129" s="34">
        <f t="shared" si="6"/>
        <v>0</v>
      </c>
      <c r="I129" s="34">
        <v>6288104</v>
      </c>
      <c r="J129" s="34">
        <f t="shared" si="7"/>
        <v>6288104</v>
      </c>
      <c r="K129" s="34">
        <v>0</v>
      </c>
      <c r="L129" s="34">
        <f t="shared" si="8"/>
        <v>6288104</v>
      </c>
      <c r="M129" s="34">
        <f>VLOOKUP(A129,[6]REPNCT004ReporteAuxiliarContabl!A$21:F$246,6,0)</f>
        <v>0</v>
      </c>
      <c r="N129" s="34">
        <f t="shared" si="9"/>
        <v>6288104</v>
      </c>
    </row>
    <row r="130" spans="1:14" ht="15" hidden="1" customHeight="1" x14ac:dyDescent="0.2">
      <c r="A130" s="11">
        <v>890680008</v>
      </c>
      <c r="B130" s="11">
        <f>VLOOKUP(A130,[5]Hoja1!A$9:B$3777,2,0)</f>
        <v>219025290</v>
      </c>
      <c r="C130" s="12" t="s">
        <v>289</v>
      </c>
      <c r="D130" s="13" t="s">
        <v>524</v>
      </c>
      <c r="E130" s="34">
        <v>0</v>
      </c>
      <c r="F130" s="34">
        <f t="shared" si="5"/>
        <v>0</v>
      </c>
      <c r="G130" s="34">
        <v>0</v>
      </c>
      <c r="H130" s="34">
        <f t="shared" si="6"/>
        <v>0</v>
      </c>
      <c r="I130" s="34"/>
      <c r="J130" s="34">
        <f t="shared" si="7"/>
        <v>0</v>
      </c>
      <c r="K130" s="34">
        <v>494673005</v>
      </c>
      <c r="L130" s="34">
        <f t="shared" si="8"/>
        <v>494673005</v>
      </c>
      <c r="M130" s="34">
        <f>VLOOKUP(A130,[6]REPNCT004ReporteAuxiliarContabl!A$21:F$246,6,0)</f>
        <v>482104505</v>
      </c>
      <c r="N130" s="34">
        <f t="shared" si="9"/>
        <v>976777510</v>
      </c>
    </row>
    <row r="131" spans="1:14" ht="15" customHeight="1" x14ac:dyDescent="0.2">
      <c r="A131" s="11">
        <v>890680062</v>
      </c>
      <c r="B131" s="11">
        <f>VLOOKUP(A131,[5]Hoja1!A$9:B$3777,2,0)</f>
        <v>127625000</v>
      </c>
      <c r="C131" s="12" t="s">
        <v>17</v>
      </c>
      <c r="D131" s="13" t="s">
        <v>18</v>
      </c>
      <c r="E131" s="34"/>
      <c r="F131" s="34">
        <f t="shared" si="5"/>
        <v>0</v>
      </c>
      <c r="G131" s="34"/>
      <c r="H131" s="34">
        <f t="shared" si="6"/>
        <v>0</v>
      </c>
      <c r="I131" s="34"/>
      <c r="J131" s="34">
        <f t="shared" si="7"/>
        <v>0</v>
      </c>
      <c r="K131" s="34"/>
      <c r="L131" s="34">
        <f t="shared" si="8"/>
        <v>0</v>
      </c>
      <c r="M131" s="34"/>
      <c r="N131" s="34">
        <f t="shared" si="9"/>
        <v>0</v>
      </c>
    </row>
    <row r="132" spans="1:14" ht="15" hidden="1" customHeight="1" x14ac:dyDescent="0.2">
      <c r="A132" s="11">
        <v>890680378</v>
      </c>
      <c r="B132" s="11">
        <f>VLOOKUP(A132,[5]Hoja1!A$9:B$3777,2,0)</f>
        <v>210725307</v>
      </c>
      <c r="C132" s="12" t="s">
        <v>290</v>
      </c>
      <c r="D132" s="13" t="s">
        <v>525</v>
      </c>
      <c r="E132" s="34">
        <v>0</v>
      </c>
      <c r="F132" s="34">
        <f t="shared" si="5"/>
        <v>0</v>
      </c>
      <c r="G132" s="34">
        <v>296174624</v>
      </c>
      <c r="H132" s="34">
        <f t="shared" si="6"/>
        <v>296174624</v>
      </c>
      <c r="I132" s="34">
        <v>139176503</v>
      </c>
      <c r="J132" s="34">
        <f t="shared" si="7"/>
        <v>435351127</v>
      </c>
      <c r="K132" s="34">
        <v>233974410</v>
      </c>
      <c r="L132" s="34">
        <f t="shared" si="8"/>
        <v>669325537</v>
      </c>
      <c r="M132" s="34">
        <f>VLOOKUP(A132,[6]REPNCT004ReporteAuxiliarContabl!A$21:F$246,6,0)</f>
        <v>43150435</v>
      </c>
      <c r="N132" s="34">
        <f t="shared" si="9"/>
        <v>712475972</v>
      </c>
    </row>
    <row r="133" spans="1:14" ht="15" customHeight="1" x14ac:dyDescent="0.2">
      <c r="A133" s="11">
        <v>890700640</v>
      </c>
      <c r="B133" s="11">
        <f>VLOOKUP(A133,[5]Hoja1!A$9:B$3777,2,0)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10">+E133</f>
        <v>0</v>
      </c>
      <c r="G133" s="34"/>
      <c r="H133" s="34">
        <f t="shared" ref="H133:H196" si="11">+F133+G133</f>
        <v>0</v>
      </c>
      <c r="I133" s="34"/>
      <c r="J133" s="34">
        <f t="shared" ref="J133:J196" si="12">+H133+I133</f>
        <v>0</v>
      </c>
      <c r="K133" s="34"/>
      <c r="L133" s="34">
        <f t="shared" ref="L133:L196" si="13">+J133+K133</f>
        <v>0</v>
      </c>
      <c r="M133" s="34"/>
      <c r="N133" s="34">
        <f t="shared" ref="N133:N196" si="14">+L133+M133</f>
        <v>0</v>
      </c>
    </row>
    <row r="134" spans="1:14" ht="15" hidden="1" customHeight="1" x14ac:dyDescent="0.2">
      <c r="A134" s="11">
        <v>890700942</v>
      </c>
      <c r="B134" s="11">
        <f>VLOOKUP(A134,[5]Hoja1!A$9:B$3777,2,0)</f>
        <v>210473504</v>
      </c>
      <c r="C134" s="12" t="s">
        <v>254</v>
      </c>
      <c r="D134" s="13" t="s">
        <v>488</v>
      </c>
      <c r="E134" s="34"/>
      <c r="F134" s="34">
        <f t="shared" si="10"/>
        <v>0</v>
      </c>
      <c r="G134" s="34"/>
      <c r="H134" s="34">
        <f t="shared" si="11"/>
        <v>0</v>
      </c>
      <c r="I134" s="34">
        <v>114646399</v>
      </c>
      <c r="J134" s="34">
        <f t="shared" si="12"/>
        <v>114646399</v>
      </c>
      <c r="K134" s="34">
        <v>0</v>
      </c>
      <c r="L134" s="34">
        <f t="shared" si="13"/>
        <v>114646399</v>
      </c>
      <c r="M134" s="34">
        <f>VLOOKUP(A134,[6]REPNCT004ReporteAuxiliarContabl!A$21:F$246,6,0)</f>
        <v>0</v>
      </c>
      <c r="N134" s="34">
        <f t="shared" si="14"/>
        <v>114646399</v>
      </c>
    </row>
    <row r="135" spans="1:14" ht="15" hidden="1" customHeight="1" x14ac:dyDescent="0.2">
      <c r="A135" s="11">
        <v>890700961</v>
      </c>
      <c r="B135" s="11">
        <f>VLOOKUP(A135,[5]Hoja1!A$9:B$3777,2,0)</f>
        <v>212673026</v>
      </c>
      <c r="C135" s="12" t="s">
        <v>255</v>
      </c>
      <c r="D135" s="13" t="s">
        <v>489</v>
      </c>
      <c r="E135" s="34"/>
      <c r="F135" s="34">
        <f t="shared" si="10"/>
        <v>0</v>
      </c>
      <c r="G135" s="34"/>
      <c r="H135" s="34">
        <f t="shared" si="11"/>
        <v>0</v>
      </c>
      <c r="I135" s="34">
        <v>25152416</v>
      </c>
      <c r="J135" s="34">
        <f t="shared" si="12"/>
        <v>25152416</v>
      </c>
      <c r="K135" s="34">
        <v>0</v>
      </c>
      <c r="L135" s="34">
        <f t="shared" si="13"/>
        <v>25152416</v>
      </c>
      <c r="M135" s="34">
        <f>VLOOKUP(A135,[6]REPNCT004ReporteAuxiliarContabl!A$21:F$246,6,0)</f>
        <v>0</v>
      </c>
      <c r="N135" s="34">
        <f t="shared" si="14"/>
        <v>25152416</v>
      </c>
    </row>
    <row r="136" spans="1:14" ht="15" hidden="1" customHeight="1" x14ac:dyDescent="0.2">
      <c r="A136" s="11">
        <v>890701077</v>
      </c>
      <c r="B136" s="11">
        <f>VLOOKUP(A136,[5]Hoja1!A$9:B$3777,2,0)</f>
        <v>218573585</v>
      </c>
      <c r="C136" s="12" t="s">
        <v>218</v>
      </c>
      <c r="D136" s="29" t="s">
        <v>609</v>
      </c>
      <c r="E136" s="34"/>
      <c r="F136" s="34">
        <f t="shared" si="10"/>
        <v>0</v>
      </c>
      <c r="G136" s="34"/>
      <c r="H136" s="34">
        <f t="shared" si="11"/>
        <v>0</v>
      </c>
      <c r="I136" s="34">
        <v>170694028</v>
      </c>
      <c r="J136" s="34">
        <f t="shared" si="12"/>
        <v>170694028</v>
      </c>
      <c r="K136" s="34">
        <v>170694028</v>
      </c>
      <c r="L136" s="34">
        <f t="shared" si="13"/>
        <v>341388056</v>
      </c>
      <c r="M136" s="34">
        <f>VLOOKUP(A136,[6]REPNCT004ReporteAuxiliarContabl!A$21:F$246,6,0)</f>
        <v>170694028</v>
      </c>
      <c r="N136" s="34">
        <f t="shared" si="14"/>
        <v>512082084</v>
      </c>
    </row>
    <row r="137" spans="1:14" ht="15" hidden="1" customHeight="1" x14ac:dyDescent="0.2">
      <c r="A137" s="11">
        <v>890701933</v>
      </c>
      <c r="B137" s="11">
        <f>VLOOKUP(A137,[5]Hoja1!A$9:B$3777,2,0)</f>
        <v>214973449</v>
      </c>
      <c r="C137" s="12" t="s">
        <v>219</v>
      </c>
      <c r="D137" s="13" t="s">
        <v>454</v>
      </c>
      <c r="E137" s="34"/>
      <c r="F137" s="34">
        <f t="shared" si="10"/>
        <v>0</v>
      </c>
      <c r="G137" s="34"/>
      <c r="H137" s="34">
        <f t="shared" si="11"/>
        <v>0</v>
      </c>
      <c r="I137" s="34">
        <v>196254445</v>
      </c>
      <c r="J137" s="34">
        <f t="shared" si="12"/>
        <v>196254445</v>
      </c>
      <c r="K137" s="34">
        <v>196254445</v>
      </c>
      <c r="L137" s="34">
        <f t="shared" si="13"/>
        <v>392508890</v>
      </c>
      <c r="M137" s="34">
        <f>VLOOKUP(A137,[6]REPNCT004ReporteAuxiliarContabl!A$21:F$246,6,0)</f>
        <v>196254445</v>
      </c>
      <c r="N137" s="34">
        <f t="shared" si="14"/>
        <v>588763335</v>
      </c>
    </row>
    <row r="138" spans="1:14" ht="15" hidden="1" customHeight="1" x14ac:dyDescent="0.2">
      <c r="A138" s="11">
        <v>890702015</v>
      </c>
      <c r="B138" s="11">
        <f>VLOOKUP(A138,[5]Hoja1!A$9:B$3777,2,0)</f>
        <v>211973319</v>
      </c>
      <c r="C138" s="12" t="s">
        <v>220</v>
      </c>
      <c r="D138" s="13" t="s">
        <v>455</v>
      </c>
      <c r="E138" s="34"/>
      <c r="F138" s="34">
        <f t="shared" si="10"/>
        <v>0</v>
      </c>
      <c r="G138" s="34"/>
      <c r="H138" s="34">
        <f t="shared" si="11"/>
        <v>0</v>
      </c>
      <c r="I138" s="34">
        <v>31440520</v>
      </c>
      <c r="J138" s="34">
        <f t="shared" si="12"/>
        <v>31440520</v>
      </c>
      <c r="K138" s="34">
        <v>0</v>
      </c>
      <c r="L138" s="34">
        <f t="shared" si="13"/>
        <v>31440520</v>
      </c>
      <c r="M138" s="34">
        <f>VLOOKUP(A138,[6]REPNCT004ReporteAuxiliarContabl!A$21:F$246,6,0)</f>
        <v>0</v>
      </c>
      <c r="N138" s="34">
        <f t="shared" si="14"/>
        <v>31440520</v>
      </c>
    </row>
    <row r="139" spans="1:14" ht="15" hidden="1" customHeight="1" x14ac:dyDescent="0.2">
      <c r="A139" s="11">
        <v>890702027</v>
      </c>
      <c r="B139" s="11">
        <f>VLOOKUP(A139,[5]Hoja1!A$9:B$3777,2,0)</f>
        <v>216873268</v>
      </c>
      <c r="C139" s="12" t="s">
        <v>221</v>
      </c>
      <c r="D139" s="13" t="s">
        <v>456</v>
      </c>
      <c r="E139" s="34"/>
      <c r="F139" s="34">
        <f t="shared" si="10"/>
        <v>0</v>
      </c>
      <c r="G139" s="34"/>
      <c r="H139" s="34">
        <f t="shared" si="11"/>
        <v>0</v>
      </c>
      <c r="I139" s="34">
        <v>213854392</v>
      </c>
      <c r="J139" s="34">
        <f t="shared" si="12"/>
        <v>213854392</v>
      </c>
      <c r="K139" s="34">
        <v>0</v>
      </c>
      <c r="L139" s="34">
        <f t="shared" si="13"/>
        <v>213854392</v>
      </c>
      <c r="M139" s="34">
        <f>VLOOKUP(A139,[6]REPNCT004ReporteAuxiliarContabl!A$21:F$246,6,0)</f>
        <v>0</v>
      </c>
      <c r="N139" s="34">
        <f t="shared" si="14"/>
        <v>213854392</v>
      </c>
    </row>
    <row r="140" spans="1:14" ht="15" hidden="1" customHeight="1" x14ac:dyDescent="0.2">
      <c r="A140" s="11">
        <v>890702038</v>
      </c>
      <c r="B140" s="11">
        <f>VLOOKUP(A140,[5]Hoja1!A$9:B$3777,2,0)</f>
        <v>216373563</v>
      </c>
      <c r="C140" s="12" t="s">
        <v>222</v>
      </c>
      <c r="D140" s="13" t="s">
        <v>457</v>
      </c>
      <c r="E140" s="34"/>
      <c r="F140" s="34">
        <f t="shared" si="10"/>
        <v>0</v>
      </c>
      <c r="G140" s="34"/>
      <c r="H140" s="34">
        <f t="shared" si="11"/>
        <v>0</v>
      </c>
      <c r="I140" s="34">
        <v>23828141</v>
      </c>
      <c r="J140" s="34">
        <f t="shared" si="12"/>
        <v>23828141</v>
      </c>
      <c r="K140" s="34">
        <v>0</v>
      </c>
      <c r="L140" s="34">
        <f t="shared" si="13"/>
        <v>23828141</v>
      </c>
      <c r="M140" s="34">
        <f>VLOOKUP(A140,[6]REPNCT004ReporteAuxiliarContabl!A$21:F$246,6,0)</f>
        <v>0</v>
      </c>
      <c r="N140" s="34">
        <f t="shared" si="14"/>
        <v>23828141</v>
      </c>
    </row>
    <row r="141" spans="1:14" ht="15" hidden="1" customHeight="1" x14ac:dyDescent="0.2">
      <c r="A141" s="11">
        <v>890801052</v>
      </c>
      <c r="B141" s="11">
        <f>VLOOKUP(A141,[5]Hoja1!A$9:B$3777,2,0)</f>
        <v>111717000</v>
      </c>
      <c r="C141" s="12" t="s">
        <v>256</v>
      </c>
      <c r="D141" s="13" t="s">
        <v>490</v>
      </c>
      <c r="E141" s="34">
        <v>2227648627</v>
      </c>
      <c r="F141" s="34">
        <f t="shared" si="10"/>
        <v>2227648627</v>
      </c>
      <c r="G141" s="34">
        <v>4524818798</v>
      </c>
      <c r="H141" s="34">
        <f t="shared" si="11"/>
        <v>6752467425</v>
      </c>
      <c r="I141" s="34">
        <v>2322280303</v>
      </c>
      <c r="J141" s="34">
        <f t="shared" si="12"/>
        <v>9074747728</v>
      </c>
      <c r="K141" s="34">
        <v>2192553264</v>
      </c>
      <c r="L141" s="34">
        <f t="shared" si="13"/>
        <v>11267300992</v>
      </c>
      <c r="M141" s="34">
        <f>VLOOKUP(A141,[6]REPNCT004ReporteAuxiliarContabl!A$21:F$246,6,0)</f>
        <v>1732699008</v>
      </c>
      <c r="N141" s="34">
        <f t="shared" si="14"/>
        <v>13000000000</v>
      </c>
    </row>
    <row r="142" spans="1:14" ht="15" hidden="1" customHeight="1" x14ac:dyDescent="0.2">
      <c r="A142" s="11">
        <v>890801053</v>
      </c>
      <c r="B142" s="11">
        <f>VLOOKUP(A142,[5]Hoja1!A$9:B$3777,2,0)</f>
        <v>210117001</v>
      </c>
      <c r="C142" s="12" t="s">
        <v>257</v>
      </c>
      <c r="D142" s="13" t="s">
        <v>491</v>
      </c>
      <c r="E142" s="34">
        <v>957711100</v>
      </c>
      <c r="F142" s="34">
        <f t="shared" si="10"/>
        <v>957711100</v>
      </c>
      <c r="G142" s="34">
        <v>1488208415</v>
      </c>
      <c r="H142" s="34">
        <f t="shared" si="11"/>
        <v>2445919515</v>
      </c>
      <c r="I142" s="34">
        <v>637535863</v>
      </c>
      <c r="J142" s="34">
        <f t="shared" si="12"/>
        <v>3083455378</v>
      </c>
      <c r="K142" s="34">
        <v>422014379</v>
      </c>
      <c r="L142" s="34">
        <f t="shared" si="13"/>
        <v>3505469757</v>
      </c>
      <c r="M142" s="34">
        <f>VLOOKUP(A142,[6]REPNCT004ReporteAuxiliarContabl!A$21:F$246,6,0)</f>
        <v>891063513</v>
      </c>
      <c r="N142" s="34">
        <f t="shared" si="14"/>
        <v>4396533270</v>
      </c>
    </row>
    <row r="143" spans="1:14" ht="15" customHeight="1" x14ac:dyDescent="0.2">
      <c r="A143" s="11">
        <v>890801063</v>
      </c>
      <c r="B143" s="11">
        <f>VLOOKUP(A143,[5]Hoja1!A$9:B$3777,2,0)</f>
        <v>27017000</v>
      </c>
      <c r="C143" s="12" t="s">
        <v>21</v>
      </c>
      <c r="D143" s="13" t="s">
        <v>73</v>
      </c>
      <c r="E143" s="34"/>
      <c r="F143" s="34">
        <f t="shared" si="10"/>
        <v>0</v>
      </c>
      <c r="G143" s="34"/>
      <c r="H143" s="34">
        <f t="shared" si="11"/>
        <v>0</v>
      </c>
      <c r="I143" s="34"/>
      <c r="J143" s="34">
        <f t="shared" si="12"/>
        <v>0</v>
      </c>
      <c r="K143" s="34"/>
      <c r="L143" s="34">
        <f t="shared" si="13"/>
        <v>0</v>
      </c>
      <c r="M143" s="34"/>
      <c r="N143" s="34">
        <f t="shared" si="14"/>
        <v>0</v>
      </c>
    </row>
    <row r="144" spans="1:14" ht="15" hidden="1" customHeight="1" x14ac:dyDescent="0.2">
      <c r="A144" s="11">
        <v>890801130</v>
      </c>
      <c r="B144" s="11">
        <f>VLOOKUP(A144,[5]Hoja1!A$9:B$3777,2,0)</f>
        <v>218017380</v>
      </c>
      <c r="C144" s="12" t="s">
        <v>291</v>
      </c>
      <c r="D144" s="13" t="s">
        <v>526</v>
      </c>
      <c r="E144" s="34"/>
      <c r="F144" s="34">
        <f t="shared" si="10"/>
        <v>0</v>
      </c>
      <c r="G144" s="34"/>
      <c r="H144" s="34">
        <f t="shared" si="11"/>
        <v>0</v>
      </c>
      <c r="I144" s="34">
        <v>137298244</v>
      </c>
      <c r="J144" s="34">
        <f t="shared" si="12"/>
        <v>137298244</v>
      </c>
      <c r="K144" s="34">
        <v>137298244</v>
      </c>
      <c r="L144" s="34">
        <f t="shared" si="13"/>
        <v>274596488</v>
      </c>
      <c r="M144" s="34">
        <f>VLOOKUP(A144,[6]REPNCT004ReporteAuxiliarContabl!A$21:F$246,6,0)</f>
        <v>137298244</v>
      </c>
      <c r="N144" s="34">
        <f t="shared" si="14"/>
        <v>411894732</v>
      </c>
    </row>
    <row r="145" spans="1:14" ht="15" hidden="1" customHeight="1" x14ac:dyDescent="0.2">
      <c r="A145" s="11">
        <v>890801145</v>
      </c>
      <c r="B145" s="11">
        <f>VLOOKUP(A145,[5]Hoja1!A$9:B$3777,2,0)</f>
        <v>214217442</v>
      </c>
      <c r="C145" s="12" t="s">
        <v>223</v>
      </c>
      <c r="D145" s="13" t="s">
        <v>458</v>
      </c>
      <c r="E145" s="34"/>
      <c r="F145" s="34">
        <f t="shared" si="10"/>
        <v>0</v>
      </c>
      <c r="G145" s="34"/>
      <c r="H145" s="34">
        <f t="shared" si="11"/>
        <v>0</v>
      </c>
      <c r="I145" s="34">
        <v>93672627</v>
      </c>
      <c r="J145" s="34">
        <f t="shared" si="12"/>
        <v>93672627</v>
      </c>
      <c r="K145" s="34">
        <v>0</v>
      </c>
      <c r="L145" s="34">
        <f t="shared" si="13"/>
        <v>93672627</v>
      </c>
      <c r="M145" s="34">
        <f>VLOOKUP(A145,[6]REPNCT004ReporteAuxiliarContabl!A$21:F$246,6,0)</f>
        <v>0</v>
      </c>
      <c r="N145" s="34">
        <f t="shared" si="14"/>
        <v>93672627</v>
      </c>
    </row>
    <row r="146" spans="1:14" ht="15" hidden="1" customHeight="1" x14ac:dyDescent="0.2">
      <c r="A146" s="11">
        <v>890801152</v>
      </c>
      <c r="B146" s="11">
        <f>VLOOKUP(A146,[5]Hoja1!A$9:B$3777,2,0)</f>
        <v>217317873</v>
      </c>
      <c r="C146" s="12" t="s">
        <v>302</v>
      </c>
      <c r="D146" s="13" t="s">
        <v>537</v>
      </c>
      <c r="E146" s="34"/>
      <c r="F146" s="34">
        <f t="shared" si="10"/>
        <v>0</v>
      </c>
      <c r="G146" s="34"/>
      <c r="H146" s="34">
        <f t="shared" si="11"/>
        <v>0</v>
      </c>
      <c r="I146" s="34">
        <v>2512727</v>
      </c>
      <c r="J146" s="34">
        <f t="shared" si="12"/>
        <v>2512727</v>
      </c>
      <c r="K146" s="34">
        <v>0</v>
      </c>
      <c r="L146" s="34">
        <f t="shared" si="13"/>
        <v>2512727</v>
      </c>
      <c r="M146" s="34">
        <f>VLOOKUP(A146,[6]REPNCT004ReporteAuxiliarContabl!A$21:F$246,6,0)</f>
        <v>0</v>
      </c>
      <c r="N146" s="34">
        <f t="shared" si="14"/>
        <v>2512727</v>
      </c>
    </row>
    <row r="147" spans="1:14" ht="15" hidden="1" customHeight="1" x14ac:dyDescent="0.2">
      <c r="A147" s="11">
        <v>890900286</v>
      </c>
      <c r="B147" s="11">
        <f>VLOOKUP(A147,[5]Hoja1!A$9:B$3777,2,0)</f>
        <v>110505000</v>
      </c>
      <c r="C147" s="12" t="s">
        <v>224</v>
      </c>
      <c r="D147" s="13" t="s">
        <v>459</v>
      </c>
      <c r="E147" s="34">
        <v>8342226517</v>
      </c>
      <c r="F147" s="34">
        <f t="shared" si="10"/>
        <v>8342226517</v>
      </c>
      <c r="G147" s="34">
        <v>5753013343</v>
      </c>
      <c r="H147" s="34">
        <f t="shared" si="11"/>
        <v>14095239860</v>
      </c>
      <c r="I147" s="34">
        <v>4937108736</v>
      </c>
      <c r="J147" s="34">
        <f t="shared" si="12"/>
        <v>19032348596</v>
      </c>
      <c r="K147" s="34">
        <v>1040089680</v>
      </c>
      <c r="L147" s="34">
        <f t="shared" si="13"/>
        <v>20072438276</v>
      </c>
      <c r="M147" s="34">
        <f>VLOOKUP(A147,[6]REPNCT004ReporteAuxiliarContabl!A$21:F$246,6,0)</f>
        <v>2246046509</v>
      </c>
      <c r="N147" s="34">
        <f t="shared" si="14"/>
        <v>22318484785</v>
      </c>
    </row>
    <row r="148" spans="1:14" ht="15" hidden="1" customHeight="1" x14ac:dyDescent="0.2">
      <c r="A148" s="11">
        <v>890905211</v>
      </c>
      <c r="B148" s="11">
        <f>VLOOKUP(A148,[5]Hoja1!A$9:B$3777,2,0)</f>
        <v>210105001</v>
      </c>
      <c r="C148" s="12" t="s">
        <v>258</v>
      </c>
      <c r="D148" s="13" t="s">
        <v>492</v>
      </c>
      <c r="E148" s="34">
        <v>1144287707</v>
      </c>
      <c r="F148" s="34">
        <f t="shared" si="10"/>
        <v>1144287707</v>
      </c>
      <c r="G148" s="34">
        <v>899912701</v>
      </c>
      <c r="H148" s="34">
        <f t="shared" si="11"/>
        <v>2044200408</v>
      </c>
      <c r="I148" s="34">
        <v>516039907</v>
      </c>
      <c r="J148" s="34">
        <f t="shared" si="12"/>
        <v>2560240315</v>
      </c>
      <c r="K148" s="34">
        <v>828928718</v>
      </c>
      <c r="L148" s="34">
        <f t="shared" si="13"/>
        <v>3389169033</v>
      </c>
      <c r="M148" s="34">
        <f>VLOOKUP(A148,[6]REPNCT004ReporteAuxiliarContabl!A$21:F$246,6,0)</f>
        <v>188408592</v>
      </c>
      <c r="N148" s="34">
        <f t="shared" si="14"/>
        <v>3577577625</v>
      </c>
    </row>
    <row r="149" spans="1:14" ht="15" hidden="1" customHeight="1" x14ac:dyDescent="0.2">
      <c r="A149" s="11">
        <v>890907106</v>
      </c>
      <c r="B149" s="11">
        <f>VLOOKUP(A149,[5]Hoja1!A$9:B$3777,2,0)</f>
        <v>216605266</v>
      </c>
      <c r="C149" s="12" t="s">
        <v>225</v>
      </c>
      <c r="D149" s="13" t="s">
        <v>460</v>
      </c>
      <c r="E149" s="34">
        <v>577624580</v>
      </c>
      <c r="F149" s="34">
        <f t="shared" si="10"/>
        <v>577624580</v>
      </c>
      <c r="G149" s="34">
        <v>456873321</v>
      </c>
      <c r="H149" s="34">
        <f t="shared" si="11"/>
        <v>1034497901</v>
      </c>
      <c r="I149" s="34">
        <v>227750517</v>
      </c>
      <c r="J149" s="34">
        <f t="shared" si="12"/>
        <v>1262248418</v>
      </c>
      <c r="K149" s="34">
        <v>382675363</v>
      </c>
      <c r="L149" s="34">
        <f t="shared" si="13"/>
        <v>1644923781</v>
      </c>
      <c r="M149" s="34">
        <f>VLOOKUP(A149,[6]REPNCT004ReporteAuxiliarContabl!A$21:F$246,6,0)</f>
        <v>76915416</v>
      </c>
      <c r="N149" s="34">
        <f t="shared" si="14"/>
        <v>1721839197</v>
      </c>
    </row>
    <row r="150" spans="1:14" ht="15" hidden="1" customHeight="1" x14ac:dyDescent="0.2">
      <c r="A150" s="11">
        <v>890907317</v>
      </c>
      <c r="B150" s="11">
        <f>VLOOKUP(A150,[5]Hoja1!A$9:B$3777,2,0)</f>
        <v>211505615</v>
      </c>
      <c r="C150" s="12" t="s">
        <v>263</v>
      </c>
      <c r="D150" s="13" t="s">
        <v>497</v>
      </c>
      <c r="E150" s="34">
        <v>274345533</v>
      </c>
      <c r="F150" s="34">
        <f t="shared" si="10"/>
        <v>274345533</v>
      </c>
      <c r="G150" s="34">
        <v>212366791</v>
      </c>
      <c r="H150" s="34">
        <f t="shared" si="11"/>
        <v>486712324</v>
      </c>
      <c r="I150" s="34">
        <v>328918185</v>
      </c>
      <c r="J150" s="34">
        <f t="shared" si="12"/>
        <v>815630509</v>
      </c>
      <c r="K150" s="34">
        <v>180428325</v>
      </c>
      <c r="L150" s="34">
        <f t="shared" si="13"/>
        <v>996058834</v>
      </c>
      <c r="M150" s="34">
        <f>VLOOKUP(A150,[6]REPNCT004ReporteAuxiliarContabl!A$21:F$246,6,0)</f>
        <v>30691762</v>
      </c>
      <c r="N150" s="34">
        <f t="shared" si="14"/>
        <v>1026750596</v>
      </c>
    </row>
    <row r="151" spans="1:14" ht="15" customHeight="1" x14ac:dyDescent="0.2">
      <c r="A151" s="11">
        <v>890980040</v>
      </c>
      <c r="B151" s="11">
        <f>VLOOKUP(A151,[5]Hoja1!A$9:B$3777,2,0)</f>
        <v>120205000</v>
      </c>
      <c r="C151" s="12" t="s">
        <v>23</v>
      </c>
      <c r="D151" s="13" t="s">
        <v>122</v>
      </c>
      <c r="E151" s="34"/>
      <c r="F151" s="34">
        <f t="shared" si="10"/>
        <v>0</v>
      </c>
      <c r="G151" s="34"/>
      <c r="H151" s="34">
        <f t="shared" si="11"/>
        <v>0</v>
      </c>
      <c r="I151" s="34"/>
      <c r="J151" s="34">
        <f t="shared" si="12"/>
        <v>0</v>
      </c>
      <c r="K151" s="34"/>
      <c r="L151" s="34">
        <f t="shared" si="13"/>
        <v>0</v>
      </c>
      <c r="M151" s="34"/>
      <c r="N151" s="34">
        <f t="shared" si="14"/>
        <v>0</v>
      </c>
    </row>
    <row r="152" spans="1:14" ht="15" hidden="1" customHeight="1" x14ac:dyDescent="0.2">
      <c r="A152" s="11">
        <v>890980093</v>
      </c>
      <c r="B152" s="11">
        <f>VLOOKUP(A152,[5]Hoja1!A$9:B$3777,2,0)</f>
        <v>216005360</v>
      </c>
      <c r="C152" s="12" t="s">
        <v>226</v>
      </c>
      <c r="D152" s="13" t="s">
        <v>461</v>
      </c>
      <c r="E152" s="34">
        <v>453911533</v>
      </c>
      <c r="F152" s="34">
        <f t="shared" si="10"/>
        <v>453911533</v>
      </c>
      <c r="G152" s="34">
        <v>335231333</v>
      </c>
      <c r="H152" s="34">
        <f t="shared" si="11"/>
        <v>789142866</v>
      </c>
      <c r="I152" s="34">
        <v>139715420</v>
      </c>
      <c r="J152" s="34">
        <f t="shared" si="12"/>
        <v>928858286</v>
      </c>
      <c r="K152" s="34">
        <v>236987764</v>
      </c>
      <c r="L152" s="34">
        <f t="shared" si="13"/>
        <v>1165846050</v>
      </c>
      <c r="M152" s="34">
        <f>VLOOKUP(A152,[6]REPNCT004ReporteAuxiliarContabl!A$21:F$246,6,0)</f>
        <v>34606080</v>
      </c>
      <c r="N152" s="34">
        <f t="shared" si="14"/>
        <v>1200452130</v>
      </c>
    </row>
    <row r="153" spans="1:14" ht="15" hidden="1" customHeight="1" x14ac:dyDescent="0.2">
      <c r="A153" s="11">
        <v>890980095</v>
      </c>
      <c r="B153" s="11">
        <f>VLOOKUP(A153,[5]Hoja1!A$9:B$3777,2,0)</f>
        <v>214505045</v>
      </c>
      <c r="C153" s="12" t="s">
        <v>264</v>
      </c>
      <c r="D153" s="13" t="s">
        <v>498</v>
      </c>
      <c r="E153" s="34">
        <v>369125066</v>
      </c>
      <c r="F153" s="34">
        <f t="shared" si="10"/>
        <v>369125066</v>
      </c>
      <c r="G153" s="34">
        <v>289257654</v>
      </c>
      <c r="H153" s="34">
        <f t="shared" si="11"/>
        <v>658382720</v>
      </c>
      <c r="I153" s="34">
        <v>155967286</v>
      </c>
      <c r="J153" s="34">
        <f t="shared" si="12"/>
        <v>814350006</v>
      </c>
      <c r="K153" s="34">
        <v>895369569</v>
      </c>
      <c r="L153" s="34">
        <f t="shared" si="13"/>
        <v>1709719575</v>
      </c>
      <c r="M153" s="34">
        <f>VLOOKUP(A153,[6]REPNCT004ReporteAuxiliarContabl!A$21:F$246,6,0)</f>
        <v>41868576</v>
      </c>
      <c r="N153" s="34">
        <f t="shared" si="14"/>
        <v>1751588151</v>
      </c>
    </row>
    <row r="154" spans="1:14" ht="15" hidden="1" customHeight="1" x14ac:dyDescent="0.2">
      <c r="A154" s="11">
        <v>890980112</v>
      </c>
      <c r="B154" s="11">
        <f>VLOOKUP(A154,[5]Hoja1!A$9:B$3777,2,0)</f>
        <v>218805088</v>
      </c>
      <c r="C154" s="12" t="s">
        <v>227</v>
      </c>
      <c r="D154" s="13" t="s">
        <v>462</v>
      </c>
      <c r="E154" s="34">
        <v>0</v>
      </c>
      <c r="F154" s="34">
        <f t="shared" si="10"/>
        <v>0</v>
      </c>
      <c r="G154" s="34">
        <v>417816611</v>
      </c>
      <c r="H154" s="34">
        <f t="shared" si="11"/>
        <v>417816611</v>
      </c>
      <c r="I154" s="34">
        <v>225286079</v>
      </c>
      <c r="J154" s="34">
        <f t="shared" si="12"/>
        <v>643102690</v>
      </c>
      <c r="K154" s="34">
        <v>582509372</v>
      </c>
      <c r="L154" s="34">
        <f t="shared" si="13"/>
        <v>1225612062</v>
      </c>
      <c r="M154" s="34">
        <f>VLOOKUP(A154,[6]REPNCT004ReporteAuxiliarContabl!A$21:F$246,6,0)</f>
        <v>412589152</v>
      </c>
      <c r="N154" s="34">
        <f t="shared" si="14"/>
        <v>1638201214</v>
      </c>
    </row>
    <row r="155" spans="1:14" ht="15" hidden="1" customHeight="1" x14ac:dyDescent="0.2">
      <c r="A155" s="11">
        <v>890980331</v>
      </c>
      <c r="B155" s="11">
        <f>VLOOKUP(A155,[5]Hoja1!A$9:B$3777,2,0)</f>
        <v>213105631</v>
      </c>
      <c r="C155" s="12" t="s">
        <v>265</v>
      </c>
      <c r="D155" s="13" t="s">
        <v>499</v>
      </c>
      <c r="E155" s="34">
        <v>89783000</v>
      </c>
      <c r="F155" s="34">
        <f t="shared" si="10"/>
        <v>89783000</v>
      </c>
      <c r="G155" s="34">
        <v>51668094</v>
      </c>
      <c r="H155" s="34">
        <f t="shared" si="11"/>
        <v>141451094</v>
      </c>
      <c r="I155" s="34">
        <v>23375723</v>
      </c>
      <c r="J155" s="34">
        <f t="shared" si="12"/>
        <v>164826817</v>
      </c>
      <c r="K155" s="34">
        <v>39472878</v>
      </c>
      <c r="L155" s="34">
        <f t="shared" si="13"/>
        <v>204299695</v>
      </c>
      <c r="M155" s="34">
        <f>VLOOKUP(A155,[6]REPNCT004ReporteAuxiliarContabl!A$21:F$246,6,0)</f>
        <v>4658357</v>
      </c>
      <c r="N155" s="34">
        <f t="shared" si="14"/>
        <v>208958052</v>
      </c>
    </row>
    <row r="156" spans="1:14" ht="15" hidden="1" customHeight="1" x14ac:dyDescent="0.2">
      <c r="A156" s="11">
        <v>890980781</v>
      </c>
      <c r="B156" s="11">
        <f>VLOOKUP(A156,[5]Hoja1!A$9:B$3777,2,0)</f>
        <v>210905809</v>
      </c>
      <c r="C156" s="12" t="s">
        <v>228</v>
      </c>
      <c r="D156" s="13" t="s">
        <v>463</v>
      </c>
      <c r="E156" s="34"/>
      <c r="F156" s="34">
        <f t="shared" si="10"/>
        <v>0</v>
      </c>
      <c r="G156" s="34"/>
      <c r="H156" s="34">
        <f t="shared" si="11"/>
        <v>0</v>
      </c>
      <c r="I156" s="34">
        <v>20373456</v>
      </c>
      <c r="J156" s="34">
        <f t="shared" si="12"/>
        <v>20373456</v>
      </c>
      <c r="K156" s="34">
        <v>0</v>
      </c>
      <c r="L156" s="34">
        <f t="shared" si="13"/>
        <v>20373456</v>
      </c>
      <c r="M156" s="34">
        <f>VLOOKUP(A156,[6]REPNCT004ReporteAuxiliarContabl!A$21:F$246,6,0)</f>
        <v>0</v>
      </c>
      <c r="N156" s="34">
        <f t="shared" si="14"/>
        <v>20373456</v>
      </c>
    </row>
    <row r="157" spans="1:14" ht="15" hidden="1" customHeight="1" x14ac:dyDescent="0.2">
      <c r="A157" s="11">
        <v>890981000</v>
      </c>
      <c r="B157" s="11">
        <f>VLOOKUP(A157,[5]Hoja1!A$9:B$3777,2,0)</f>
        <v>218505585</v>
      </c>
      <c r="C157" s="12" t="s">
        <v>324</v>
      </c>
      <c r="D157" s="13" t="s">
        <v>558</v>
      </c>
      <c r="E157" s="34"/>
      <c r="F157" s="34">
        <f t="shared" si="10"/>
        <v>0</v>
      </c>
      <c r="G157" s="34"/>
      <c r="H157" s="34">
        <f t="shared" si="11"/>
        <v>0</v>
      </c>
      <c r="I157" s="34">
        <v>194482682</v>
      </c>
      <c r="J157" s="34">
        <f t="shared" si="12"/>
        <v>194482682</v>
      </c>
      <c r="K157" s="34">
        <v>194482682</v>
      </c>
      <c r="L157" s="34">
        <f t="shared" si="13"/>
        <v>388965364</v>
      </c>
      <c r="M157" s="34">
        <f>VLOOKUP(A157,[6]REPNCT004ReporteAuxiliarContabl!A$21:F$246,6,0)</f>
        <v>194482682</v>
      </c>
      <c r="N157" s="34">
        <f t="shared" si="14"/>
        <v>583448046</v>
      </c>
    </row>
    <row r="158" spans="1:14" ht="15" hidden="1" customHeight="1" x14ac:dyDescent="0.2">
      <c r="A158" s="11">
        <v>890981107</v>
      </c>
      <c r="B158" s="11">
        <f>VLOOKUP(A158,[5]Hoja1!A$9:B$3777,2,0)</f>
        <v>214205142</v>
      </c>
      <c r="C158" s="12" t="s">
        <v>334</v>
      </c>
      <c r="D158" s="13" t="s">
        <v>567</v>
      </c>
      <c r="E158" s="34"/>
      <c r="F158" s="34">
        <f t="shared" si="10"/>
        <v>0</v>
      </c>
      <c r="G158" s="34"/>
      <c r="H158" s="34">
        <f t="shared" si="11"/>
        <v>0</v>
      </c>
      <c r="I158" s="34">
        <v>58221729</v>
      </c>
      <c r="J158" s="34">
        <f t="shared" si="12"/>
        <v>58221729</v>
      </c>
      <c r="K158" s="34">
        <v>0</v>
      </c>
      <c r="L158" s="34">
        <f t="shared" si="13"/>
        <v>58221729</v>
      </c>
      <c r="M158" s="34">
        <f>VLOOKUP(A158,[6]REPNCT004ReporteAuxiliarContabl!A$21:F$246,6,0)</f>
        <v>0</v>
      </c>
      <c r="N158" s="34">
        <f t="shared" si="14"/>
        <v>58221729</v>
      </c>
    </row>
    <row r="159" spans="1:14" ht="15" hidden="1" customHeight="1" x14ac:dyDescent="0.2">
      <c r="A159" s="11">
        <v>890981138</v>
      </c>
      <c r="B159" s="11">
        <f>VLOOKUP(A159,[5]Hoja1!A$9:B$3777,2,0)</f>
        <v>213705837</v>
      </c>
      <c r="C159" s="12" t="s">
        <v>315</v>
      </c>
      <c r="D159" s="13" t="s">
        <v>549</v>
      </c>
      <c r="E159" s="34"/>
      <c r="F159" s="34">
        <f t="shared" si="10"/>
        <v>0</v>
      </c>
      <c r="G159" s="34">
        <v>83279479</v>
      </c>
      <c r="H159" s="34">
        <f t="shared" si="11"/>
        <v>83279479</v>
      </c>
      <c r="I159" s="34">
        <v>2470563200</v>
      </c>
      <c r="J159" s="34">
        <f t="shared" si="12"/>
        <v>2553842679</v>
      </c>
      <c r="K159" s="34">
        <v>568319048</v>
      </c>
      <c r="L159" s="34">
        <f t="shared" si="13"/>
        <v>3122161727</v>
      </c>
      <c r="M159" s="34">
        <f>VLOOKUP(A159,[6]REPNCT004ReporteAuxiliarContabl!A$21:F$246,6,0)</f>
        <v>555849997</v>
      </c>
      <c r="N159" s="34">
        <f t="shared" si="14"/>
        <v>3678011724</v>
      </c>
    </row>
    <row r="160" spans="1:14" ht="15" hidden="1" customHeight="1" x14ac:dyDescent="0.2">
      <c r="A160" s="11">
        <v>890981518</v>
      </c>
      <c r="B160" s="11">
        <f>VLOOKUP(A160,[5]Hoja1!A$9:B$3777,2,0)</f>
        <v>213105031</v>
      </c>
      <c r="C160" s="12" t="s">
        <v>294</v>
      </c>
      <c r="D160" s="13" t="s">
        <v>529</v>
      </c>
      <c r="E160" s="34"/>
      <c r="F160" s="34">
        <f t="shared" si="10"/>
        <v>0</v>
      </c>
      <c r="G160" s="34"/>
      <c r="H160" s="34">
        <f t="shared" si="11"/>
        <v>0</v>
      </c>
      <c r="I160" s="34">
        <v>18864311</v>
      </c>
      <c r="J160" s="34">
        <f t="shared" si="12"/>
        <v>18864311</v>
      </c>
      <c r="K160" s="34">
        <v>0</v>
      </c>
      <c r="L160" s="34">
        <f t="shared" si="13"/>
        <v>18864311</v>
      </c>
      <c r="M160" s="34">
        <f>VLOOKUP(A160,[6]REPNCT004ReporteAuxiliarContabl!A$21:F$246,6,0)</f>
        <v>0</v>
      </c>
      <c r="N160" s="34">
        <f t="shared" si="14"/>
        <v>18864311</v>
      </c>
    </row>
    <row r="161" spans="1:14" ht="15" hidden="1" customHeight="1" x14ac:dyDescent="0.2">
      <c r="A161" s="11">
        <v>890983906</v>
      </c>
      <c r="B161" s="11">
        <f>VLOOKUP(A161,[5]Hoja1!A$9:B$3777,2,0)</f>
        <v>219105591</v>
      </c>
      <c r="C161" s="12" t="s">
        <v>335</v>
      </c>
      <c r="D161" s="13" t="s">
        <v>568</v>
      </c>
      <c r="E161" s="34"/>
      <c r="F161" s="34">
        <f t="shared" si="10"/>
        <v>0</v>
      </c>
      <c r="G161" s="34"/>
      <c r="H161" s="34">
        <f t="shared" si="11"/>
        <v>0</v>
      </c>
      <c r="I161" s="34">
        <v>85577836</v>
      </c>
      <c r="J161" s="34">
        <f t="shared" si="12"/>
        <v>85577836</v>
      </c>
      <c r="K161" s="34">
        <v>0</v>
      </c>
      <c r="L161" s="34">
        <f t="shared" si="13"/>
        <v>85577836</v>
      </c>
      <c r="M161" s="34">
        <f>VLOOKUP(A161,[6]REPNCT004ReporteAuxiliarContabl!A$21:F$246,6,0)</f>
        <v>0</v>
      </c>
      <c r="N161" s="34">
        <f t="shared" si="14"/>
        <v>85577836</v>
      </c>
    </row>
    <row r="162" spans="1:14" ht="15" hidden="1" customHeight="1" x14ac:dyDescent="0.2">
      <c r="A162" s="11">
        <v>890984265</v>
      </c>
      <c r="B162" s="11">
        <f>VLOOKUP(A162,[5]Hoja1!A$9:B$3777,2,0)</f>
        <v>219305893</v>
      </c>
      <c r="C162" s="12" t="s">
        <v>325</v>
      </c>
      <c r="D162" s="13" t="s">
        <v>559</v>
      </c>
      <c r="E162" s="34"/>
      <c r="F162" s="34">
        <f t="shared" si="10"/>
        <v>0</v>
      </c>
      <c r="G162" s="34"/>
      <c r="H162" s="34">
        <f t="shared" si="11"/>
        <v>0</v>
      </c>
      <c r="I162" s="34">
        <v>329409760</v>
      </c>
      <c r="J162" s="34">
        <f t="shared" si="12"/>
        <v>329409760</v>
      </c>
      <c r="K162" s="34">
        <v>329409760</v>
      </c>
      <c r="L162" s="34">
        <f t="shared" si="13"/>
        <v>658819520</v>
      </c>
      <c r="M162" s="34">
        <f>VLOOKUP(A162,[6]REPNCT004ReporteAuxiliarContabl!A$21:F$246,6,0)</f>
        <v>329409760</v>
      </c>
      <c r="N162" s="34">
        <f t="shared" si="14"/>
        <v>988229280</v>
      </c>
    </row>
    <row r="163" spans="1:14" ht="15" hidden="1" customHeight="1" x14ac:dyDescent="0.2">
      <c r="A163" s="11">
        <v>890984312</v>
      </c>
      <c r="B163" s="11">
        <f>VLOOKUP(A163,[5]Hoja1!A$9:B$3777,2,0)</f>
        <v>210405604</v>
      </c>
      <c r="C163" s="12" t="s">
        <v>307</v>
      </c>
      <c r="D163" s="13" t="s">
        <v>542</v>
      </c>
      <c r="E163" s="34"/>
      <c r="F163" s="34">
        <f t="shared" si="10"/>
        <v>0</v>
      </c>
      <c r="G163" s="34"/>
      <c r="H163" s="34">
        <f t="shared" si="11"/>
        <v>0</v>
      </c>
      <c r="I163" s="34">
        <v>119701606</v>
      </c>
      <c r="J163" s="34">
        <f t="shared" si="12"/>
        <v>119701606</v>
      </c>
      <c r="K163" s="34">
        <v>0</v>
      </c>
      <c r="L163" s="34">
        <f t="shared" si="13"/>
        <v>119701606</v>
      </c>
      <c r="M163" s="34">
        <f>VLOOKUP(A163,[6]REPNCT004ReporteAuxiliarContabl!A$21:F$246,6,0)</f>
        <v>0</v>
      </c>
      <c r="N163" s="34">
        <f t="shared" si="14"/>
        <v>119701606</v>
      </c>
    </row>
    <row r="164" spans="1:14" ht="15" hidden="1" customHeight="1" x14ac:dyDescent="0.2">
      <c r="A164" s="11">
        <v>890984415</v>
      </c>
      <c r="B164" s="11">
        <f>VLOOKUP(A164,[5]Hoja1!A$9:B$3777,2,0)</f>
        <v>210705107</v>
      </c>
      <c r="C164" s="12" t="s">
        <v>150</v>
      </c>
      <c r="D164" s="13" t="s">
        <v>500</v>
      </c>
      <c r="E164" s="34"/>
      <c r="F164" s="34">
        <f t="shared" si="10"/>
        <v>0</v>
      </c>
      <c r="G164" s="34"/>
      <c r="H164" s="34">
        <f t="shared" si="11"/>
        <v>0</v>
      </c>
      <c r="I164" s="34">
        <v>2066271</v>
      </c>
      <c r="J164" s="34">
        <f t="shared" si="12"/>
        <v>2066271</v>
      </c>
      <c r="K164" s="34">
        <v>0</v>
      </c>
      <c r="L164" s="34">
        <f t="shared" si="13"/>
        <v>2066271</v>
      </c>
      <c r="M164" s="34">
        <f>VLOOKUP(A164,[6]REPNCT004ReporteAuxiliarContabl!A$21:F$246,6,0)</f>
        <v>0</v>
      </c>
      <c r="N164" s="34">
        <f t="shared" si="14"/>
        <v>2066271</v>
      </c>
    </row>
    <row r="165" spans="1:14" ht="15" customHeight="1" x14ac:dyDescent="0.2">
      <c r="A165" s="11">
        <v>891080031</v>
      </c>
      <c r="B165" s="11">
        <f>VLOOKUP(A165,[5]Hoja1!A$9:B$3777,2,0)</f>
        <v>27123000</v>
      </c>
      <c r="C165" s="12" t="s">
        <v>363</v>
      </c>
      <c r="D165" s="13" t="s">
        <v>121</v>
      </c>
      <c r="E165" s="34"/>
      <c r="F165" s="34">
        <f t="shared" si="10"/>
        <v>0</v>
      </c>
      <c r="G165" s="34"/>
      <c r="H165" s="34">
        <f t="shared" si="11"/>
        <v>0</v>
      </c>
      <c r="I165" s="34"/>
      <c r="J165" s="34">
        <f t="shared" si="12"/>
        <v>0</v>
      </c>
      <c r="K165" s="34"/>
      <c r="L165" s="34">
        <f t="shared" si="13"/>
        <v>0</v>
      </c>
      <c r="M165" s="34"/>
      <c r="N165" s="34">
        <f t="shared" si="14"/>
        <v>0</v>
      </c>
    </row>
    <row r="166" spans="1:14" ht="15" hidden="1" customHeight="1" x14ac:dyDescent="0.2">
      <c r="A166" s="11">
        <v>891180009</v>
      </c>
      <c r="B166" s="11">
        <f>VLOOKUP(A166,[5]Hoja1!A$9:B$3777,2,0)</f>
        <v>210141001</v>
      </c>
      <c r="C166" s="12" t="s">
        <v>266</v>
      </c>
      <c r="D166" s="13" t="s">
        <v>501</v>
      </c>
      <c r="E166" s="34"/>
      <c r="F166" s="34">
        <f t="shared" si="10"/>
        <v>0</v>
      </c>
      <c r="G166" s="34">
        <v>431948189</v>
      </c>
      <c r="H166" s="34">
        <f t="shared" si="11"/>
        <v>431948189</v>
      </c>
      <c r="I166" s="34">
        <v>2452505304</v>
      </c>
      <c r="J166" s="34">
        <f t="shared" si="12"/>
        <v>2884453493</v>
      </c>
      <c r="K166" s="34">
        <v>1480184492</v>
      </c>
      <c r="L166" s="34">
        <f t="shared" si="13"/>
        <v>4364637985</v>
      </c>
      <c r="M166" s="34">
        <f>VLOOKUP(A166,[6]REPNCT004ReporteAuxiliarContabl!A$21:F$246,6,0)</f>
        <v>494262040</v>
      </c>
      <c r="N166" s="34">
        <f t="shared" si="14"/>
        <v>4858900025</v>
      </c>
    </row>
    <row r="167" spans="1:14" ht="15" hidden="1" customHeight="1" x14ac:dyDescent="0.2">
      <c r="A167" s="11">
        <v>891180021</v>
      </c>
      <c r="B167" s="11">
        <f>VLOOKUP(A167,[5]Hoja1!A$9:B$3777,2,0)</f>
        <v>212441524</v>
      </c>
      <c r="C167" s="12" t="s">
        <v>229</v>
      </c>
      <c r="D167" s="13" t="s">
        <v>464</v>
      </c>
      <c r="E167" s="34"/>
      <c r="F167" s="34">
        <f t="shared" si="10"/>
        <v>0</v>
      </c>
      <c r="G167" s="34"/>
      <c r="H167" s="34">
        <f t="shared" si="11"/>
        <v>0</v>
      </c>
      <c r="I167" s="34">
        <v>182435503</v>
      </c>
      <c r="J167" s="34">
        <f t="shared" si="12"/>
        <v>182435503</v>
      </c>
      <c r="K167" s="34">
        <v>0</v>
      </c>
      <c r="L167" s="34">
        <f t="shared" si="13"/>
        <v>182435503</v>
      </c>
      <c r="M167" s="34">
        <f>VLOOKUP(A167,[6]REPNCT004ReporteAuxiliarContabl!A$21:F$246,6,0)</f>
        <v>0</v>
      </c>
      <c r="N167" s="34">
        <f t="shared" si="14"/>
        <v>182435503</v>
      </c>
    </row>
    <row r="168" spans="1:14" ht="15" hidden="1" customHeight="1" x14ac:dyDescent="0.2">
      <c r="A168" s="11">
        <v>891180022</v>
      </c>
      <c r="B168" s="11">
        <f>VLOOKUP(A168,[5]Hoja1!A$9:B$3777,2,0)</f>
        <v>219841298</v>
      </c>
      <c r="C168" s="12" t="s">
        <v>313</v>
      </c>
      <c r="D168" s="13" t="s">
        <v>547</v>
      </c>
      <c r="E168" s="34"/>
      <c r="F168" s="34">
        <f t="shared" si="10"/>
        <v>0</v>
      </c>
      <c r="G168" s="34"/>
      <c r="H168" s="34">
        <f t="shared" si="11"/>
        <v>0</v>
      </c>
      <c r="I168" s="34">
        <v>194564924</v>
      </c>
      <c r="J168" s="34">
        <f t="shared" si="12"/>
        <v>194564924</v>
      </c>
      <c r="K168" s="34">
        <v>0</v>
      </c>
      <c r="L168" s="34">
        <f t="shared" si="13"/>
        <v>194564924</v>
      </c>
      <c r="M168" s="34">
        <f>VLOOKUP(A168,[6]REPNCT004ReporteAuxiliarContabl!A$21:F$246,6,0)</f>
        <v>0</v>
      </c>
      <c r="N168" s="34">
        <f t="shared" si="14"/>
        <v>194564924</v>
      </c>
    </row>
    <row r="169" spans="1:14" ht="15" hidden="1" customHeight="1" x14ac:dyDescent="0.2">
      <c r="A169" s="11">
        <v>891180070</v>
      </c>
      <c r="B169" s="11">
        <f>VLOOKUP(A169,[5]Hoja1!A$9:B$3777,2,0)</f>
        <v>211641016</v>
      </c>
      <c r="C169" s="12" t="s">
        <v>267</v>
      </c>
      <c r="D169" s="13" t="s">
        <v>502</v>
      </c>
      <c r="E169" s="34"/>
      <c r="F169" s="34">
        <f t="shared" si="10"/>
        <v>0</v>
      </c>
      <c r="G169" s="34"/>
      <c r="H169" s="34">
        <f t="shared" si="11"/>
        <v>0</v>
      </c>
      <c r="I169" s="34">
        <v>215481152</v>
      </c>
      <c r="J169" s="34">
        <f t="shared" si="12"/>
        <v>215481152</v>
      </c>
      <c r="K169" s="34">
        <v>215481152</v>
      </c>
      <c r="L169" s="34">
        <f t="shared" si="13"/>
        <v>430962304</v>
      </c>
      <c r="M169" s="34">
        <f>VLOOKUP(A169,[6]REPNCT004ReporteAuxiliarContabl!A$21:F$246,6,0)</f>
        <v>215481152</v>
      </c>
      <c r="N169" s="34">
        <f t="shared" si="14"/>
        <v>646443456</v>
      </c>
    </row>
    <row r="170" spans="1:14" ht="15" hidden="1" customHeight="1" x14ac:dyDescent="0.2">
      <c r="A170" s="11">
        <v>891180077</v>
      </c>
      <c r="B170" s="11">
        <f>VLOOKUP(A170,[5]Hoja1!A$9:B$3777,2,0)</f>
        <v>215141551</v>
      </c>
      <c r="C170" s="12" t="s">
        <v>268</v>
      </c>
      <c r="D170" s="13" t="s">
        <v>503</v>
      </c>
      <c r="E170" s="34"/>
      <c r="F170" s="34">
        <f t="shared" si="10"/>
        <v>0</v>
      </c>
      <c r="G170" s="34"/>
      <c r="H170" s="34">
        <f t="shared" si="11"/>
        <v>0</v>
      </c>
      <c r="I170" s="34">
        <v>125389077</v>
      </c>
      <c r="J170" s="34">
        <f t="shared" si="12"/>
        <v>125389077</v>
      </c>
      <c r="K170" s="34">
        <v>214539823</v>
      </c>
      <c r="L170" s="34">
        <f t="shared" si="13"/>
        <v>339928900</v>
      </c>
      <c r="M170" s="34">
        <f>VLOOKUP(A170,[6]REPNCT004ReporteAuxiliarContabl!A$21:F$246,6,0)</f>
        <v>548896717</v>
      </c>
      <c r="N170" s="34">
        <f t="shared" si="14"/>
        <v>888825617</v>
      </c>
    </row>
    <row r="171" spans="1:14" ht="15" customHeight="1" x14ac:dyDescent="0.2">
      <c r="A171" s="11">
        <v>891180084</v>
      </c>
      <c r="B171" s="11">
        <f>VLOOKUP(A171,[5]Hoja1!A$9:B$3777,2,0)</f>
        <v>26141000</v>
      </c>
      <c r="C171" s="12" t="s">
        <v>366</v>
      </c>
      <c r="D171" s="13" t="s">
        <v>28</v>
      </c>
      <c r="E171" s="34"/>
      <c r="F171" s="34">
        <f t="shared" si="10"/>
        <v>0</v>
      </c>
      <c r="G171" s="34"/>
      <c r="H171" s="34">
        <f t="shared" si="11"/>
        <v>0</v>
      </c>
      <c r="I171" s="34"/>
      <c r="J171" s="34">
        <f t="shared" si="12"/>
        <v>0</v>
      </c>
      <c r="K171" s="34"/>
      <c r="L171" s="34">
        <f t="shared" si="13"/>
        <v>0</v>
      </c>
      <c r="M171" s="34"/>
      <c r="N171" s="34">
        <f t="shared" si="14"/>
        <v>0</v>
      </c>
    </row>
    <row r="172" spans="1:14" ht="15" customHeight="1" x14ac:dyDescent="0.2">
      <c r="A172" s="11">
        <v>891190346</v>
      </c>
      <c r="B172" s="11">
        <f>VLOOKUP(A172,[5]Hoja1!A$9:B$3777,2,0)</f>
        <v>26318000</v>
      </c>
      <c r="C172" s="12" t="s">
        <v>29</v>
      </c>
      <c r="D172" s="13" t="s">
        <v>30</v>
      </c>
      <c r="E172" s="34"/>
      <c r="F172" s="34">
        <f t="shared" si="10"/>
        <v>0</v>
      </c>
      <c r="G172" s="34"/>
      <c r="H172" s="34">
        <f t="shared" si="11"/>
        <v>0</v>
      </c>
      <c r="I172" s="34"/>
      <c r="J172" s="34">
        <f t="shared" si="12"/>
        <v>0</v>
      </c>
      <c r="K172" s="34"/>
      <c r="L172" s="34">
        <f t="shared" si="13"/>
        <v>0</v>
      </c>
      <c r="M172" s="34"/>
      <c r="N172" s="34">
        <f t="shared" si="14"/>
        <v>0</v>
      </c>
    </row>
    <row r="173" spans="1:14" ht="15" hidden="1" customHeight="1" x14ac:dyDescent="0.2">
      <c r="A173" s="11">
        <v>891200916</v>
      </c>
      <c r="B173" s="11">
        <f>VLOOKUP(A173,[5]Hoja1!A$9:B$3777,2,0)</f>
        <v>213552835</v>
      </c>
      <c r="C173" s="12" t="s">
        <v>269</v>
      </c>
      <c r="D173" s="13" t="s">
        <v>504</v>
      </c>
      <c r="E173" s="34">
        <v>1008567520</v>
      </c>
      <c r="F173" s="34">
        <f t="shared" si="10"/>
        <v>1008567520</v>
      </c>
      <c r="G173" s="34">
        <v>923108721</v>
      </c>
      <c r="H173" s="34">
        <f t="shared" si="11"/>
        <v>1931676241</v>
      </c>
      <c r="I173" s="34">
        <v>298916205</v>
      </c>
      <c r="J173" s="34">
        <f t="shared" si="12"/>
        <v>2230592446</v>
      </c>
      <c r="K173" s="34">
        <v>511339747</v>
      </c>
      <c r="L173" s="34">
        <f t="shared" si="13"/>
        <v>2741932193</v>
      </c>
      <c r="M173" s="34">
        <f>VLOOKUP(A173,[6]REPNCT004ReporteAuxiliarContabl!A$21:F$246,6,0)</f>
        <v>35544238</v>
      </c>
      <c r="N173" s="34">
        <f t="shared" si="14"/>
        <v>2777476431</v>
      </c>
    </row>
    <row r="174" spans="1:14" ht="15" hidden="1" customHeight="1" x14ac:dyDescent="0.2">
      <c r="A174" s="11">
        <v>891280000</v>
      </c>
      <c r="B174" s="11">
        <f>VLOOKUP(A174,[5]Hoja1!A$9:B$3777,2,0)</f>
        <v>210152001</v>
      </c>
      <c r="C174" s="12" t="s">
        <v>232</v>
      </c>
      <c r="D174" s="13" t="s">
        <v>467</v>
      </c>
      <c r="E174" s="34">
        <v>947718033</v>
      </c>
      <c r="F174" s="34">
        <f t="shared" si="10"/>
        <v>947718033</v>
      </c>
      <c r="G174" s="34">
        <v>800244178</v>
      </c>
      <c r="H174" s="34">
        <f t="shared" si="11"/>
        <v>1747962211</v>
      </c>
      <c r="I174" s="34">
        <v>1294392259</v>
      </c>
      <c r="J174" s="34">
        <f t="shared" si="12"/>
        <v>3042354470</v>
      </c>
      <c r="K174" s="34">
        <v>851859252</v>
      </c>
      <c r="L174" s="34">
        <f t="shared" si="13"/>
        <v>3894213722</v>
      </c>
      <c r="M174" s="34">
        <f>VLOOKUP(A174,[6]REPNCT004ReporteAuxiliarContabl!A$21:F$246,6,0)</f>
        <v>19846547</v>
      </c>
      <c r="N174" s="34">
        <f t="shared" si="14"/>
        <v>3914060269</v>
      </c>
    </row>
    <row r="175" spans="1:14" ht="15" hidden="1" customHeight="1" x14ac:dyDescent="0.2">
      <c r="A175" s="11">
        <v>891380007</v>
      </c>
      <c r="B175" s="11">
        <f>VLOOKUP(A175,[5]Hoja1!A$9:B$3777,2,0)</f>
        <v>212076520</v>
      </c>
      <c r="C175" s="12" t="s">
        <v>233</v>
      </c>
      <c r="D175" s="13" t="s">
        <v>468</v>
      </c>
      <c r="E175" s="34"/>
      <c r="F175" s="34">
        <f t="shared" si="10"/>
        <v>0</v>
      </c>
      <c r="G175" s="34">
        <v>335231333</v>
      </c>
      <c r="H175" s="34">
        <f t="shared" si="11"/>
        <v>335231333</v>
      </c>
      <c r="I175" s="34">
        <v>139715420</v>
      </c>
      <c r="J175" s="34">
        <f t="shared" si="12"/>
        <v>474946753</v>
      </c>
      <c r="K175" s="34">
        <v>236987764</v>
      </c>
      <c r="L175" s="34">
        <f t="shared" si="13"/>
        <v>711934517</v>
      </c>
      <c r="M175" s="34">
        <f>VLOOKUP(A175,[6]REPNCT004ReporteAuxiliarContabl!A$21:F$246,6,0)</f>
        <v>42915980</v>
      </c>
      <c r="N175" s="34">
        <f t="shared" si="14"/>
        <v>754850497</v>
      </c>
    </row>
    <row r="176" spans="1:14" ht="15" hidden="1" customHeight="1" x14ac:dyDescent="0.2">
      <c r="A176" s="11">
        <v>891380033</v>
      </c>
      <c r="B176" s="11">
        <f>VLOOKUP(A176,[5]Hoja1!A$9:B$3777,2,0)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10"/>
        <v>0</v>
      </c>
      <c r="G176" s="34">
        <v>347842718</v>
      </c>
      <c r="H176" s="34">
        <f t="shared" si="11"/>
        <v>347842718</v>
      </c>
      <c r="I176" s="34">
        <v>154850138</v>
      </c>
      <c r="J176" s="34">
        <f t="shared" si="12"/>
        <v>502692856</v>
      </c>
      <c r="K176" s="34">
        <v>1171558141</v>
      </c>
      <c r="L176" s="34">
        <f t="shared" si="13"/>
        <v>1674250997</v>
      </c>
      <c r="M176" s="34">
        <f>VLOOKUP(A176,[6]REPNCT004ReporteAuxiliarContabl!A$21:F$246,6,0)</f>
        <v>217288478</v>
      </c>
      <c r="N176" s="34">
        <f t="shared" si="14"/>
        <v>1891539475</v>
      </c>
    </row>
    <row r="177" spans="1:14" ht="15" hidden="1" customHeight="1" x14ac:dyDescent="0.2">
      <c r="A177" s="11">
        <v>891480030</v>
      </c>
      <c r="B177" s="11">
        <f>VLOOKUP(A177,[5]Hoja1!A$9:B$3777,2,0)</f>
        <v>210166001</v>
      </c>
      <c r="C177" s="12" t="s">
        <v>270</v>
      </c>
      <c r="D177" s="13" t="s">
        <v>505</v>
      </c>
      <c r="E177" s="34"/>
      <c r="F177" s="34">
        <f t="shared" si="10"/>
        <v>0</v>
      </c>
      <c r="G177" s="34">
        <v>959720320</v>
      </c>
      <c r="H177" s="34">
        <f t="shared" si="11"/>
        <v>959720320</v>
      </c>
      <c r="I177" s="34">
        <v>425770516</v>
      </c>
      <c r="J177" s="34">
        <f t="shared" si="12"/>
        <v>1385490836</v>
      </c>
      <c r="K177" s="34">
        <v>717591984</v>
      </c>
      <c r="L177" s="34">
        <f t="shared" si="13"/>
        <v>2103082820</v>
      </c>
      <c r="M177" s="34">
        <f>VLOOKUP(A177,[6]REPNCT004ReporteAuxiliarContabl!A$21:F$246,6,0)</f>
        <v>122932848</v>
      </c>
      <c r="N177" s="34">
        <f t="shared" si="14"/>
        <v>2226015668</v>
      </c>
    </row>
    <row r="178" spans="1:14" ht="15" customHeight="1" x14ac:dyDescent="0.2">
      <c r="A178" s="11">
        <v>891480035</v>
      </c>
      <c r="B178" s="11">
        <f>VLOOKUP(A178,[5]Hoja1!A$9:B$3777,2,0)</f>
        <v>24666000</v>
      </c>
      <c r="C178" s="27" t="s">
        <v>353</v>
      </c>
      <c r="D178" s="13" t="s">
        <v>91</v>
      </c>
      <c r="E178" s="34"/>
      <c r="F178" s="34">
        <f t="shared" si="10"/>
        <v>0</v>
      </c>
      <c r="G178" s="34"/>
      <c r="H178" s="34">
        <f t="shared" si="11"/>
        <v>0</v>
      </c>
      <c r="I178" s="34"/>
      <c r="J178" s="34">
        <f t="shared" si="12"/>
        <v>0</v>
      </c>
      <c r="K178" s="34"/>
      <c r="L178" s="34">
        <f t="shared" si="13"/>
        <v>0</v>
      </c>
      <c r="M178" s="34"/>
      <c r="N178" s="34">
        <f t="shared" si="14"/>
        <v>0</v>
      </c>
    </row>
    <row r="179" spans="1:14" ht="15" hidden="1" customHeight="1" x14ac:dyDescent="0.2">
      <c r="A179" s="11">
        <v>891480085</v>
      </c>
      <c r="B179" s="11">
        <f>VLOOKUP(A179,[5]Hoja1!A$9:B$3777,2,0)</f>
        <v>116666000</v>
      </c>
      <c r="C179" s="12" t="s">
        <v>295</v>
      </c>
      <c r="D179" s="13" t="s">
        <v>530</v>
      </c>
      <c r="E179" s="34">
        <v>0</v>
      </c>
      <c r="F179" s="34">
        <f t="shared" si="10"/>
        <v>0</v>
      </c>
      <c r="G179" s="34">
        <v>1245728670</v>
      </c>
      <c r="H179" s="34">
        <f t="shared" si="11"/>
        <v>1245728670</v>
      </c>
      <c r="I179" s="34">
        <v>417720341</v>
      </c>
      <c r="J179" s="34">
        <f t="shared" si="12"/>
        <v>1663449011</v>
      </c>
      <c r="K179" s="34">
        <v>711867987</v>
      </c>
      <c r="L179" s="34">
        <f t="shared" si="13"/>
        <v>2375316998</v>
      </c>
      <c r="M179" s="34">
        <f>VLOOKUP(A179,[6]REPNCT004ReporteAuxiliarContabl!A$21:F$246,6,0)</f>
        <v>172339250</v>
      </c>
      <c r="N179" s="34">
        <f t="shared" si="14"/>
        <v>2547656248</v>
      </c>
    </row>
    <row r="180" spans="1:14" ht="15" customHeight="1" x14ac:dyDescent="0.2">
      <c r="A180" s="11">
        <v>891500319</v>
      </c>
      <c r="B180" s="11">
        <f>VLOOKUP(A180,[5]Hoja1!A$9:B$3777,2,0)</f>
        <v>27219000</v>
      </c>
      <c r="C180" s="12" t="s">
        <v>32</v>
      </c>
      <c r="D180" s="29" t="s">
        <v>593</v>
      </c>
      <c r="E180" s="34"/>
      <c r="F180" s="34">
        <f t="shared" si="10"/>
        <v>0</v>
      </c>
      <c r="G180" s="34"/>
      <c r="H180" s="34">
        <f t="shared" si="11"/>
        <v>0</v>
      </c>
      <c r="I180" s="34"/>
      <c r="J180" s="34">
        <f t="shared" si="12"/>
        <v>0</v>
      </c>
      <c r="K180" s="34"/>
      <c r="L180" s="34">
        <f t="shared" si="13"/>
        <v>0</v>
      </c>
      <c r="M180" s="34"/>
      <c r="N180" s="34">
        <f t="shared" si="14"/>
        <v>0</v>
      </c>
    </row>
    <row r="181" spans="1:14" ht="15" hidden="1" customHeight="1" x14ac:dyDescent="0.2">
      <c r="A181" s="11">
        <v>891580006</v>
      </c>
      <c r="B181" s="11">
        <f>VLOOKUP(A181,[5]Hoja1!A$9:B$3777,2,0)</f>
        <v>210119001</v>
      </c>
      <c r="C181" s="12" t="s">
        <v>271</v>
      </c>
      <c r="D181" s="13" t="s">
        <v>506</v>
      </c>
      <c r="E181" s="34"/>
      <c r="F181" s="34">
        <f t="shared" si="10"/>
        <v>0</v>
      </c>
      <c r="G181" s="34"/>
      <c r="H181" s="34">
        <f t="shared" si="11"/>
        <v>0</v>
      </c>
      <c r="I181" s="34">
        <v>212576485</v>
      </c>
      <c r="J181" s="34">
        <f t="shared" si="12"/>
        <v>212576485</v>
      </c>
      <c r="K181" s="34">
        <v>836460620</v>
      </c>
      <c r="L181" s="34">
        <f t="shared" si="13"/>
        <v>1049037105</v>
      </c>
      <c r="M181" s="34">
        <f>VLOOKUP(A181,[6]REPNCT004ReporteAuxiliarContabl!A$21:F$246,6,0)</f>
        <v>663150683</v>
      </c>
      <c r="N181" s="34">
        <f t="shared" si="14"/>
        <v>1712187788</v>
      </c>
    </row>
    <row r="182" spans="1:14" ht="15" hidden="1" customHeight="1" x14ac:dyDescent="0.2">
      <c r="A182" s="11">
        <v>891580016</v>
      </c>
      <c r="B182" s="11">
        <f>VLOOKUP(A182,[5]Hoja1!A$9:B$3777,2,0)</f>
        <v>111919000</v>
      </c>
      <c r="C182" s="12" t="s">
        <v>336</v>
      </c>
      <c r="D182" s="13" t="s">
        <v>569</v>
      </c>
      <c r="E182" s="34">
        <v>0</v>
      </c>
      <c r="F182" s="34">
        <f t="shared" si="10"/>
        <v>0</v>
      </c>
      <c r="G182" s="34">
        <v>4764853471</v>
      </c>
      <c r="H182" s="34">
        <f t="shared" si="11"/>
        <v>4764853471</v>
      </c>
      <c r="I182" s="34">
        <v>1834702251</v>
      </c>
      <c r="J182" s="34">
        <f t="shared" si="12"/>
        <v>6599555722</v>
      </c>
      <c r="K182" s="34">
        <v>2758282166</v>
      </c>
      <c r="L182" s="34">
        <f t="shared" si="13"/>
        <v>9357837888</v>
      </c>
      <c r="M182" s="34">
        <f>VLOOKUP(A182,[6]REPNCT004ReporteAuxiliarContabl!A$21:F$246,6,0)</f>
        <v>116086909</v>
      </c>
      <c r="N182" s="34">
        <f t="shared" si="14"/>
        <v>9473924797</v>
      </c>
    </row>
    <row r="183" spans="1:14" ht="15" hidden="1" customHeight="1" x14ac:dyDescent="0.2">
      <c r="A183" s="11">
        <v>891680010</v>
      </c>
      <c r="B183" s="11">
        <f>VLOOKUP(A183,[5]Hoja1!A$9:B$3777,2,0)</f>
        <v>112727000</v>
      </c>
      <c r="C183" s="12" t="s">
        <v>343</v>
      </c>
      <c r="D183" s="13" t="s">
        <v>576</v>
      </c>
      <c r="E183" s="34">
        <v>3407803154</v>
      </c>
      <c r="F183" s="34">
        <f t="shared" si="10"/>
        <v>3407803154</v>
      </c>
      <c r="G183" s="34">
        <v>2999998753</v>
      </c>
      <c r="H183" s="34">
        <f t="shared" si="11"/>
        <v>6407801907</v>
      </c>
      <c r="I183" s="34">
        <v>1059340154</v>
      </c>
      <c r="J183" s="34">
        <f t="shared" si="12"/>
        <v>7467142061</v>
      </c>
      <c r="K183" s="34">
        <v>1800083637</v>
      </c>
      <c r="L183" s="34">
        <f t="shared" si="13"/>
        <v>9267225698</v>
      </c>
      <c r="M183" s="34">
        <f>VLOOKUP(A183,[6]REPNCT004ReporteAuxiliarContabl!A$21:F$246,6,0)</f>
        <v>186455549</v>
      </c>
      <c r="N183" s="34">
        <f t="shared" si="14"/>
        <v>9453681247</v>
      </c>
    </row>
    <row r="184" spans="1:14" ht="15" hidden="1" customHeight="1" x14ac:dyDescent="0.2">
      <c r="A184" s="11">
        <v>891680011</v>
      </c>
      <c r="B184" s="11">
        <f>VLOOKUP(A184,[5]Hoja1!A$9:B$3777,2,0)</f>
        <v>210127001</v>
      </c>
      <c r="C184" s="12" t="s">
        <v>304</v>
      </c>
      <c r="D184" s="13" t="s">
        <v>539</v>
      </c>
      <c r="E184" s="34">
        <v>939739040</v>
      </c>
      <c r="F184" s="34">
        <f t="shared" si="10"/>
        <v>939739040</v>
      </c>
      <c r="G184" s="34">
        <v>832383918</v>
      </c>
      <c r="H184" s="34">
        <f t="shared" si="11"/>
        <v>1772122958</v>
      </c>
      <c r="I184" s="34">
        <v>278583151</v>
      </c>
      <c r="J184" s="34">
        <f t="shared" si="12"/>
        <v>2050706109</v>
      </c>
      <c r="K184" s="34">
        <v>473674537</v>
      </c>
      <c r="L184" s="34">
        <f t="shared" si="13"/>
        <v>2524380646</v>
      </c>
      <c r="M184" s="34">
        <f>VLOOKUP(A184,[6]REPNCT004ReporteAuxiliarContabl!A$21:F$246,6,0)</f>
        <v>47161812</v>
      </c>
      <c r="N184" s="34">
        <f t="shared" si="14"/>
        <v>2571542458</v>
      </c>
    </row>
    <row r="185" spans="1:14" ht="15" customHeight="1" x14ac:dyDescent="0.2">
      <c r="A185" s="11">
        <v>891680089</v>
      </c>
      <c r="B185" s="11">
        <f>VLOOKUP(A185,[5]Hoja1!A$9:B$3777,2,0)</f>
        <v>28327000</v>
      </c>
      <c r="C185" s="12" t="s">
        <v>348</v>
      </c>
      <c r="D185" s="13" t="s">
        <v>80</v>
      </c>
      <c r="E185" s="34"/>
      <c r="F185" s="34">
        <f t="shared" si="10"/>
        <v>0</v>
      </c>
      <c r="G185" s="34"/>
      <c r="H185" s="34">
        <f t="shared" si="11"/>
        <v>0</v>
      </c>
      <c r="I185" s="34"/>
      <c r="J185" s="34">
        <f t="shared" si="12"/>
        <v>0</v>
      </c>
      <c r="K185" s="34"/>
      <c r="L185" s="34">
        <f t="shared" si="13"/>
        <v>0</v>
      </c>
      <c r="M185" s="34"/>
      <c r="N185" s="34">
        <f t="shared" si="14"/>
        <v>0</v>
      </c>
    </row>
    <row r="186" spans="1:14" ht="15" hidden="1" customHeight="1" x14ac:dyDescent="0.2">
      <c r="A186" s="11">
        <v>891780009</v>
      </c>
      <c r="B186" s="11">
        <f>VLOOKUP(A186,[5]Hoja1!A$9:B$3777,2,0)</f>
        <v>210147001</v>
      </c>
      <c r="C186" s="12" t="s">
        <v>346</v>
      </c>
      <c r="D186" s="13" t="s">
        <v>579</v>
      </c>
      <c r="E186" s="34">
        <v>0</v>
      </c>
      <c r="F186" s="34">
        <f t="shared" si="10"/>
        <v>0</v>
      </c>
      <c r="G186" s="34">
        <v>0</v>
      </c>
      <c r="H186" s="34">
        <f t="shared" si="11"/>
        <v>0</v>
      </c>
      <c r="I186" s="34"/>
      <c r="J186" s="34">
        <f t="shared" si="12"/>
        <v>0</v>
      </c>
      <c r="K186" s="34">
        <v>938610002</v>
      </c>
      <c r="L186" s="34">
        <f t="shared" si="13"/>
        <v>938610002</v>
      </c>
      <c r="M186" s="34">
        <f>VLOOKUP(A186,[6]REPNCT004ReporteAuxiliarContabl!A$21:F$246,6,0)</f>
        <v>1896823903</v>
      </c>
      <c r="N186" s="34">
        <f t="shared" si="14"/>
        <v>2835433905</v>
      </c>
    </row>
    <row r="187" spans="1:14" ht="15" hidden="1" customHeight="1" x14ac:dyDescent="0.2">
      <c r="A187" s="11">
        <v>891780043</v>
      </c>
      <c r="B187" s="11">
        <f>VLOOKUP(A187,[5]Hoja1!A$9:B$3777,2,0)</f>
        <v>218947189</v>
      </c>
      <c r="C187" s="12" t="s">
        <v>272</v>
      </c>
      <c r="D187" s="13" t="s">
        <v>507</v>
      </c>
      <c r="E187" s="34">
        <v>298282513</v>
      </c>
      <c r="F187" s="34">
        <f t="shared" si="10"/>
        <v>298282513</v>
      </c>
      <c r="G187" s="34">
        <v>270951855</v>
      </c>
      <c r="H187" s="34">
        <f t="shared" si="11"/>
        <v>569234368</v>
      </c>
      <c r="I187" s="34">
        <v>1063213938</v>
      </c>
      <c r="J187" s="34">
        <f t="shared" si="12"/>
        <v>1632448306</v>
      </c>
      <c r="K187" s="34">
        <v>1127051425</v>
      </c>
      <c r="L187" s="34">
        <f t="shared" si="13"/>
        <v>2759499731</v>
      </c>
      <c r="M187" s="34">
        <f>VLOOKUP(A187,[6]REPNCT004ReporteAuxiliarContabl!A$21:F$246,6,0)</f>
        <v>990510004</v>
      </c>
      <c r="N187" s="34">
        <f t="shared" si="14"/>
        <v>3750009735</v>
      </c>
    </row>
    <row r="188" spans="1:14" ht="15" hidden="1" customHeight="1" x14ac:dyDescent="0.2">
      <c r="A188" s="11">
        <v>891780103</v>
      </c>
      <c r="B188" s="11">
        <f>VLOOKUP(A188,[5]Hoja1!A$9:B$3777,2,0)</f>
        <v>214547745</v>
      </c>
      <c r="C188" s="12" t="s">
        <v>342</v>
      </c>
      <c r="D188" s="13" t="s">
        <v>575</v>
      </c>
      <c r="E188" s="34"/>
      <c r="F188" s="34">
        <f t="shared" si="10"/>
        <v>0</v>
      </c>
      <c r="G188" s="34"/>
      <c r="H188" s="34">
        <f t="shared" si="11"/>
        <v>0</v>
      </c>
      <c r="I188" s="34">
        <v>5197747</v>
      </c>
      <c r="J188" s="34">
        <f t="shared" si="12"/>
        <v>5197747</v>
      </c>
      <c r="K188" s="34">
        <v>0</v>
      </c>
      <c r="L188" s="34">
        <f t="shared" si="13"/>
        <v>5197747</v>
      </c>
      <c r="M188" s="34">
        <f>VLOOKUP(A188,[6]REPNCT004ReporteAuxiliarContabl!A$21:F$246,6,0)</f>
        <v>0</v>
      </c>
      <c r="N188" s="34">
        <f t="shared" si="14"/>
        <v>5197747</v>
      </c>
    </row>
    <row r="189" spans="1:14" ht="15" customHeight="1" x14ac:dyDescent="0.2">
      <c r="A189" s="11">
        <v>891780111</v>
      </c>
      <c r="B189" s="11">
        <f>VLOOKUP(A189,[5]Hoja1!A$9:B$3777,2,0)</f>
        <v>121647000</v>
      </c>
      <c r="C189" s="12" t="s">
        <v>355</v>
      </c>
      <c r="D189" s="13" t="s">
        <v>82</v>
      </c>
      <c r="E189" s="34"/>
      <c r="F189" s="34">
        <f t="shared" si="10"/>
        <v>0</v>
      </c>
      <c r="G189" s="34"/>
      <c r="H189" s="34">
        <f t="shared" si="11"/>
        <v>0</v>
      </c>
      <c r="I189" s="34"/>
      <c r="J189" s="34">
        <f t="shared" si="12"/>
        <v>0</v>
      </c>
      <c r="K189" s="34"/>
      <c r="L189" s="34">
        <f t="shared" si="13"/>
        <v>0</v>
      </c>
      <c r="M189" s="34"/>
      <c r="N189" s="34">
        <f t="shared" si="14"/>
        <v>0</v>
      </c>
    </row>
    <row r="190" spans="1:14" ht="15" customHeight="1" x14ac:dyDescent="0.2">
      <c r="A190" s="11">
        <v>891800330</v>
      </c>
      <c r="B190" s="11">
        <f>VLOOKUP(A190,[5]Hoja1!A$9:B$3777,2,0)</f>
        <v>27615000</v>
      </c>
      <c r="C190" s="12" t="s">
        <v>362</v>
      </c>
      <c r="D190" s="13" t="s">
        <v>86</v>
      </c>
      <c r="E190" s="34"/>
      <c r="F190" s="34">
        <f t="shared" si="10"/>
        <v>0</v>
      </c>
      <c r="G190" s="34"/>
      <c r="H190" s="34">
        <f t="shared" si="11"/>
        <v>0</v>
      </c>
      <c r="I190" s="34"/>
      <c r="J190" s="34">
        <f t="shared" si="12"/>
        <v>0</v>
      </c>
      <c r="K190" s="34"/>
      <c r="L190" s="34">
        <f t="shared" si="13"/>
        <v>0</v>
      </c>
      <c r="M190" s="34"/>
      <c r="N190" s="34">
        <f t="shared" si="14"/>
        <v>0</v>
      </c>
    </row>
    <row r="191" spans="1:14" ht="15" hidden="1" customHeight="1" x14ac:dyDescent="0.2">
      <c r="A191" s="11">
        <v>891800466</v>
      </c>
      <c r="B191" s="11">
        <f>VLOOKUP(A191,[5]Hoja1!A$9:B$3777,2,0)</f>
        <v>217215572</v>
      </c>
      <c r="C191" s="12" t="s">
        <v>235</v>
      </c>
      <c r="D191" s="13" t="s">
        <v>469</v>
      </c>
      <c r="E191" s="34"/>
      <c r="F191" s="34">
        <f t="shared" si="10"/>
        <v>0</v>
      </c>
      <c r="G191" s="34"/>
      <c r="H191" s="34">
        <f t="shared" si="11"/>
        <v>0</v>
      </c>
      <c r="I191" s="34">
        <v>108650778</v>
      </c>
      <c r="J191" s="34">
        <f t="shared" si="12"/>
        <v>108650778</v>
      </c>
      <c r="K191" s="34">
        <v>108650778</v>
      </c>
      <c r="L191" s="34">
        <f t="shared" si="13"/>
        <v>217301556</v>
      </c>
      <c r="M191" s="34">
        <f>VLOOKUP(A191,[6]REPNCT004ReporteAuxiliarContabl!A$21:F$246,6,0)</f>
        <v>108650778</v>
      </c>
      <c r="N191" s="34">
        <f t="shared" si="14"/>
        <v>325952334</v>
      </c>
    </row>
    <row r="192" spans="1:14" ht="15" hidden="1" customHeight="1" x14ac:dyDescent="0.2">
      <c r="A192" s="11">
        <v>891800475</v>
      </c>
      <c r="B192" s="11">
        <f>VLOOKUP(A192,[5]Hoja1!A$9:B$3777,2,0)</f>
        <v>217615176</v>
      </c>
      <c r="C192" s="12" t="s">
        <v>236</v>
      </c>
      <c r="D192" s="13" t="s">
        <v>470</v>
      </c>
      <c r="E192" s="34"/>
      <c r="F192" s="34">
        <f t="shared" si="10"/>
        <v>0</v>
      </c>
      <c r="G192" s="34"/>
      <c r="H192" s="34">
        <f t="shared" si="11"/>
        <v>0</v>
      </c>
      <c r="I192" s="34">
        <v>1257621</v>
      </c>
      <c r="J192" s="34">
        <f t="shared" si="12"/>
        <v>1257621</v>
      </c>
      <c r="K192" s="34">
        <v>0</v>
      </c>
      <c r="L192" s="34">
        <f t="shared" si="13"/>
        <v>1257621</v>
      </c>
      <c r="M192" s="34">
        <f>VLOOKUP(A192,[6]REPNCT004ReporteAuxiliarContabl!A$21:F$246,6,0)</f>
        <v>0</v>
      </c>
      <c r="N192" s="34">
        <f t="shared" si="14"/>
        <v>1257621</v>
      </c>
    </row>
    <row r="193" spans="1:14" ht="15" hidden="1" customHeight="1" x14ac:dyDescent="0.2">
      <c r="A193" s="11">
        <v>891800498</v>
      </c>
      <c r="B193" s="11">
        <f>VLOOKUP(A193,[5]Hoja1!A$9:B$3777,2,0)</f>
        <v>111515000</v>
      </c>
      <c r="C193" s="12" t="s">
        <v>237</v>
      </c>
      <c r="D193" s="13" t="s">
        <v>471</v>
      </c>
      <c r="E193" s="34">
        <v>2989913041</v>
      </c>
      <c r="F193" s="34">
        <f t="shared" si="10"/>
        <v>2989913041</v>
      </c>
      <c r="G193" s="34">
        <v>3663930285</v>
      </c>
      <c r="H193" s="34">
        <f t="shared" si="11"/>
        <v>6653843326</v>
      </c>
      <c r="I193" s="34">
        <v>3833972276</v>
      </c>
      <c r="J193" s="34">
        <f t="shared" si="12"/>
        <v>10487815602</v>
      </c>
      <c r="K193" s="34">
        <v>5201640669</v>
      </c>
      <c r="L193" s="34">
        <f t="shared" si="13"/>
        <v>15689456271</v>
      </c>
      <c r="M193" s="34">
        <f>VLOOKUP(A193,[6]REPNCT004ReporteAuxiliarContabl!A$21:F$246,6,0)</f>
        <v>2039904740</v>
      </c>
      <c r="N193" s="34">
        <f t="shared" si="14"/>
        <v>17729361011</v>
      </c>
    </row>
    <row r="194" spans="1:14" ht="15" hidden="1" customHeight="1" x14ac:dyDescent="0.2">
      <c r="A194" s="11">
        <v>891800846</v>
      </c>
      <c r="B194" s="11">
        <f>VLOOKUP(A194,[5]Hoja1!A$9:B$3777,2,0)</f>
        <v>210115001</v>
      </c>
      <c r="C194" s="12" t="s">
        <v>238</v>
      </c>
      <c r="D194" s="13" t="s">
        <v>472</v>
      </c>
      <c r="E194" s="34">
        <v>490824040</v>
      </c>
      <c r="F194" s="34">
        <f t="shared" si="10"/>
        <v>490824040</v>
      </c>
      <c r="G194" s="34">
        <v>419039167</v>
      </c>
      <c r="H194" s="34">
        <f t="shared" si="11"/>
        <v>909863207</v>
      </c>
      <c r="I194" s="34">
        <v>174644275</v>
      </c>
      <c r="J194" s="34">
        <f t="shared" si="12"/>
        <v>1084507482</v>
      </c>
      <c r="K194" s="34">
        <v>295443742</v>
      </c>
      <c r="L194" s="34">
        <f t="shared" si="13"/>
        <v>1379951224</v>
      </c>
      <c r="M194" s="34">
        <f>VLOOKUP(A194,[6]REPNCT004ReporteAuxiliarContabl!A$21:F$246,6,0)</f>
        <v>41359076</v>
      </c>
      <c r="N194" s="34">
        <f t="shared" si="14"/>
        <v>1421310300</v>
      </c>
    </row>
    <row r="195" spans="1:14" ht="15" hidden="1" customHeight="1" x14ac:dyDescent="0.2">
      <c r="A195" s="11">
        <v>891800986</v>
      </c>
      <c r="B195" s="11">
        <f>VLOOKUP(A195,[5]Hoja1!A$9:B$3777,2,0)</f>
        <v>216115861</v>
      </c>
      <c r="C195" s="12" t="s">
        <v>239</v>
      </c>
      <c r="D195" s="13" t="s">
        <v>473</v>
      </c>
      <c r="E195" s="34"/>
      <c r="F195" s="34">
        <f t="shared" si="10"/>
        <v>0</v>
      </c>
      <c r="G195" s="34"/>
      <c r="H195" s="34">
        <f t="shared" si="11"/>
        <v>0</v>
      </c>
      <c r="I195" s="34">
        <v>4454492</v>
      </c>
      <c r="J195" s="34">
        <f t="shared" si="12"/>
        <v>4454492</v>
      </c>
      <c r="K195" s="34">
        <v>0</v>
      </c>
      <c r="L195" s="34">
        <f t="shared" si="13"/>
        <v>4454492</v>
      </c>
      <c r="M195" s="34">
        <f>VLOOKUP(A195,[6]REPNCT004ReporteAuxiliarContabl!A$21:F$246,6,0)</f>
        <v>0</v>
      </c>
      <c r="N195" s="34">
        <f t="shared" si="14"/>
        <v>4454492</v>
      </c>
    </row>
    <row r="196" spans="1:14" ht="15" hidden="1" customHeight="1" x14ac:dyDescent="0.2">
      <c r="A196" s="11">
        <v>891801240</v>
      </c>
      <c r="B196" s="11">
        <f>VLOOKUP(A196,[5]Hoja1!A$9:B$3777,2,0)</f>
        <v>211615516</v>
      </c>
      <c r="C196" s="12" t="s">
        <v>296</v>
      </c>
      <c r="D196" s="13" t="s">
        <v>531</v>
      </c>
      <c r="E196" s="34"/>
      <c r="F196" s="34">
        <f t="shared" si="10"/>
        <v>0</v>
      </c>
      <c r="G196" s="34"/>
      <c r="H196" s="34">
        <f t="shared" si="11"/>
        <v>0</v>
      </c>
      <c r="I196" s="34">
        <v>6269994</v>
      </c>
      <c r="J196" s="34">
        <f t="shared" si="12"/>
        <v>6269994</v>
      </c>
      <c r="K196" s="34">
        <v>0</v>
      </c>
      <c r="L196" s="34">
        <f t="shared" si="13"/>
        <v>6269994</v>
      </c>
      <c r="M196" s="34">
        <f>VLOOKUP(A196,[6]REPNCT004ReporteAuxiliarContabl!A$21:F$246,6,0)</f>
        <v>0</v>
      </c>
      <c r="N196" s="34">
        <f t="shared" si="14"/>
        <v>6269994</v>
      </c>
    </row>
    <row r="197" spans="1:14" ht="15" hidden="1" customHeight="1" x14ac:dyDescent="0.2">
      <c r="A197" s="11">
        <v>891801244</v>
      </c>
      <c r="B197" s="11">
        <f>VLOOKUP(A197,[5]Hoja1!A$9:B$3777,2,0)</f>
        <v>210015600</v>
      </c>
      <c r="C197" s="12" t="s">
        <v>240</v>
      </c>
      <c r="D197" s="13" t="s">
        <v>474</v>
      </c>
      <c r="E197" s="34"/>
      <c r="F197" s="34">
        <f t="shared" ref="F197:F260" si="15">+E197</f>
        <v>0</v>
      </c>
      <c r="G197" s="34"/>
      <c r="H197" s="34">
        <f t="shared" ref="H197:H260" si="16">+F197+G197</f>
        <v>0</v>
      </c>
      <c r="I197" s="34">
        <v>14222433</v>
      </c>
      <c r="J197" s="34">
        <f t="shared" ref="J197:J260" si="17">+H197+I197</f>
        <v>14222433</v>
      </c>
      <c r="K197" s="34">
        <v>0</v>
      </c>
      <c r="L197" s="34">
        <f t="shared" ref="L197:L260" si="18">+J197+K197</f>
        <v>14222433</v>
      </c>
      <c r="M197" s="34">
        <f>VLOOKUP(A197,[6]REPNCT004ReporteAuxiliarContabl!A$21:F$246,6,0)</f>
        <v>0</v>
      </c>
      <c r="N197" s="34">
        <f t="shared" ref="N197:N260" si="19">+L197+M197</f>
        <v>14222433</v>
      </c>
    </row>
    <row r="198" spans="1:14" ht="15" hidden="1" customHeight="1" x14ac:dyDescent="0.2">
      <c r="A198" s="11">
        <v>891801362</v>
      </c>
      <c r="B198" s="11">
        <f>VLOOKUP(A198,[5]Hoja1!A$9:B$3777,2,0)</f>
        <v>210715507</v>
      </c>
      <c r="C198" s="12" t="s">
        <v>297</v>
      </c>
      <c r="D198" s="13" t="s">
        <v>532</v>
      </c>
      <c r="E198" s="34"/>
      <c r="F198" s="34">
        <f t="shared" si="15"/>
        <v>0</v>
      </c>
      <c r="G198" s="34"/>
      <c r="H198" s="34">
        <f t="shared" si="16"/>
        <v>0</v>
      </c>
      <c r="I198" s="34">
        <v>30346477</v>
      </c>
      <c r="J198" s="34">
        <f t="shared" si="17"/>
        <v>30346477</v>
      </c>
      <c r="K198" s="34">
        <v>0</v>
      </c>
      <c r="L198" s="34">
        <f t="shared" si="18"/>
        <v>30346477</v>
      </c>
      <c r="M198" s="34">
        <f>VLOOKUP(A198,[6]REPNCT004ReporteAuxiliarContabl!A$21:F$246,6,0)</f>
        <v>0</v>
      </c>
      <c r="N198" s="34">
        <f t="shared" si="19"/>
        <v>30346477</v>
      </c>
    </row>
    <row r="199" spans="1:14" ht="15" hidden="1" customHeight="1" x14ac:dyDescent="0.2">
      <c r="A199" s="11">
        <v>891801363</v>
      </c>
      <c r="B199" s="11">
        <f>VLOOKUP(A199,[5]Hoja1!A$9:B$3777,2,0)</f>
        <v>211215212</v>
      </c>
      <c r="C199" s="12" t="s">
        <v>339</v>
      </c>
      <c r="D199" s="13" t="s">
        <v>572</v>
      </c>
      <c r="E199" s="34"/>
      <c r="F199" s="34">
        <f t="shared" si="15"/>
        <v>0</v>
      </c>
      <c r="G199" s="34"/>
      <c r="H199" s="34">
        <f t="shared" si="16"/>
        <v>0</v>
      </c>
      <c r="I199" s="34">
        <v>28925278</v>
      </c>
      <c r="J199" s="34">
        <f t="shared" si="17"/>
        <v>28925278</v>
      </c>
      <c r="K199" s="34">
        <v>0</v>
      </c>
      <c r="L199" s="34">
        <f t="shared" si="18"/>
        <v>28925278</v>
      </c>
      <c r="M199" s="34">
        <f>VLOOKUP(A199,[6]REPNCT004ReporteAuxiliarContabl!A$21:F$246,6,0)</f>
        <v>0</v>
      </c>
      <c r="N199" s="34">
        <f t="shared" si="19"/>
        <v>28925278</v>
      </c>
    </row>
    <row r="200" spans="1:14" ht="15" hidden="1" customHeight="1" x14ac:dyDescent="0.2">
      <c r="A200" s="11">
        <v>891801368</v>
      </c>
      <c r="B200" s="11">
        <f>VLOOKUP(A200,[5]Hoja1!A$9:B$3777,2,0)</f>
        <v>213115531</v>
      </c>
      <c r="C200" s="12" t="s">
        <v>241</v>
      </c>
      <c r="D200" s="13" t="s">
        <v>475</v>
      </c>
      <c r="E200" s="34"/>
      <c r="F200" s="34">
        <f t="shared" si="15"/>
        <v>0</v>
      </c>
      <c r="G200" s="34"/>
      <c r="H200" s="34">
        <f t="shared" si="16"/>
        <v>0</v>
      </c>
      <c r="I200" s="34">
        <v>44016728</v>
      </c>
      <c r="J200" s="34">
        <f t="shared" si="17"/>
        <v>44016728</v>
      </c>
      <c r="K200" s="34">
        <v>0</v>
      </c>
      <c r="L200" s="34">
        <f t="shared" si="18"/>
        <v>44016728</v>
      </c>
      <c r="M200" s="34">
        <f>VLOOKUP(A200,[6]REPNCT004ReporteAuxiliarContabl!A$21:F$246,6,0)</f>
        <v>0</v>
      </c>
      <c r="N200" s="34">
        <f t="shared" si="19"/>
        <v>44016728</v>
      </c>
    </row>
    <row r="201" spans="1:14" ht="15" hidden="1" customHeight="1" x14ac:dyDescent="0.2">
      <c r="A201" s="11">
        <v>891801369</v>
      </c>
      <c r="B201" s="11">
        <f>VLOOKUP(A201,[5]Hoja1!A$9:B$3777,2,0)</f>
        <v>218115681</v>
      </c>
      <c r="C201" s="12" t="s">
        <v>309</v>
      </c>
      <c r="D201" s="13" t="s">
        <v>543</v>
      </c>
      <c r="E201" s="34"/>
      <c r="F201" s="34">
        <f t="shared" si="15"/>
        <v>0</v>
      </c>
      <c r="G201" s="34"/>
      <c r="H201" s="34">
        <f t="shared" si="16"/>
        <v>0</v>
      </c>
      <c r="I201" s="34">
        <v>2515242</v>
      </c>
      <c r="J201" s="34">
        <f t="shared" si="17"/>
        <v>2515242</v>
      </c>
      <c r="K201" s="34">
        <v>0</v>
      </c>
      <c r="L201" s="34">
        <f t="shared" si="18"/>
        <v>2515242</v>
      </c>
      <c r="M201" s="34">
        <f>VLOOKUP(A201,[6]REPNCT004ReporteAuxiliarContabl!A$21:F$246,6,0)</f>
        <v>0</v>
      </c>
      <c r="N201" s="34">
        <f t="shared" si="19"/>
        <v>2515242</v>
      </c>
    </row>
    <row r="202" spans="1:14" ht="15" hidden="1" customHeight="1" x14ac:dyDescent="0.2">
      <c r="A202" s="11">
        <v>891801994</v>
      </c>
      <c r="B202" s="11">
        <f>VLOOKUP(A202,[5]Hoja1!A$9:B$3777,2,0)</f>
        <v>217615476</v>
      </c>
      <c r="C202" s="12" t="s">
        <v>298</v>
      </c>
      <c r="D202" s="13" t="s">
        <v>533</v>
      </c>
      <c r="E202" s="34"/>
      <c r="F202" s="34">
        <f t="shared" si="15"/>
        <v>0</v>
      </c>
      <c r="G202" s="34"/>
      <c r="H202" s="34">
        <f t="shared" si="16"/>
        <v>0</v>
      </c>
      <c r="I202" s="34">
        <v>13060392</v>
      </c>
      <c r="J202" s="34">
        <f t="shared" si="17"/>
        <v>13060392</v>
      </c>
      <c r="K202" s="34">
        <v>0</v>
      </c>
      <c r="L202" s="34">
        <f t="shared" si="18"/>
        <v>13060392</v>
      </c>
      <c r="M202" s="34">
        <f>VLOOKUP(A202,[6]REPNCT004ReporteAuxiliarContabl!A$21:F$246,6,0)</f>
        <v>0</v>
      </c>
      <c r="N202" s="34">
        <f t="shared" si="19"/>
        <v>13060392</v>
      </c>
    </row>
    <row r="203" spans="1:14" ht="15" hidden="1" customHeight="1" x14ac:dyDescent="0.2">
      <c r="A203" s="11">
        <v>891855015</v>
      </c>
      <c r="B203" s="11">
        <f>VLOOKUP(A203,[5]Hoja1!A$9:B$3777,2,0)</f>
        <v>213715537</v>
      </c>
      <c r="C203" s="12" t="s">
        <v>243</v>
      </c>
      <c r="D203" s="13" t="s">
        <v>477</v>
      </c>
      <c r="E203" s="34"/>
      <c r="F203" s="34">
        <f t="shared" si="15"/>
        <v>0</v>
      </c>
      <c r="G203" s="34"/>
      <c r="H203" s="34">
        <f t="shared" si="16"/>
        <v>0</v>
      </c>
      <c r="I203" s="34">
        <v>11700876</v>
      </c>
      <c r="J203" s="34">
        <f t="shared" si="17"/>
        <v>11700876</v>
      </c>
      <c r="K203" s="34">
        <v>0</v>
      </c>
      <c r="L203" s="34">
        <f t="shared" si="18"/>
        <v>11700876</v>
      </c>
      <c r="M203" s="34">
        <f>VLOOKUP(A203,[6]REPNCT004ReporteAuxiliarContabl!A$21:F$246,6,0)</f>
        <v>0</v>
      </c>
      <c r="N203" s="34">
        <f t="shared" si="19"/>
        <v>11700876</v>
      </c>
    </row>
    <row r="204" spans="1:14" ht="15" hidden="1" customHeight="1" x14ac:dyDescent="0.2">
      <c r="A204" s="11">
        <v>891855017</v>
      </c>
      <c r="B204" s="11">
        <f>VLOOKUP(A204,[5]Hoja1!A$9:B$3777,2,0)</f>
        <v>210185001</v>
      </c>
      <c r="C204" s="12" t="s">
        <v>273</v>
      </c>
      <c r="D204" s="13" t="s">
        <v>508</v>
      </c>
      <c r="E204" s="34"/>
      <c r="F204" s="34">
        <f t="shared" si="15"/>
        <v>0</v>
      </c>
      <c r="G204" s="34">
        <v>534986739</v>
      </c>
      <c r="H204" s="34">
        <f t="shared" si="16"/>
        <v>534986739</v>
      </c>
      <c r="I204" s="34">
        <v>2006228875</v>
      </c>
      <c r="J204" s="34">
        <f t="shared" si="17"/>
        <v>2541215614</v>
      </c>
      <c r="K204" s="34">
        <v>1058219534</v>
      </c>
      <c r="L204" s="34">
        <f t="shared" si="18"/>
        <v>3599435148</v>
      </c>
      <c r="M204" s="34">
        <f>VLOOKUP(A204,[6]REPNCT004ReporteAuxiliarContabl!A$21:F$246,6,0)</f>
        <v>827391678</v>
      </c>
      <c r="N204" s="34">
        <f t="shared" si="19"/>
        <v>4426826826</v>
      </c>
    </row>
    <row r="205" spans="1:14" ht="15" hidden="1" customHeight="1" x14ac:dyDescent="0.2">
      <c r="A205" s="11">
        <v>891855130</v>
      </c>
      <c r="B205" s="11">
        <f>VLOOKUP(A205,[5]Hoja1!A$9:B$3777,2,0)</f>
        <v>215915759</v>
      </c>
      <c r="C205" s="12" t="s">
        <v>244</v>
      </c>
      <c r="D205" s="13" t="s">
        <v>478</v>
      </c>
      <c r="E205" s="34">
        <v>335195020</v>
      </c>
      <c r="F205" s="34">
        <f t="shared" si="15"/>
        <v>335195020</v>
      </c>
      <c r="G205" s="34">
        <v>303091594</v>
      </c>
      <c r="H205" s="34">
        <f t="shared" si="16"/>
        <v>638286614</v>
      </c>
      <c r="I205" s="34">
        <v>108907067</v>
      </c>
      <c r="J205" s="34">
        <f t="shared" si="17"/>
        <v>747193681</v>
      </c>
      <c r="K205" s="34">
        <v>186366163</v>
      </c>
      <c r="L205" s="34">
        <f t="shared" si="18"/>
        <v>933559844</v>
      </c>
      <c r="M205" s="34">
        <f>VLOOKUP(A205,[6]REPNCT004ReporteAuxiliarContabl!A$21:F$246,6,0)</f>
        <v>21472107</v>
      </c>
      <c r="N205" s="34">
        <f t="shared" si="19"/>
        <v>955031951</v>
      </c>
    </row>
    <row r="206" spans="1:14" ht="15" hidden="1" customHeight="1" x14ac:dyDescent="0.2">
      <c r="A206" s="11">
        <v>891855138</v>
      </c>
      <c r="B206" s="11">
        <f>VLOOKUP(A206,[5]Hoja1!A$9:B$3777,2,0)</f>
        <v>213815238</v>
      </c>
      <c r="C206" s="12" t="s">
        <v>245</v>
      </c>
      <c r="D206" s="13" t="s">
        <v>479</v>
      </c>
      <c r="E206" s="34">
        <v>466887060</v>
      </c>
      <c r="F206" s="34">
        <f t="shared" si="15"/>
        <v>466887060</v>
      </c>
      <c r="G206" s="34">
        <v>444261936</v>
      </c>
      <c r="H206" s="34">
        <f t="shared" si="16"/>
        <v>911148996</v>
      </c>
      <c r="I206" s="34">
        <v>197211623</v>
      </c>
      <c r="J206" s="34">
        <f t="shared" si="17"/>
        <v>1108360619</v>
      </c>
      <c r="K206" s="34">
        <v>330396588</v>
      </c>
      <c r="L206" s="34">
        <f t="shared" si="18"/>
        <v>1438757207</v>
      </c>
      <c r="M206" s="34">
        <f>VLOOKUP(A206,[6]REPNCT004ReporteAuxiliarContabl!A$21:F$246,6,0)</f>
        <v>60336205</v>
      </c>
      <c r="N206" s="34">
        <f t="shared" si="19"/>
        <v>1499093412</v>
      </c>
    </row>
    <row r="207" spans="1:14" ht="15" hidden="1" customHeight="1" x14ac:dyDescent="0.2">
      <c r="A207" s="11">
        <v>891855200</v>
      </c>
      <c r="B207" s="11">
        <f>VLOOKUP(A207,[5]Hoja1!A$9:B$3777,2,0)</f>
        <v>211085010</v>
      </c>
      <c r="C207" s="12" t="s">
        <v>246</v>
      </c>
      <c r="D207" s="13" t="s">
        <v>480</v>
      </c>
      <c r="E207" s="34"/>
      <c r="F207" s="34">
        <f t="shared" si="15"/>
        <v>0</v>
      </c>
      <c r="G207" s="34"/>
      <c r="H207" s="34">
        <f t="shared" si="16"/>
        <v>0</v>
      </c>
      <c r="I207" s="34">
        <v>310447780</v>
      </c>
      <c r="J207" s="34">
        <f t="shared" si="17"/>
        <v>310447780</v>
      </c>
      <c r="K207" s="34">
        <v>310447780</v>
      </c>
      <c r="L207" s="34">
        <f t="shared" si="18"/>
        <v>620895560</v>
      </c>
      <c r="M207" s="34">
        <f>VLOOKUP(A207,[6]REPNCT004ReporteAuxiliarContabl!A$21:F$246,6,0)</f>
        <v>310447780</v>
      </c>
      <c r="N207" s="34">
        <f t="shared" si="19"/>
        <v>931343340</v>
      </c>
    </row>
    <row r="208" spans="1:14" ht="15" hidden="1" customHeight="1" x14ac:dyDescent="0.2">
      <c r="A208" s="11">
        <v>891856131</v>
      </c>
      <c r="B208" s="11">
        <f>VLOOKUP(A208,[5]Hoja1!A$9:B$3777,2,0)</f>
        <v>219015790</v>
      </c>
      <c r="C208" s="12" t="s">
        <v>274</v>
      </c>
      <c r="D208" s="13" t="s">
        <v>509</v>
      </c>
      <c r="E208" s="34"/>
      <c r="F208" s="34">
        <f t="shared" si="15"/>
        <v>0</v>
      </c>
      <c r="G208" s="34"/>
      <c r="H208" s="34">
        <f t="shared" si="16"/>
        <v>0</v>
      </c>
      <c r="I208" s="34">
        <v>5533531</v>
      </c>
      <c r="J208" s="34">
        <f t="shared" si="17"/>
        <v>5533531</v>
      </c>
      <c r="K208" s="34">
        <v>0</v>
      </c>
      <c r="L208" s="34">
        <f t="shared" si="18"/>
        <v>5533531</v>
      </c>
      <c r="M208" s="34">
        <f>VLOOKUP(A208,[6]REPNCT004ReporteAuxiliarContabl!A$21:F$246,6,0)</f>
        <v>0</v>
      </c>
      <c r="N208" s="34">
        <f t="shared" si="19"/>
        <v>5533531</v>
      </c>
    </row>
    <row r="209" spans="1:14" ht="15" hidden="1" customHeight="1" x14ac:dyDescent="0.2">
      <c r="A209" s="11">
        <v>891857821</v>
      </c>
      <c r="B209" s="11">
        <f>VLOOKUP(A209,[5]Hoja1!A$9:B$3777,2,0)</f>
        <v>217315673</v>
      </c>
      <c r="C209" s="12" t="s">
        <v>310</v>
      </c>
      <c r="D209" s="13" t="s">
        <v>544</v>
      </c>
      <c r="E209" s="34"/>
      <c r="F209" s="34">
        <f t="shared" si="15"/>
        <v>0</v>
      </c>
      <c r="G209" s="34"/>
      <c r="H209" s="34">
        <f t="shared" si="16"/>
        <v>0</v>
      </c>
      <c r="I209" s="34">
        <v>110670</v>
      </c>
      <c r="J209" s="34">
        <f t="shared" si="17"/>
        <v>110670</v>
      </c>
      <c r="K209" s="34">
        <v>0</v>
      </c>
      <c r="L209" s="34">
        <f t="shared" si="18"/>
        <v>110670</v>
      </c>
      <c r="M209" s="34">
        <f>VLOOKUP(A209,[6]REPNCT004ReporteAuxiliarContabl!A$21:F$246,6,0)</f>
        <v>0</v>
      </c>
      <c r="N209" s="34">
        <f t="shared" si="19"/>
        <v>110670</v>
      </c>
    </row>
    <row r="210" spans="1:14" ht="15" hidden="1" customHeight="1" x14ac:dyDescent="0.2">
      <c r="A210" s="11">
        <v>891900272</v>
      </c>
      <c r="B210" s="11">
        <f>VLOOKUP(A210,[5]Hoja1!A$9:B$3777,2,0)</f>
        <v>213476834</v>
      </c>
      <c r="C210" s="12" t="s">
        <v>299</v>
      </c>
      <c r="D210" s="13" t="s">
        <v>534</v>
      </c>
      <c r="E210" s="34">
        <v>543694533</v>
      </c>
      <c r="F210" s="34">
        <f t="shared" si="15"/>
        <v>543694533</v>
      </c>
      <c r="G210" s="34">
        <v>522375355</v>
      </c>
      <c r="H210" s="34">
        <f t="shared" si="16"/>
        <v>1066069888</v>
      </c>
      <c r="I210" s="34">
        <v>180690300</v>
      </c>
      <c r="J210" s="34">
        <f t="shared" si="17"/>
        <v>1246760188</v>
      </c>
      <c r="K210" s="34">
        <v>303278120</v>
      </c>
      <c r="L210" s="34">
        <f t="shared" si="18"/>
        <v>1550038308</v>
      </c>
      <c r="M210" s="34">
        <f>VLOOKUP(A210,[6]REPNCT004ReporteAuxiliarContabl!A$21:F$246,6,0)</f>
        <v>39264436</v>
      </c>
      <c r="N210" s="34">
        <f t="shared" si="19"/>
        <v>1589302744</v>
      </c>
    </row>
    <row r="211" spans="1:14" ht="15" hidden="1" customHeight="1" x14ac:dyDescent="0.2">
      <c r="A211" s="11">
        <v>891900493</v>
      </c>
      <c r="B211" s="11">
        <f>VLOOKUP(A211,[5]Hoja1!A$9:B$3777,2,0)</f>
        <v>214776147</v>
      </c>
      <c r="C211" s="12" t="s">
        <v>275</v>
      </c>
      <c r="D211" s="13" t="s">
        <v>510</v>
      </c>
      <c r="E211" s="34">
        <v>0</v>
      </c>
      <c r="F211" s="34">
        <f t="shared" si="15"/>
        <v>0</v>
      </c>
      <c r="G211" s="34">
        <v>1271206632</v>
      </c>
      <c r="H211" s="34">
        <f t="shared" si="16"/>
        <v>1271206632</v>
      </c>
      <c r="I211" s="34">
        <v>263698508</v>
      </c>
      <c r="J211" s="34">
        <f t="shared" si="17"/>
        <v>1534905140</v>
      </c>
      <c r="K211" s="34">
        <v>220000000</v>
      </c>
      <c r="L211" s="34">
        <f t="shared" si="18"/>
        <v>1754905140</v>
      </c>
      <c r="M211" s="34">
        <f>VLOOKUP(A211,[6]REPNCT004ReporteAuxiliarContabl!A$21:F$246,6,0)</f>
        <v>220000000</v>
      </c>
      <c r="N211" s="34">
        <f t="shared" si="19"/>
        <v>1974905140</v>
      </c>
    </row>
    <row r="212" spans="1:14" ht="15" hidden="1" customHeight="1" x14ac:dyDescent="0.2">
      <c r="A212" s="11">
        <v>892000148</v>
      </c>
      <c r="B212" s="11">
        <f>VLOOKUP(A212,[5]Hoja1!A$9:B$3777,2,0)</f>
        <v>115050000</v>
      </c>
      <c r="C212" s="12" t="s">
        <v>340</v>
      </c>
      <c r="D212" s="13" t="s">
        <v>573</v>
      </c>
      <c r="E212" s="34">
        <v>1665982033</v>
      </c>
      <c r="F212" s="34">
        <f t="shared" si="15"/>
        <v>1665982033</v>
      </c>
      <c r="G212" s="34">
        <v>1504069139</v>
      </c>
      <c r="H212" s="34">
        <f t="shared" si="16"/>
        <v>3170051172</v>
      </c>
      <c r="I212" s="34">
        <v>3006293432</v>
      </c>
      <c r="J212" s="34">
        <f t="shared" si="17"/>
        <v>6176344604</v>
      </c>
      <c r="K212" s="34">
        <v>3341301468</v>
      </c>
      <c r="L212" s="34">
        <f t="shared" si="18"/>
        <v>9517646072</v>
      </c>
      <c r="M212" s="34">
        <f>VLOOKUP(A212,[6]REPNCT004ReporteAuxiliarContabl!A$21:F$246,6,0)</f>
        <v>2589815844</v>
      </c>
      <c r="N212" s="34">
        <f t="shared" si="19"/>
        <v>12107461916</v>
      </c>
    </row>
    <row r="213" spans="1:14" ht="15" customHeight="1" x14ac:dyDescent="0.2">
      <c r="A213" s="11">
        <v>892000757</v>
      </c>
      <c r="B213" s="11">
        <f>VLOOKUP(A213,[5]Hoja1!A$9:B$3777,2,0)</f>
        <v>28450000</v>
      </c>
      <c r="C213" s="12" t="s">
        <v>37</v>
      </c>
      <c r="D213" s="13" t="s">
        <v>124</v>
      </c>
      <c r="E213" s="34"/>
      <c r="F213" s="34">
        <f t="shared" si="15"/>
        <v>0</v>
      </c>
      <c r="G213" s="34"/>
      <c r="H213" s="34">
        <f t="shared" si="16"/>
        <v>0</v>
      </c>
      <c r="I213" s="34"/>
      <c r="J213" s="34">
        <f t="shared" si="17"/>
        <v>0</v>
      </c>
      <c r="K213" s="34"/>
      <c r="L213" s="34">
        <f t="shared" si="18"/>
        <v>0</v>
      </c>
      <c r="M213" s="34"/>
      <c r="N213" s="34">
        <f t="shared" si="19"/>
        <v>0</v>
      </c>
    </row>
    <row r="214" spans="1:14" ht="15" hidden="1" customHeight="1" x14ac:dyDescent="0.2">
      <c r="A214" s="11">
        <v>892001457</v>
      </c>
      <c r="B214" s="11">
        <f>VLOOKUP(A214,[5]Hoja1!A$9:B$3777,2,0)</f>
        <v>210650006</v>
      </c>
      <c r="C214" s="12" t="s">
        <v>300</v>
      </c>
      <c r="D214" s="13" t="s">
        <v>535</v>
      </c>
      <c r="E214" s="34"/>
      <c r="F214" s="34">
        <f t="shared" si="15"/>
        <v>0</v>
      </c>
      <c r="G214" s="34"/>
      <c r="H214" s="34">
        <f t="shared" si="16"/>
        <v>0</v>
      </c>
      <c r="I214" s="34">
        <v>589819150</v>
      </c>
      <c r="J214" s="34">
        <f t="shared" si="17"/>
        <v>589819150</v>
      </c>
      <c r="K214" s="34">
        <v>589819150</v>
      </c>
      <c r="L214" s="34">
        <f t="shared" si="18"/>
        <v>1179638300</v>
      </c>
      <c r="M214" s="34">
        <f>VLOOKUP(A214,[6]REPNCT004ReporteAuxiliarContabl!A$21:F$246,6,0)</f>
        <v>589819150</v>
      </c>
      <c r="N214" s="34">
        <f t="shared" si="19"/>
        <v>1769457450</v>
      </c>
    </row>
    <row r="215" spans="1:14" ht="15" hidden="1" customHeight="1" x14ac:dyDescent="0.2">
      <c r="A215" s="11">
        <v>892099105</v>
      </c>
      <c r="B215" s="11">
        <f>VLOOKUP(A215,[5]Hoja1!A$9:B$3777,2,0)</f>
        <v>210194001</v>
      </c>
      <c r="C215" s="12" t="s">
        <v>329</v>
      </c>
      <c r="D215" s="13" t="s">
        <v>563</v>
      </c>
      <c r="E215" s="34"/>
      <c r="F215" s="34">
        <f t="shared" si="15"/>
        <v>0</v>
      </c>
      <c r="G215" s="34"/>
      <c r="H215" s="34">
        <f t="shared" si="16"/>
        <v>0</v>
      </c>
      <c r="I215" s="34">
        <v>19115837</v>
      </c>
      <c r="J215" s="34">
        <f t="shared" si="17"/>
        <v>19115837</v>
      </c>
      <c r="K215" s="34">
        <v>0</v>
      </c>
      <c r="L215" s="34">
        <f t="shared" si="18"/>
        <v>19115837</v>
      </c>
      <c r="M215" s="34">
        <f>VLOOKUP(A215,[6]REPNCT004ReporteAuxiliarContabl!A$21:F$246,6,0)</f>
        <v>0</v>
      </c>
      <c r="N215" s="34">
        <f t="shared" si="19"/>
        <v>19115837</v>
      </c>
    </row>
    <row r="216" spans="1:14" ht="15" hidden="1" customHeight="1" x14ac:dyDescent="0.2">
      <c r="A216" s="11">
        <v>892099149</v>
      </c>
      <c r="B216" s="11">
        <f>VLOOKUP(A216,[5]Hoja1!A$9:B$3777,2,0)</f>
        <v>119494000</v>
      </c>
      <c r="C216" s="12" t="s">
        <v>330</v>
      </c>
      <c r="D216" s="13" t="s">
        <v>564</v>
      </c>
      <c r="E216" s="34">
        <v>0</v>
      </c>
      <c r="F216" s="34">
        <f t="shared" si="15"/>
        <v>0</v>
      </c>
      <c r="G216" s="34">
        <v>548820678</v>
      </c>
      <c r="H216" s="34">
        <f t="shared" si="16"/>
        <v>548820678</v>
      </c>
      <c r="I216" s="34">
        <v>166363956</v>
      </c>
      <c r="J216" s="34">
        <f t="shared" si="17"/>
        <v>715184634</v>
      </c>
      <c r="K216" s="34">
        <v>283994028</v>
      </c>
      <c r="L216" s="34">
        <f t="shared" si="18"/>
        <v>999178662</v>
      </c>
      <c r="M216" s="34">
        <f>VLOOKUP(A216,[6]REPNCT004ReporteAuxiliarContabl!A$21:F$246,6,0)</f>
        <v>14140871</v>
      </c>
      <c r="N216" s="34">
        <f t="shared" si="19"/>
        <v>1013319533</v>
      </c>
    </row>
    <row r="217" spans="1:14" ht="15" hidden="1" customHeight="1" x14ac:dyDescent="0.2">
      <c r="A217" s="11">
        <v>892099216</v>
      </c>
      <c r="B217" s="11">
        <f>VLOOKUP(A217,[5]Hoja1!A$9:B$3777,2,0)</f>
        <v>118585000</v>
      </c>
      <c r="C217" s="12" t="s">
        <v>276</v>
      </c>
      <c r="D217" s="13" t="s">
        <v>511</v>
      </c>
      <c r="E217" s="34">
        <v>1177172067</v>
      </c>
      <c r="F217" s="34">
        <f t="shared" si="15"/>
        <v>1177172067</v>
      </c>
      <c r="G217" s="34">
        <v>1064279063</v>
      </c>
      <c r="H217" s="34">
        <f t="shared" si="16"/>
        <v>2241451130</v>
      </c>
      <c r="I217" s="34">
        <v>2142950304</v>
      </c>
      <c r="J217" s="34">
        <f t="shared" si="17"/>
        <v>4384401434</v>
      </c>
      <c r="K217" s="34">
        <v>3213148504</v>
      </c>
      <c r="L217" s="34">
        <f t="shared" si="18"/>
        <v>7597549938</v>
      </c>
      <c r="M217" s="34">
        <f>VLOOKUP(A217,[6]REPNCT004ReporteAuxiliarContabl!A$21:F$246,6,0)</f>
        <v>2824807509</v>
      </c>
      <c r="N217" s="34">
        <f t="shared" si="19"/>
        <v>10422357447</v>
      </c>
    </row>
    <row r="218" spans="1:14" ht="15" hidden="1" customHeight="1" x14ac:dyDescent="0.2">
      <c r="A218" s="11">
        <v>892099232</v>
      </c>
      <c r="B218" s="11">
        <f>VLOOKUP(A218,[5]Hoja1!A$9:B$3777,2,0)</f>
        <v>212450124</v>
      </c>
      <c r="C218" s="12" t="s">
        <v>316</v>
      </c>
      <c r="D218" s="13" t="s">
        <v>550</v>
      </c>
      <c r="E218" s="34"/>
      <c r="F218" s="34">
        <f t="shared" si="15"/>
        <v>0</v>
      </c>
      <c r="G218" s="34"/>
      <c r="H218" s="34">
        <f t="shared" si="16"/>
        <v>0</v>
      </c>
      <c r="I218" s="34">
        <v>57360052</v>
      </c>
      <c r="J218" s="34">
        <f t="shared" si="17"/>
        <v>57360052</v>
      </c>
      <c r="K218" s="34">
        <v>0</v>
      </c>
      <c r="L218" s="34">
        <f t="shared" si="18"/>
        <v>57360052</v>
      </c>
      <c r="M218" s="34">
        <f>VLOOKUP(A218,[6]REPNCT004ReporteAuxiliarContabl!A$21:F$246,6,0)</f>
        <v>0</v>
      </c>
      <c r="N218" s="34">
        <f t="shared" si="19"/>
        <v>57360052</v>
      </c>
    </row>
    <row r="219" spans="1:14" ht="15" hidden="1" customHeight="1" x14ac:dyDescent="0.2">
      <c r="A219" s="11">
        <v>892099242</v>
      </c>
      <c r="B219" s="11">
        <f>VLOOKUP(A219,[5]Hoja1!A$9:B$3777,2,0)</f>
        <v>210050400</v>
      </c>
      <c r="C219" s="12" t="s">
        <v>331</v>
      </c>
      <c r="D219" s="13" t="s">
        <v>565</v>
      </c>
      <c r="E219" s="34"/>
      <c r="F219" s="34">
        <f t="shared" si="15"/>
        <v>0</v>
      </c>
      <c r="G219" s="34"/>
      <c r="H219" s="34">
        <f t="shared" si="16"/>
        <v>0</v>
      </c>
      <c r="I219" s="34">
        <v>56997891</v>
      </c>
      <c r="J219" s="34">
        <f t="shared" si="17"/>
        <v>56997891</v>
      </c>
      <c r="K219" s="34">
        <v>0</v>
      </c>
      <c r="L219" s="34">
        <f t="shared" si="18"/>
        <v>56997891</v>
      </c>
      <c r="M219" s="34">
        <f>VLOOKUP(A219,[6]REPNCT004ReporteAuxiliarContabl!A$21:F$246,6,0)</f>
        <v>0</v>
      </c>
      <c r="N219" s="34">
        <f t="shared" si="19"/>
        <v>56997891</v>
      </c>
    </row>
    <row r="220" spans="1:14" ht="15" hidden="1" customHeight="1" x14ac:dyDescent="0.2">
      <c r="A220" s="11">
        <v>892099246</v>
      </c>
      <c r="B220" s="11">
        <f>VLOOKUP(A220,[5]Hoja1!A$9:B$3777,2,0)</f>
        <v>218650686</v>
      </c>
      <c r="C220" s="12" t="s">
        <v>341</v>
      </c>
      <c r="D220" s="13" t="s">
        <v>574</v>
      </c>
      <c r="E220" s="34"/>
      <c r="F220" s="34">
        <f t="shared" si="15"/>
        <v>0</v>
      </c>
      <c r="G220" s="34"/>
      <c r="H220" s="34">
        <f t="shared" si="16"/>
        <v>0</v>
      </c>
      <c r="I220" s="34">
        <v>29063618</v>
      </c>
      <c r="J220" s="34">
        <f t="shared" si="17"/>
        <v>29063618</v>
      </c>
      <c r="K220" s="34">
        <v>0</v>
      </c>
      <c r="L220" s="34">
        <f t="shared" si="18"/>
        <v>29063618</v>
      </c>
      <c r="M220" s="34">
        <f>VLOOKUP(A220,[6]REPNCT004ReporteAuxiliarContabl!A$21:F$246,6,0)</f>
        <v>0</v>
      </c>
      <c r="N220" s="34">
        <f t="shared" si="19"/>
        <v>29063618</v>
      </c>
    </row>
    <row r="221" spans="1:14" ht="15" hidden="1" customHeight="1" x14ac:dyDescent="0.2">
      <c r="A221" s="11">
        <v>892099324</v>
      </c>
      <c r="B221" s="11">
        <f>VLOOKUP(A221,[5]Hoja1!A$9:B$3777,2,0)</f>
        <v>210150001</v>
      </c>
      <c r="C221" s="12" t="s">
        <v>247</v>
      </c>
      <c r="D221" s="13" t="s">
        <v>481</v>
      </c>
      <c r="E221" s="34"/>
      <c r="F221" s="34">
        <f t="shared" si="15"/>
        <v>0</v>
      </c>
      <c r="G221" s="34">
        <v>650934312</v>
      </c>
      <c r="H221" s="34">
        <f t="shared" si="16"/>
        <v>650934312</v>
      </c>
      <c r="I221" s="34">
        <v>515718794</v>
      </c>
      <c r="J221" s="34">
        <f t="shared" si="17"/>
        <v>1166653106</v>
      </c>
      <c r="K221" s="34">
        <v>1207003557</v>
      </c>
      <c r="L221" s="34">
        <f t="shared" si="18"/>
        <v>2373656663</v>
      </c>
      <c r="M221" s="34">
        <f>VLOOKUP(A221,[6]REPNCT004ReporteAuxiliarContabl!A$21:F$246,6,0)</f>
        <v>436146831</v>
      </c>
      <c r="N221" s="34">
        <f t="shared" si="19"/>
        <v>2809803494</v>
      </c>
    </row>
    <row r="222" spans="1:14" ht="15" hidden="1" customHeight="1" x14ac:dyDescent="0.2">
      <c r="A222" s="11">
        <v>892099325</v>
      </c>
      <c r="B222" s="11">
        <f>VLOOKUP(A222,[5]Hoja1!A$9:B$3777,2,0)</f>
        <v>217350573</v>
      </c>
      <c r="C222" s="12" t="s">
        <v>337</v>
      </c>
      <c r="D222" s="13" t="s">
        <v>570</v>
      </c>
      <c r="E222" s="34"/>
      <c r="F222" s="34">
        <f t="shared" si="15"/>
        <v>0</v>
      </c>
      <c r="G222" s="34"/>
      <c r="H222" s="34">
        <f t="shared" si="16"/>
        <v>0</v>
      </c>
      <c r="I222" s="34">
        <v>30182899</v>
      </c>
      <c r="J222" s="34">
        <f t="shared" si="17"/>
        <v>30182899</v>
      </c>
      <c r="K222" s="34">
        <v>0</v>
      </c>
      <c r="L222" s="34">
        <f t="shared" si="18"/>
        <v>30182899</v>
      </c>
      <c r="M222" s="34">
        <f>VLOOKUP(A222,[6]REPNCT004ReporteAuxiliarContabl!A$21:F$246,6,0)</f>
        <v>0</v>
      </c>
      <c r="N222" s="34">
        <f t="shared" si="19"/>
        <v>30182899</v>
      </c>
    </row>
    <row r="223" spans="1:14" ht="15" hidden="1" customHeight="1" x14ac:dyDescent="0.2">
      <c r="A223" s="11">
        <v>892099392</v>
      </c>
      <c r="B223" s="11">
        <f>VLOOKUP(A223,[5]Hoja1!A$9:B$3777,2,0)</f>
        <v>213085230</v>
      </c>
      <c r="C223" s="12" t="s">
        <v>248</v>
      </c>
      <c r="D223" s="13" t="s">
        <v>482</v>
      </c>
      <c r="E223" s="34"/>
      <c r="F223" s="34">
        <f t="shared" si="15"/>
        <v>0</v>
      </c>
      <c r="G223" s="34"/>
      <c r="H223" s="34">
        <f t="shared" si="16"/>
        <v>0</v>
      </c>
      <c r="I223" s="34">
        <v>93302785</v>
      </c>
      <c r="J223" s="34">
        <f t="shared" si="17"/>
        <v>93302785</v>
      </c>
      <c r="K223" s="34">
        <v>93302785</v>
      </c>
      <c r="L223" s="34">
        <f t="shared" si="18"/>
        <v>186605570</v>
      </c>
      <c r="M223" s="34">
        <f>VLOOKUP(A223,[6]REPNCT004ReporteAuxiliarContabl!A$21:F$246,6,0)</f>
        <v>93302785</v>
      </c>
      <c r="N223" s="34">
        <f t="shared" si="19"/>
        <v>279908355</v>
      </c>
    </row>
    <row r="224" spans="1:14" ht="15" hidden="1" customHeight="1" x14ac:dyDescent="0.2">
      <c r="A224" s="11">
        <v>892115007</v>
      </c>
      <c r="B224" s="11">
        <f>VLOOKUP(A224,[5]Hoja1!A$9:B$3777,2,0)</f>
        <v>210144001</v>
      </c>
      <c r="C224" s="12" t="s">
        <v>277</v>
      </c>
      <c r="D224" s="13" t="s">
        <v>512</v>
      </c>
      <c r="E224" s="34">
        <v>894847540</v>
      </c>
      <c r="F224" s="34">
        <f t="shared" si="15"/>
        <v>894847540</v>
      </c>
      <c r="G224" s="34">
        <v>707254471</v>
      </c>
      <c r="H224" s="34">
        <f t="shared" si="16"/>
        <v>1602102011</v>
      </c>
      <c r="I224" s="34">
        <v>284359717</v>
      </c>
      <c r="J224" s="34">
        <f t="shared" si="17"/>
        <v>1886461728</v>
      </c>
      <c r="K224" s="34">
        <v>97348321</v>
      </c>
      <c r="L224" s="34">
        <f t="shared" si="18"/>
        <v>1983810049</v>
      </c>
      <c r="M224" s="34">
        <f>VLOOKUP(A224,[6]REPNCT004ReporteAuxiliarContabl!A$21:F$246,6,0)</f>
        <v>857459823</v>
      </c>
      <c r="N224" s="34">
        <f t="shared" si="19"/>
        <v>2841269872</v>
      </c>
    </row>
    <row r="225" spans="1:14" ht="15" hidden="1" customHeight="1" x14ac:dyDescent="0.2">
      <c r="A225" s="11">
        <v>892115015</v>
      </c>
      <c r="B225" s="11">
        <f>VLOOKUP(A225,[5]Hoja1!A$9:B$3777,2,0)</f>
        <v>114444000</v>
      </c>
      <c r="C225" s="12" t="s">
        <v>249</v>
      </c>
      <c r="D225" s="13" t="s">
        <v>483</v>
      </c>
      <c r="E225" s="34">
        <v>2822199580</v>
      </c>
      <c r="F225" s="34">
        <f t="shared" si="15"/>
        <v>2822199580</v>
      </c>
      <c r="G225" s="34">
        <v>2523597078</v>
      </c>
      <c r="H225" s="34">
        <f t="shared" si="16"/>
        <v>5345796658</v>
      </c>
      <c r="I225" s="34">
        <v>842873310</v>
      </c>
      <c r="J225" s="34">
        <f t="shared" si="17"/>
        <v>6188669968</v>
      </c>
      <c r="K225" s="34">
        <v>1434884698</v>
      </c>
      <c r="L225" s="34">
        <f t="shared" si="18"/>
        <v>7623554666</v>
      </c>
      <c r="M225" s="34">
        <f>VLOOKUP(A225,[6]REPNCT004ReporteAuxiliarContabl!A$21:F$246,6,0)</f>
        <v>119366348</v>
      </c>
      <c r="N225" s="34">
        <f t="shared" si="19"/>
        <v>7742921014</v>
      </c>
    </row>
    <row r="226" spans="1:14" ht="15" hidden="1" customHeight="1" x14ac:dyDescent="0.2">
      <c r="A226" s="11">
        <v>892115024</v>
      </c>
      <c r="B226" s="11">
        <f>VLOOKUP(A226,[5]Hoja1!A$9:B$3777,2,0)</f>
        <v>216044560</v>
      </c>
      <c r="C226" s="12" t="s">
        <v>305</v>
      </c>
      <c r="D226" s="13" t="s">
        <v>540</v>
      </c>
      <c r="E226" s="34"/>
      <c r="F226" s="34">
        <f t="shared" si="15"/>
        <v>0</v>
      </c>
      <c r="G226" s="34"/>
      <c r="H226" s="34">
        <f t="shared" si="16"/>
        <v>0</v>
      </c>
      <c r="I226" s="34">
        <v>264526387</v>
      </c>
      <c r="J226" s="34">
        <f t="shared" si="17"/>
        <v>264526387</v>
      </c>
      <c r="K226" s="34">
        <v>264526387</v>
      </c>
      <c r="L226" s="34">
        <f t="shared" si="18"/>
        <v>529052774</v>
      </c>
      <c r="M226" s="34">
        <f>VLOOKUP(A226,[6]REPNCT004ReporteAuxiliarContabl!A$21:F$246,6,0)</f>
        <v>264526387</v>
      </c>
      <c r="N226" s="34">
        <f t="shared" si="19"/>
        <v>793579161</v>
      </c>
    </row>
    <row r="227" spans="1:14" ht="15" customHeight="1" x14ac:dyDescent="0.2">
      <c r="A227" s="11">
        <v>892115029</v>
      </c>
      <c r="B227" s="11">
        <f>VLOOKUP(A227,[5]Hoja1!A$9:B$3777,2,0)</f>
        <v>129444000</v>
      </c>
      <c r="C227" s="12" t="s">
        <v>38</v>
      </c>
      <c r="D227" s="13" t="s">
        <v>39</v>
      </c>
      <c r="E227" s="34"/>
      <c r="F227" s="34">
        <f t="shared" si="15"/>
        <v>0</v>
      </c>
      <c r="G227" s="34"/>
      <c r="H227" s="34">
        <f t="shared" si="16"/>
        <v>0</v>
      </c>
      <c r="I227" s="34"/>
      <c r="J227" s="34">
        <f t="shared" si="17"/>
        <v>0</v>
      </c>
      <c r="K227" s="34"/>
      <c r="L227" s="34">
        <f t="shared" si="18"/>
        <v>0</v>
      </c>
      <c r="M227" s="34"/>
      <c r="N227" s="34">
        <f t="shared" si="19"/>
        <v>0</v>
      </c>
    </row>
    <row r="228" spans="1:14" ht="15" hidden="1" customHeight="1" x14ac:dyDescent="0.2">
      <c r="A228" s="11">
        <v>892115155</v>
      </c>
      <c r="B228" s="11">
        <f>VLOOKUP(A228,[5]Hoja1!A$9:B$3777,2,0)</f>
        <v>214744847</v>
      </c>
      <c r="C228" s="12" t="s">
        <v>250</v>
      </c>
      <c r="D228" s="13" t="s">
        <v>484</v>
      </c>
      <c r="E228" s="34">
        <v>1539286527</v>
      </c>
      <c r="F228" s="34">
        <f t="shared" si="15"/>
        <v>1539286527</v>
      </c>
      <c r="G228" s="34">
        <v>1388121566</v>
      </c>
      <c r="H228" s="34">
        <f t="shared" si="16"/>
        <v>2927408093</v>
      </c>
      <c r="I228" s="34">
        <v>1303938589</v>
      </c>
      <c r="J228" s="34">
        <f t="shared" si="17"/>
        <v>4231346682</v>
      </c>
      <c r="K228" s="34">
        <v>2084647208</v>
      </c>
      <c r="L228" s="34">
        <f t="shared" si="18"/>
        <v>6315993890</v>
      </c>
      <c r="M228" s="34">
        <f>VLOOKUP(A228,[6]REPNCT004ReporteAuxiliarContabl!A$21:F$246,6,0)</f>
        <v>913650214</v>
      </c>
      <c r="N228" s="34">
        <f t="shared" si="19"/>
        <v>7229644104</v>
      </c>
    </row>
    <row r="229" spans="1:14" ht="15" hidden="1" customHeight="1" x14ac:dyDescent="0.2">
      <c r="A229" s="11">
        <v>892120020</v>
      </c>
      <c r="B229" s="11">
        <f>VLOOKUP(A229,[5]Hoja1!A$9:B$3777,2,0)</f>
        <v>213044430</v>
      </c>
      <c r="C229" s="12" t="s">
        <v>332</v>
      </c>
      <c r="D229" s="29" t="s">
        <v>592</v>
      </c>
      <c r="E229" s="34">
        <v>818040067</v>
      </c>
      <c r="F229" s="34">
        <f t="shared" si="15"/>
        <v>818040067</v>
      </c>
      <c r="G229" s="34">
        <v>565861343</v>
      </c>
      <c r="H229" s="34">
        <f t="shared" si="16"/>
        <v>1383901410</v>
      </c>
      <c r="I229" s="34">
        <v>1129904742</v>
      </c>
      <c r="J229" s="34">
        <f t="shared" si="17"/>
        <v>2513806152</v>
      </c>
      <c r="K229" s="34">
        <v>934807730</v>
      </c>
      <c r="L229" s="34">
        <f t="shared" si="18"/>
        <v>3448613882</v>
      </c>
      <c r="M229" s="34">
        <f>VLOOKUP(A229,[6]REPNCT004ReporteAuxiliarContabl!A$21:F$246,6,0)</f>
        <v>894162079</v>
      </c>
      <c r="N229" s="34">
        <f t="shared" si="19"/>
        <v>4342775961</v>
      </c>
    </row>
    <row r="230" spans="1:14" ht="15" hidden="1" customHeight="1" x14ac:dyDescent="0.2">
      <c r="A230" s="11">
        <v>892200312</v>
      </c>
      <c r="B230" s="11">
        <f>VLOOKUP(A230,[5]Hoja1!A$9:B$3777,2,0)</f>
        <v>212370523</v>
      </c>
      <c r="C230" s="12" t="s">
        <v>314</v>
      </c>
      <c r="D230" s="13" t="s">
        <v>548</v>
      </c>
      <c r="E230" s="34"/>
      <c r="F230" s="34">
        <f t="shared" si="15"/>
        <v>0</v>
      </c>
      <c r="G230" s="34"/>
      <c r="H230" s="34">
        <f t="shared" si="16"/>
        <v>0</v>
      </c>
      <c r="I230" s="34">
        <v>40653849</v>
      </c>
      <c r="J230" s="34">
        <f t="shared" si="17"/>
        <v>40653849</v>
      </c>
      <c r="K230" s="34">
        <v>0</v>
      </c>
      <c r="L230" s="34">
        <f t="shared" si="18"/>
        <v>40653849</v>
      </c>
      <c r="M230" s="34">
        <f>VLOOKUP(A230,[6]REPNCT004ReporteAuxiliarContabl!A$21:F$246,6,0)</f>
        <v>0</v>
      </c>
      <c r="N230" s="34">
        <f t="shared" si="19"/>
        <v>40653849</v>
      </c>
    </row>
    <row r="231" spans="1:14" ht="15" customHeight="1" x14ac:dyDescent="0.2">
      <c r="A231" s="11">
        <v>892200323</v>
      </c>
      <c r="B231" s="11">
        <f>VLOOKUP(A231,[5]Hoja1!A$9:B$3777,2,0)</f>
        <v>128870000</v>
      </c>
      <c r="C231" s="12" t="s">
        <v>40</v>
      </c>
      <c r="D231" s="13" t="s">
        <v>41</v>
      </c>
      <c r="E231" s="34"/>
      <c r="F231" s="34">
        <f t="shared" si="15"/>
        <v>0</v>
      </c>
      <c r="G231" s="34"/>
      <c r="H231" s="34">
        <f t="shared" si="16"/>
        <v>0</v>
      </c>
      <c r="I231" s="34"/>
      <c r="J231" s="34">
        <f t="shared" si="17"/>
        <v>0</v>
      </c>
      <c r="K231" s="34"/>
      <c r="L231" s="34">
        <f t="shared" si="18"/>
        <v>0</v>
      </c>
      <c r="M231" s="34"/>
      <c r="N231" s="34">
        <f t="shared" si="19"/>
        <v>0</v>
      </c>
    </row>
    <row r="232" spans="1:14" ht="15" hidden="1" customHeight="1" x14ac:dyDescent="0.2">
      <c r="A232" s="11">
        <v>892200839</v>
      </c>
      <c r="B232" s="11">
        <f>VLOOKUP(A232,[5]Hoja1!A$9:B$3777,2,0)</f>
        <v>212070820</v>
      </c>
      <c r="C232" s="12" t="s">
        <v>251</v>
      </c>
      <c r="D232" s="13" t="s">
        <v>485</v>
      </c>
      <c r="E232" s="34"/>
      <c r="F232" s="34">
        <f t="shared" si="15"/>
        <v>0</v>
      </c>
      <c r="G232" s="34"/>
      <c r="H232" s="34">
        <f t="shared" si="16"/>
        <v>0</v>
      </c>
      <c r="I232" s="34">
        <v>226371743</v>
      </c>
      <c r="J232" s="34">
        <f t="shared" si="17"/>
        <v>226371743</v>
      </c>
      <c r="K232" s="34">
        <v>0</v>
      </c>
      <c r="L232" s="34">
        <f t="shared" si="18"/>
        <v>226371743</v>
      </c>
      <c r="M232" s="34">
        <f>VLOOKUP(A232,[6]REPNCT004ReporteAuxiliarContabl!A$21:F$246,6,0)</f>
        <v>0</v>
      </c>
      <c r="N232" s="34">
        <f t="shared" si="19"/>
        <v>226371743</v>
      </c>
    </row>
    <row r="233" spans="1:14" ht="15" hidden="1" customHeight="1" x14ac:dyDescent="0.2">
      <c r="A233" s="11">
        <v>892201282</v>
      </c>
      <c r="B233" s="11">
        <f>VLOOKUP(A233,[5]Hoja1!A$9:B$3777,2,0)</f>
        <v>210270702</v>
      </c>
      <c r="C233" s="12" t="s">
        <v>333</v>
      </c>
      <c r="D233" s="13" t="s">
        <v>566</v>
      </c>
      <c r="E233" s="34"/>
      <c r="F233" s="34">
        <f t="shared" si="15"/>
        <v>0</v>
      </c>
      <c r="G233" s="34"/>
      <c r="H233" s="34">
        <f t="shared" si="16"/>
        <v>0</v>
      </c>
      <c r="I233" s="34">
        <v>25152416</v>
      </c>
      <c r="J233" s="34">
        <f t="shared" si="17"/>
        <v>25152416</v>
      </c>
      <c r="K233" s="34">
        <v>0</v>
      </c>
      <c r="L233" s="34">
        <f t="shared" si="18"/>
        <v>25152416</v>
      </c>
      <c r="M233" s="34">
        <f>VLOOKUP(A233,[6]REPNCT004ReporteAuxiliarContabl!A$21:F$246,6,0)</f>
        <v>0</v>
      </c>
      <c r="N233" s="34">
        <f t="shared" si="19"/>
        <v>25152416</v>
      </c>
    </row>
    <row r="234" spans="1:14" ht="15" hidden="1" customHeight="1" x14ac:dyDescent="0.2">
      <c r="A234" s="11">
        <v>892201286</v>
      </c>
      <c r="B234" s="11">
        <f>VLOOKUP(A234,[5]Hoja1!A$9:B$3777,2,0)</f>
        <v>211070110</v>
      </c>
      <c r="C234" s="12" t="s">
        <v>252</v>
      </c>
      <c r="D234" s="13" t="s">
        <v>486</v>
      </c>
      <c r="E234" s="34"/>
      <c r="F234" s="34">
        <f t="shared" si="15"/>
        <v>0</v>
      </c>
      <c r="G234" s="34"/>
      <c r="H234" s="34">
        <f t="shared" si="16"/>
        <v>0</v>
      </c>
      <c r="I234" s="34">
        <v>23140223</v>
      </c>
      <c r="J234" s="34">
        <f t="shared" si="17"/>
        <v>23140223</v>
      </c>
      <c r="K234" s="34">
        <v>0</v>
      </c>
      <c r="L234" s="34">
        <f t="shared" si="18"/>
        <v>23140223</v>
      </c>
      <c r="M234" s="34">
        <f>VLOOKUP(A234,[6]REPNCT004ReporteAuxiliarContabl!A$21:F$246,6,0)</f>
        <v>0</v>
      </c>
      <c r="N234" s="34">
        <f t="shared" si="19"/>
        <v>23140223</v>
      </c>
    </row>
    <row r="235" spans="1:14" ht="15" hidden="1" customHeight="1" x14ac:dyDescent="0.2">
      <c r="A235" s="11">
        <v>892280021</v>
      </c>
      <c r="B235" s="11">
        <f>VLOOKUP(A235,[5]Hoja1!A$9:B$3777,2,0)</f>
        <v>117070000</v>
      </c>
      <c r="C235" s="12" t="s">
        <v>253</v>
      </c>
      <c r="D235" s="13" t="s">
        <v>487</v>
      </c>
      <c r="E235" s="34">
        <v>0</v>
      </c>
      <c r="F235" s="34">
        <f t="shared" si="15"/>
        <v>0</v>
      </c>
      <c r="G235" s="34">
        <v>0</v>
      </c>
      <c r="H235" s="34">
        <f t="shared" si="16"/>
        <v>0</v>
      </c>
      <c r="I235" s="34"/>
      <c r="J235" s="34">
        <f t="shared" si="17"/>
        <v>0</v>
      </c>
      <c r="K235" s="34">
        <v>3448175257</v>
      </c>
      <c r="L235" s="34">
        <f t="shared" si="18"/>
        <v>3448175257</v>
      </c>
      <c r="M235" s="34">
        <f>VLOOKUP(A235,[6]REPNCT004ReporteAuxiliarContabl!A$21:F$246,6,0)</f>
        <v>981728614.22000003</v>
      </c>
      <c r="N235" s="34">
        <f t="shared" si="19"/>
        <v>4429903871.2200003</v>
      </c>
    </row>
    <row r="236" spans="1:14" ht="15" hidden="1" customHeight="1" x14ac:dyDescent="0.2">
      <c r="A236" s="11">
        <v>892280053</v>
      </c>
      <c r="B236" s="11">
        <f>VLOOKUP(A236,[5]Hoja1!A$9:B$3777,2,0)</f>
        <v>210470204</v>
      </c>
      <c r="C236" s="12" t="s">
        <v>311</v>
      </c>
      <c r="D236" s="13" t="s">
        <v>545</v>
      </c>
      <c r="E236" s="34"/>
      <c r="F236" s="34">
        <f t="shared" si="15"/>
        <v>0</v>
      </c>
      <c r="G236" s="34"/>
      <c r="H236" s="34">
        <f t="shared" si="16"/>
        <v>0</v>
      </c>
      <c r="I236" s="34">
        <v>125762080</v>
      </c>
      <c r="J236" s="34">
        <f t="shared" si="17"/>
        <v>125762080</v>
      </c>
      <c r="K236" s="34">
        <v>0</v>
      </c>
      <c r="L236" s="34">
        <f t="shared" si="18"/>
        <v>125762080</v>
      </c>
      <c r="M236" s="34">
        <f>VLOOKUP(A236,[6]REPNCT004ReporteAuxiliarContabl!A$21:F$246,6,0)</f>
        <v>0</v>
      </c>
      <c r="N236" s="34">
        <f t="shared" si="19"/>
        <v>125762080</v>
      </c>
    </row>
    <row r="237" spans="1:14" ht="15" hidden="1" customHeight="1" x14ac:dyDescent="0.2">
      <c r="A237" s="11">
        <v>892280055</v>
      </c>
      <c r="B237" s="11">
        <f>VLOOKUP(A237,[5]Hoja1!A$9:B$3777,2,0)</f>
        <v>217070670</v>
      </c>
      <c r="C237" s="12" t="s">
        <v>278</v>
      </c>
      <c r="D237" s="13" t="s">
        <v>513</v>
      </c>
      <c r="E237" s="34"/>
      <c r="F237" s="34">
        <f t="shared" si="15"/>
        <v>0</v>
      </c>
      <c r="G237" s="34"/>
      <c r="H237" s="34">
        <f t="shared" si="16"/>
        <v>0</v>
      </c>
      <c r="I237" s="34">
        <v>162304768</v>
      </c>
      <c r="J237" s="34">
        <f t="shared" si="17"/>
        <v>162304768</v>
      </c>
      <c r="K237" s="34">
        <v>0</v>
      </c>
      <c r="L237" s="34">
        <f t="shared" si="18"/>
        <v>162304768</v>
      </c>
      <c r="M237" s="34">
        <f>VLOOKUP(A237,[6]REPNCT004ReporteAuxiliarContabl!A$21:F$246,6,0)</f>
        <v>0</v>
      </c>
      <c r="N237" s="34">
        <f t="shared" si="19"/>
        <v>162304768</v>
      </c>
    </row>
    <row r="238" spans="1:14" ht="15" hidden="1" customHeight="1" x14ac:dyDescent="0.2">
      <c r="A238" s="11">
        <v>892280063</v>
      </c>
      <c r="B238" s="11">
        <f>VLOOKUP(A238,[5]Hoja1!A$9:B$3777,2,0)</f>
        <v>211770717</v>
      </c>
      <c r="C238" s="12" t="s">
        <v>301</v>
      </c>
      <c r="D238" s="13" t="s">
        <v>536</v>
      </c>
      <c r="E238" s="34"/>
      <c r="F238" s="34">
        <f t="shared" si="15"/>
        <v>0</v>
      </c>
      <c r="G238" s="34"/>
      <c r="H238" s="34">
        <f t="shared" si="16"/>
        <v>0</v>
      </c>
      <c r="I238" s="34">
        <v>192242867</v>
      </c>
      <c r="J238" s="34">
        <f t="shared" si="17"/>
        <v>192242867</v>
      </c>
      <c r="K238" s="34">
        <v>192242867</v>
      </c>
      <c r="L238" s="34">
        <f t="shared" si="18"/>
        <v>384485734</v>
      </c>
      <c r="M238" s="34">
        <f>VLOOKUP(A238,[6]REPNCT004ReporteAuxiliarContabl!A$21:F$246,6,0)</f>
        <v>192242867</v>
      </c>
      <c r="N238" s="34">
        <f t="shared" si="19"/>
        <v>576728601</v>
      </c>
    </row>
    <row r="239" spans="1:14" ht="15" hidden="1" customHeight="1" x14ac:dyDescent="0.2">
      <c r="A239" s="11">
        <v>892300123</v>
      </c>
      <c r="B239" s="11">
        <f>VLOOKUP(A239,[5]Hoja1!A$9:B$3777,2,0)</f>
        <v>211420614</v>
      </c>
      <c r="C239" s="12" t="s">
        <v>279</v>
      </c>
      <c r="D239" s="13" t="s">
        <v>514</v>
      </c>
      <c r="E239" s="34"/>
      <c r="F239" s="34">
        <f t="shared" si="15"/>
        <v>0</v>
      </c>
      <c r="G239" s="34"/>
      <c r="H239" s="34">
        <f t="shared" si="16"/>
        <v>0</v>
      </c>
      <c r="I239" s="34">
        <v>136235821</v>
      </c>
      <c r="J239" s="34">
        <f t="shared" si="17"/>
        <v>136235821</v>
      </c>
      <c r="K239" s="34">
        <v>136235821</v>
      </c>
      <c r="L239" s="34">
        <f t="shared" si="18"/>
        <v>272471642</v>
      </c>
      <c r="M239" s="34">
        <f>VLOOKUP(A239,[6]REPNCT004ReporteAuxiliarContabl!A$21:F$246,6,0)</f>
        <v>136235821</v>
      </c>
      <c r="N239" s="34">
        <f t="shared" si="19"/>
        <v>408707463</v>
      </c>
    </row>
    <row r="240" spans="1:14" x14ac:dyDescent="0.2">
      <c r="A240" s="11">
        <v>892300285</v>
      </c>
      <c r="B240" s="11">
        <f>VLOOKUP(A240,[5]Hoja1!A$9:B$3777,2,0)</f>
        <v>821920000</v>
      </c>
      <c r="C240" s="12" t="s">
        <v>42</v>
      </c>
      <c r="D240" s="13" t="s">
        <v>94</v>
      </c>
      <c r="E240" s="34"/>
      <c r="F240" s="34">
        <f t="shared" si="15"/>
        <v>0</v>
      </c>
      <c r="G240" s="34"/>
      <c r="H240" s="34">
        <f t="shared" si="16"/>
        <v>0</v>
      </c>
      <c r="I240" s="34"/>
      <c r="J240" s="34">
        <f t="shared" si="17"/>
        <v>0</v>
      </c>
      <c r="K240" s="34"/>
      <c r="L240" s="34">
        <f t="shared" si="18"/>
        <v>0</v>
      </c>
      <c r="M240" s="34"/>
      <c r="N240" s="34">
        <f t="shared" si="19"/>
        <v>0</v>
      </c>
    </row>
    <row r="241" spans="1:14" ht="12.75" hidden="1" customHeight="1" x14ac:dyDescent="0.2">
      <c r="A241" s="11">
        <v>892301093</v>
      </c>
      <c r="B241" s="11">
        <f>VLOOKUP(A241,[5]Hoja1!A$9:B$3777,2,0)</f>
        <v>217020770</v>
      </c>
      <c r="C241" s="12" t="s">
        <v>280</v>
      </c>
      <c r="D241" s="13" t="s">
        <v>515</v>
      </c>
      <c r="E241" s="34"/>
      <c r="F241" s="34">
        <f t="shared" si="15"/>
        <v>0</v>
      </c>
      <c r="G241" s="34"/>
      <c r="H241" s="34">
        <f t="shared" si="16"/>
        <v>0</v>
      </c>
      <c r="I241" s="34">
        <v>102800662</v>
      </c>
      <c r="J241" s="34">
        <f t="shared" si="17"/>
        <v>102800662</v>
      </c>
      <c r="K241" s="34">
        <v>0</v>
      </c>
      <c r="L241" s="34">
        <f t="shared" si="18"/>
        <v>102800662</v>
      </c>
      <c r="M241" s="34">
        <f>VLOOKUP(A241,[6]REPNCT004ReporteAuxiliarContabl!A$21:F$246,6,0)</f>
        <v>0</v>
      </c>
      <c r="N241" s="34">
        <f t="shared" si="19"/>
        <v>102800662</v>
      </c>
    </row>
    <row r="242" spans="1:14" hidden="1" x14ac:dyDescent="0.2">
      <c r="A242" s="11">
        <v>892399999</v>
      </c>
      <c r="B242" s="11">
        <f>VLOOKUP(A242,[5]Hoja1!A$9:B$3777,2,0)</f>
        <v>112020000</v>
      </c>
      <c r="C242" s="12" t="s">
        <v>306</v>
      </c>
      <c r="D242" s="13" t="s">
        <v>541</v>
      </c>
      <c r="E242" s="34">
        <v>0</v>
      </c>
      <c r="F242" s="34">
        <f t="shared" si="15"/>
        <v>0</v>
      </c>
      <c r="G242" s="34">
        <v>2330758642</v>
      </c>
      <c r="H242" s="34">
        <f t="shared" si="16"/>
        <v>2330758642</v>
      </c>
      <c r="I242" s="34">
        <v>13392875343</v>
      </c>
      <c r="J242" s="34">
        <f t="shared" si="17"/>
        <v>15723633985</v>
      </c>
      <c r="K242" s="34">
        <v>7301445837</v>
      </c>
      <c r="L242" s="34">
        <f t="shared" si="18"/>
        <v>23025079822</v>
      </c>
      <c r="M242" s="34">
        <f>VLOOKUP(A242,[6]REPNCT004ReporteAuxiliarContabl!A$21:F$246,6,0)</f>
        <v>7350466020</v>
      </c>
      <c r="N242" s="34">
        <f t="shared" si="19"/>
        <v>30375545842</v>
      </c>
    </row>
    <row r="243" spans="1:14" hidden="1" x14ac:dyDescent="0.2">
      <c r="A243" s="11">
        <v>892400038</v>
      </c>
      <c r="B243" s="11">
        <f>VLOOKUP(A243,[5]Hoja1!A$9:B$3777,2,0)</f>
        <v>118888000</v>
      </c>
      <c r="C243" s="12" t="s">
        <v>281</v>
      </c>
      <c r="D243" s="13" t="s">
        <v>516</v>
      </c>
      <c r="E243" s="34">
        <v>261370007</v>
      </c>
      <c r="F243" s="34">
        <f t="shared" si="15"/>
        <v>261370007</v>
      </c>
      <c r="G243" s="34">
        <v>238812115</v>
      </c>
      <c r="H243" s="34">
        <f t="shared" si="16"/>
        <v>500182122</v>
      </c>
      <c r="I243" s="34">
        <v>78098714</v>
      </c>
      <c r="J243" s="34">
        <f t="shared" si="17"/>
        <v>578280836</v>
      </c>
      <c r="K243" s="34">
        <v>132580712</v>
      </c>
      <c r="L243" s="34">
        <f t="shared" si="18"/>
        <v>710861548</v>
      </c>
      <c r="M243" s="34">
        <f>VLOOKUP(A243,[6]REPNCT004ReporteAuxiliarContabl!A$21:F$246,6,0)</f>
        <v>29978479</v>
      </c>
      <c r="N243" s="34">
        <f t="shared" si="19"/>
        <v>740840027</v>
      </c>
    </row>
    <row r="244" spans="1:14" x14ac:dyDescent="0.2">
      <c r="A244" s="11">
        <v>899999035</v>
      </c>
      <c r="B244" s="11">
        <f>VLOOKUP(A244,[5]Hoja1!A$9:B$3777,2,0)</f>
        <v>41500000</v>
      </c>
      <c r="C244" s="27" t="s">
        <v>594</v>
      </c>
      <c r="D244" s="29" t="s">
        <v>600</v>
      </c>
      <c r="E244" s="34"/>
      <c r="F244" s="34">
        <f t="shared" si="15"/>
        <v>0</v>
      </c>
      <c r="G244" s="34"/>
      <c r="H244" s="34">
        <f t="shared" si="16"/>
        <v>0</v>
      </c>
      <c r="I244" s="34"/>
      <c r="J244" s="34">
        <f t="shared" si="17"/>
        <v>0</v>
      </c>
      <c r="K244" s="34"/>
      <c r="L244" s="34">
        <f t="shared" si="18"/>
        <v>0</v>
      </c>
      <c r="M244" s="34"/>
      <c r="N244" s="34">
        <f t="shared" si="19"/>
        <v>0</v>
      </c>
    </row>
    <row r="245" spans="1:14" x14ac:dyDescent="0.2">
      <c r="A245" s="11">
        <v>899999061</v>
      </c>
      <c r="B245" s="11">
        <v>210111001</v>
      </c>
      <c r="C245" s="27" t="s">
        <v>598</v>
      </c>
      <c r="D245" s="13" t="s">
        <v>599</v>
      </c>
      <c r="E245" s="34">
        <v>0</v>
      </c>
      <c r="F245" s="34">
        <f t="shared" si="15"/>
        <v>0</v>
      </c>
      <c r="G245" s="34">
        <v>0</v>
      </c>
      <c r="H245" s="34">
        <f t="shared" si="16"/>
        <v>0</v>
      </c>
      <c r="I245" s="34"/>
      <c r="J245" s="34">
        <f t="shared" si="17"/>
        <v>0</v>
      </c>
      <c r="K245" s="34"/>
      <c r="L245" s="34">
        <f t="shared" si="18"/>
        <v>0</v>
      </c>
      <c r="M245" s="34"/>
      <c r="N245" s="34">
        <f t="shared" si="19"/>
        <v>0</v>
      </c>
    </row>
    <row r="246" spans="1:14" ht="12" customHeight="1" x14ac:dyDescent="0.2">
      <c r="A246" s="11">
        <v>899999063</v>
      </c>
      <c r="B246" s="11">
        <f>VLOOKUP(A246,[5]Hoja1!A$9:B$3777,2,0)</f>
        <v>27400000</v>
      </c>
      <c r="C246" s="12" t="s">
        <v>352</v>
      </c>
      <c r="D246" s="13" t="s">
        <v>95</v>
      </c>
      <c r="E246" s="34"/>
      <c r="F246" s="34">
        <f t="shared" si="15"/>
        <v>0</v>
      </c>
      <c r="G246" s="34"/>
      <c r="H246" s="34">
        <f t="shared" si="16"/>
        <v>0</v>
      </c>
      <c r="I246" s="34"/>
      <c r="J246" s="34">
        <f t="shared" si="17"/>
        <v>0</v>
      </c>
      <c r="K246" s="34"/>
      <c r="L246" s="34">
        <f t="shared" si="18"/>
        <v>0</v>
      </c>
      <c r="M246" s="34"/>
      <c r="N246" s="34">
        <f t="shared" si="19"/>
        <v>0</v>
      </c>
    </row>
    <row r="247" spans="1:14" hidden="1" x14ac:dyDescent="0.2">
      <c r="A247" s="11">
        <v>899999114</v>
      </c>
      <c r="B247" s="11">
        <f>VLOOKUP(A247,[5]Hoja1!A$9:B$3777,2,0)</f>
        <v>112525000</v>
      </c>
      <c r="C247" s="12" t="s">
        <v>259</v>
      </c>
      <c r="D247" s="13" t="s">
        <v>493</v>
      </c>
      <c r="E247" s="34">
        <v>10217000000</v>
      </c>
      <c r="F247" s="34">
        <f t="shared" si="15"/>
        <v>10217000000</v>
      </c>
      <c r="G247" s="34">
        <v>15864271674</v>
      </c>
      <c r="H247" s="34">
        <f t="shared" si="16"/>
        <v>26081271674</v>
      </c>
      <c r="I247" s="34">
        <v>1138247243</v>
      </c>
      <c r="J247" s="34">
        <f t="shared" si="17"/>
        <v>27219518917</v>
      </c>
      <c r="K247" s="34">
        <v>904045410</v>
      </c>
      <c r="L247" s="34">
        <f t="shared" si="18"/>
        <v>28123564327</v>
      </c>
      <c r="M247" s="34">
        <f>VLOOKUP(A247,[6]REPNCT004ReporteAuxiliarContabl!A$21:F$246,6,0)</f>
        <v>7971907914</v>
      </c>
      <c r="N247" s="34">
        <f t="shared" si="19"/>
        <v>36095472241</v>
      </c>
    </row>
    <row r="248" spans="1:14" x14ac:dyDescent="0.2">
      <c r="A248" s="11">
        <v>899999124</v>
      </c>
      <c r="B248" s="11">
        <f>VLOOKUP(A248,[5]Hoja1!A$9:B$3777,2,0)</f>
        <v>27500000</v>
      </c>
      <c r="C248" s="12" t="s">
        <v>360</v>
      </c>
      <c r="D248" s="13" t="s">
        <v>93</v>
      </c>
      <c r="E248" s="34"/>
      <c r="F248" s="34">
        <f t="shared" si="15"/>
        <v>0</v>
      </c>
      <c r="G248" s="34"/>
      <c r="H248" s="34">
        <f t="shared" si="16"/>
        <v>0</v>
      </c>
      <c r="I248" s="34"/>
      <c r="J248" s="34">
        <f t="shared" si="17"/>
        <v>0</v>
      </c>
      <c r="K248" s="34"/>
      <c r="L248" s="34">
        <f t="shared" si="18"/>
        <v>0</v>
      </c>
      <c r="M248" s="34"/>
      <c r="N248" s="34">
        <f t="shared" si="19"/>
        <v>0</v>
      </c>
    </row>
    <row r="249" spans="1:14" hidden="1" x14ac:dyDescent="0.2">
      <c r="A249" s="11">
        <v>899999172</v>
      </c>
      <c r="B249" s="11">
        <f>VLOOKUP(A249,[5]Hoja1!A$9:B$3777,2,0)</f>
        <v>217525175</v>
      </c>
      <c r="C249" s="12" t="s">
        <v>260</v>
      </c>
      <c r="D249" s="13" t="s">
        <v>494</v>
      </c>
      <c r="E249" s="34">
        <v>126695507</v>
      </c>
      <c r="F249" s="34">
        <f t="shared" si="15"/>
        <v>126695507</v>
      </c>
      <c r="G249" s="34">
        <v>135475927</v>
      </c>
      <c r="H249" s="34">
        <f t="shared" si="16"/>
        <v>262171434</v>
      </c>
      <c r="I249" s="34">
        <v>54453534</v>
      </c>
      <c r="J249" s="34">
        <f t="shared" si="17"/>
        <v>316624968</v>
      </c>
      <c r="K249" s="34">
        <v>91601157</v>
      </c>
      <c r="L249" s="34">
        <f t="shared" si="18"/>
        <v>408226125</v>
      </c>
      <c r="M249" s="34">
        <f>VLOOKUP(A249,[6]REPNCT004ReporteAuxiliarContabl!A$21:F$246,6,0)</f>
        <v>10736054</v>
      </c>
      <c r="N249" s="34">
        <f t="shared" si="19"/>
        <v>418962179</v>
      </c>
    </row>
    <row r="250" spans="1:14" x14ac:dyDescent="0.2">
      <c r="A250" s="11">
        <v>899999230</v>
      </c>
      <c r="B250" s="11">
        <f>VLOOKUP(A250,[5]Hoja1!A$9:B$3777,2,0)</f>
        <v>222711001</v>
      </c>
      <c r="C250" s="12" t="s">
        <v>359</v>
      </c>
      <c r="D250" s="13" t="s">
        <v>97</v>
      </c>
      <c r="E250" s="34"/>
      <c r="F250" s="34">
        <f t="shared" si="15"/>
        <v>0</v>
      </c>
      <c r="G250" s="34"/>
      <c r="H250" s="34">
        <f t="shared" si="16"/>
        <v>0</v>
      </c>
      <c r="I250" s="34"/>
      <c r="J250" s="34">
        <f t="shared" si="17"/>
        <v>0</v>
      </c>
      <c r="K250" s="34"/>
      <c r="L250" s="34">
        <f t="shared" si="18"/>
        <v>0</v>
      </c>
      <c r="M250" s="34"/>
      <c r="N250" s="34">
        <f t="shared" si="19"/>
        <v>0</v>
      </c>
    </row>
    <row r="251" spans="1:14" hidden="1" x14ac:dyDescent="0.2">
      <c r="A251" s="11">
        <v>899999281</v>
      </c>
      <c r="B251" s="11">
        <f>VLOOKUP(A251,[5]Hoja1!A$9:B$3777,2,0)</f>
        <v>214325843</v>
      </c>
      <c r="C251" s="12" t="s">
        <v>282</v>
      </c>
      <c r="D251" s="13" t="s">
        <v>517</v>
      </c>
      <c r="E251" s="34"/>
      <c r="F251" s="34">
        <f t="shared" si="15"/>
        <v>0</v>
      </c>
      <c r="G251" s="34"/>
      <c r="H251" s="34">
        <f t="shared" si="16"/>
        <v>0</v>
      </c>
      <c r="I251" s="34">
        <v>6288104</v>
      </c>
      <c r="J251" s="34">
        <f t="shared" si="17"/>
        <v>6288104</v>
      </c>
      <c r="K251" s="34">
        <v>0</v>
      </c>
      <c r="L251" s="34">
        <f t="shared" si="18"/>
        <v>6288104</v>
      </c>
      <c r="M251" s="34">
        <f>VLOOKUP(A251,[6]REPNCT004ReporteAuxiliarContabl!A$21:F$246,6,0)</f>
        <v>0</v>
      </c>
      <c r="N251" s="34">
        <f t="shared" si="19"/>
        <v>6288104</v>
      </c>
    </row>
    <row r="252" spans="1:14" hidden="1" x14ac:dyDescent="0.2">
      <c r="A252" s="11">
        <v>899999318</v>
      </c>
      <c r="B252" s="11">
        <f>VLOOKUP(A252,[5]Hoja1!A$9:B$3777,2,0)</f>
        <v>219925899</v>
      </c>
      <c r="C252" s="12" t="s">
        <v>261</v>
      </c>
      <c r="D252" s="13" t="s">
        <v>495</v>
      </c>
      <c r="E252" s="34">
        <v>208499513</v>
      </c>
      <c r="F252" s="34">
        <f t="shared" si="15"/>
        <v>208499513</v>
      </c>
      <c r="G252" s="34">
        <v>835738830</v>
      </c>
      <c r="H252" s="34">
        <f t="shared" si="16"/>
        <v>1044238343</v>
      </c>
      <c r="I252" s="34">
        <v>581701877</v>
      </c>
      <c r="J252" s="34">
        <f t="shared" si="17"/>
        <v>1625940220</v>
      </c>
      <c r="K252" s="34">
        <v>0</v>
      </c>
      <c r="L252" s="34">
        <f t="shared" si="18"/>
        <v>1625940220</v>
      </c>
      <c r="M252" s="34">
        <f>VLOOKUP(A252,[6]REPNCT004ReporteAuxiliarContabl!A$21:F$246,6,0)</f>
        <v>0</v>
      </c>
      <c r="N252" s="34">
        <f t="shared" si="19"/>
        <v>1625940220</v>
      </c>
    </row>
    <row r="253" spans="1:14" hidden="1" x14ac:dyDescent="0.2">
      <c r="A253" s="11">
        <v>899999328</v>
      </c>
      <c r="B253" s="11">
        <f>VLOOKUP(A253,[5]Hoja1!A$9:B$3777,2,0)</f>
        <v>216925269</v>
      </c>
      <c r="C253" s="12" t="s">
        <v>312</v>
      </c>
      <c r="D253" s="13" t="s">
        <v>546</v>
      </c>
      <c r="E253" s="34"/>
      <c r="F253" s="34">
        <f t="shared" si="15"/>
        <v>0</v>
      </c>
      <c r="G253" s="34">
        <v>219283761</v>
      </c>
      <c r="H253" s="34">
        <f t="shared" si="16"/>
        <v>219283761</v>
      </c>
      <c r="I253" s="34">
        <v>83605823</v>
      </c>
      <c r="J253" s="34">
        <f t="shared" si="17"/>
        <v>302889584</v>
      </c>
      <c r="K253" s="34">
        <v>1009818430</v>
      </c>
      <c r="L253" s="34">
        <f t="shared" si="18"/>
        <v>1312708014</v>
      </c>
      <c r="M253" s="34">
        <f>VLOOKUP(A253,[6]REPNCT004ReporteAuxiliarContabl!A$21:F$246,6,0)</f>
        <v>92889797</v>
      </c>
      <c r="N253" s="34">
        <f t="shared" si="19"/>
        <v>1405597811</v>
      </c>
    </row>
    <row r="254" spans="1:14" hidden="1" x14ac:dyDescent="0.2">
      <c r="A254" s="11">
        <v>899999330</v>
      </c>
      <c r="B254" s="11">
        <f>VLOOKUP(A254,[5]Hoja1!A$9:B$3777,2,0)</f>
        <v>210725407</v>
      </c>
      <c r="C254" s="12" t="s">
        <v>283</v>
      </c>
      <c r="D254" s="13" t="s">
        <v>518</v>
      </c>
      <c r="E254" s="34"/>
      <c r="F254" s="34">
        <f t="shared" si="15"/>
        <v>0</v>
      </c>
      <c r="G254" s="34"/>
      <c r="H254" s="34">
        <f t="shared" si="16"/>
        <v>0</v>
      </c>
      <c r="I254" s="34">
        <v>21311642</v>
      </c>
      <c r="J254" s="34">
        <f t="shared" si="17"/>
        <v>21311642</v>
      </c>
      <c r="K254" s="34">
        <v>0</v>
      </c>
      <c r="L254" s="34">
        <f t="shared" si="18"/>
        <v>21311642</v>
      </c>
      <c r="M254" s="34">
        <f>VLOOKUP(A254,[6]REPNCT004ReporteAuxiliarContabl!A$21:F$246,6,0)</f>
        <v>0</v>
      </c>
      <c r="N254" s="34">
        <f t="shared" si="19"/>
        <v>21311642</v>
      </c>
    </row>
    <row r="255" spans="1:14" hidden="1" x14ac:dyDescent="0.2">
      <c r="A255" s="11">
        <v>899999336</v>
      </c>
      <c r="B255" s="11">
        <f>VLOOKUP(A255,[5]Hoja1!A$9:B$3777,2,0)</f>
        <v>119191000</v>
      </c>
      <c r="C255" s="12" t="s">
        <v>361</v>
      </c>
      <c r="D255" s="29" t="s">
        <v>587</v>
      </c>
      <c r="E255" s="34">
        <v>2234155700</v>
      </c>
      <c r="F255" s="34">
        <f t="shared" si="15"/>
        <v>2234155700</v>
      </c>
      <c r="G255" s="34">
        <v>289257654</v>
      </c>
      <c r="H255" s="34">
        <f t="shared" si="16"/>
        <v>2523413354</v>
      </c>
      <c r="I255" s="34">
        <v>144414153</v>
      </c>
      <c r="J255" s="34">
        <f t="shared" si="17"/>
        <v>2667827507</v>
      </c>
      <c r="K255" s="34">
        <v>873222622</v>
      </c>
      <c r="L255" s="34">
        <f t="shared" si="18"/>
        <v>3541050129</v>
      </c>
      <c r="M255" s="34">
        <f>VLOOKUP(A255,[6]REPNCT004ReporteAuxiliarContabl!A$21:F$246,6,0)</f>
        <v>36466180</v>
      </c>
      <c r="N255" s="34">
        <f t="shared" si="19"/>
        <v>3577516309</v>
      </c>
    </row>
    <row r="256" spans="1:14" hidden="1" x14ac:dyDescent="0.2">
      <c r="A256" s="11">
        <v>899999342</v>
      </c>
      <c r="B256" s="11">
        <f>VLOOKUP(A256,[5]Hoja1!A$9:B$3777,2,0)</f>
        <v>217325473</v>
      </c>
      <c r="C256" s="12" t="s">
        <v>284</v>
      </c>
      <c r="D256" s="13" t="s">
        <v>519</v>
      </c>
      <c r="E256" s="34">
        <v>348170547</v>
      </c>
      <c r="F256" s="34">
        <f t="shared" si="15"/>
        <v>348170547</v>
      </c>
      <c r="G256" s="34">
        <v>244506530</v>
      </c>
      <c r="H256" s="34">
        <f t="shared" si="16"/>
        <v>592677077</v>
      </c>
      <c r="I256" s="34">
        <v>327333470</v>
      </c>
      <c r="J256" s="34">
        <f t="shared" si="17"/>
        <v>920010547</v>
      </c>
      <c r="K256" s="34">
        <v>531713293</v>
      </c>
      <c r="L256" s="34">
        <f t="shared" si="18"/>
        <v>1451723840</v>
      </c>
      <c r="M256" s="34">
        <f>VLOOKUP(A256,[6]REPNCT004ReporteAuxiliarContabl!A$21:F$246,6,0)</f>
        <v>291031663</v>
      </c>
      <c r="N256" s="34">
        <f t="shared" si="19"/>
        <v>1742755503</v>
      </c>
    </row>
    <row r="257" spans="1:14" hidden="1" x14ac:dyDescent="0.2">
      <c r="A257" s="11">
        <v>899999366</v>
      </c>
      <c r="B257" s="11">
        <f>VLOOKUP(A257,[5]Hoja1!A$9:B$3777,2,0)</f>
        <v>218625486</v>
      </c>
      <c r="C257" s="12" t="s">
        <v>357</v>
      </c>
      <c r="D257" s="13" t="s">
        <v>585</v>
      </c>
      <c r="E257" s="34"/>
      <c r="F257" s="34">
        <f t="shared" si="15"/>
        <v>0</v>
      </c>
      <c r="G257" s="34"/>
      <c r="H257" s="34">
        <f t="shared" si="16"/>
        <v>0</v>
      </c>
      <c r="I257" s="34">
        <v>62881040</v>
      </c>
      <c r="J257" s="34">
        <f t="shared" si="17"/>
        <v>62881040</v>
      </c>
      <c r="K257" s="34">
        <v>0</v>
      </c>
      <c r="L257" s="34">
        <f t="shared" si="18"/>
        <v>62881040</v>
      </c>
      <c r="M257" s="34">
        <f>VLOOKUP(A257,[6]REPNCT004ReporteAuxiliarContabl!A$21:F$246,6,0)</f>
        <v>0</v>
      </c>
      <c r="N257" s="34">
        <f t="shared" si="19"/>
        <v>62881040</v>
      </c>
    </row>
    <row r="258" spans="1:14" hidden="1" x14ac:dyDescent="0.2">
      <c r="A258" s="11">
        <v>899999406</v>
      </c>
      <c r="B258" s="11">
        <f>VLOOKUP(A258,[5]Hoja1!A$9:B$3777,2,0)</f>
        <v>212425224</v>
      </c>
      <c r="C258" s="12" t="s">
        <v>308</v>
      </c>
      <c r="D258" s="13" t="s">
        <v>517</v>
      </c>
      <c r="E258" s="34"/>
      <c r="F258" s="34">
        <f t="shared" si="15"/>
        <v>0</v>
      </c>
      <c r="G258" s="34"/>
      <c r="H258" s="34">
        <f t="shared" si="16"/>
        <v>0</v>
      </c>
      <c r="I258" s="34">
        <v>18864311</v>
      </c>
      <c r="J258" s="34">
        <f t="shared" si="17"/>
        <v>18864311</v>
      </c>
      <c r="K258" s="34">
        <v>0</v>
      </c>
      <c r="L258" s="34">
        <f t="shared" si="18"/>
        <v>18864311</v>
      </c>
      <c r="M258" s="34">
        <f>VLOOKUP(A258,[6]REPNCT004ReporteAuxiliarContabl!A$21:F$246,6,0)</f>
        <v>0</v>
      </c>
      <c r="N258" s="34">
        <f t="shared" si="19"/>
        <v>18864311</v>
      </c>
    </row>
    <row r="259" spans="1:14" hidden="1" x14ac:dyDescent="0.2">
      <c r="A259" s="11">
        <v>899999445</v>
      </c>
      <c r="B259" s="11">
        <f>VLOOKUP(A259,[5]Hoja1!A$9:B$3777,2,0)</f>
        <v>217325873</v>
      </c>
      <c r="C259" s="12" t="s">
        <v>338</v>
      </c>
      <c r="D259" s="13" t="s">
        <v>571</v>
      </c>
      <c r="E259" s="34"/>
      <c r="F259" s="34">
        <f t="shared" si="15"/>
        <v>0</v>
      </c>
      <c r="G259" s="34"/>
      <c r="H259" s="34">
        <f t="shared" si="16"/>
        <v>0</v>
      </c>
      <c r="I259" s="34">
        <v>503048</v>
      </c>
      <c r="J259" s="34">
        <f t="shared" si="17"/>
        <v>503048</v>
      </c>
      <c r="K259" s="34">
        <v>0</v>
      </c>
      <c r="L259" s="34">
        <f t="shared" si="18"/>
        <v>503048</v>
      </c>
      <c r="M259" s="34">
        <f>VLOOKUP(A259,[6]REPNCT004ReporteAuxiliarContabl!A$21:F$246,6,0)</f>
        <v>0</v>
      </c>
      <c r="N259" s="34">
        <f t="shared" si="19"/>
        <v>503048</v>
      </c>
    </row>
    <row r="260" spans="1:14" hidden="1" x14ac:dyDescent="0.2">
      <c r="A260" s="11">
        <v>899999475</v>
      </c>
      <c r="B260" s="11">
        <f>VLOOKUP(A260,[5]Hoja1!A$9:B$3777,2,0)</f>
        <v>211325513</v>
      </c>
      <c r="C260" s="12" t="s">
        <v>327</v>
      </c>
      <c r="D260" s="13" t="s">
        <v>561</v>
      </c>
      <c r="E260" s="34"/>
      <c r="F260" s="34">
        <f t="shared" si="15"/>
        <v>0</v>
      </c>
      <c r="G260" s="34"/>
      <c r="H260" s="34">
        <f t="shared" si="16"/>
        <v>0</v>
      </c>
      <c r="I260" s="34">
        <v>388944</v>
      </c>
      <c r="J260" s="34">
        <f t="shared" si="17"/>
        <v>388944</v>
      </c>
      <c r="K260" s="34">
        <v>0</v>
      </c>
      <c r="L260" s="34">
        <f t="shared" si="18"/>
        <v>388944</v>
      </c>
      <c r="M260" s="34">
        <f>VLOOKUP(A260,[6]REPNCT004ReporteAuxiliarContabl!A$21:F$246,6,0)</f>
        <v>0</v>
      </c>
      <c r="N260" s="34">
        <f t="shared" si="19"/>
        <v>388944</v>
      </c>
    </row>
    <row r="261" spans="1:14" hidden="1" x14ac:dyDescent="0.2">
      <c r="A261" s="11">
        <v>899999476</v>
      </c>
      <c r="B261" s="11">
        <f>VLOOKUP(A261,[5]Hoja1!A$9:B$3777,2,0)</f>
        <v>218125781</v>
      </c>
      <c r="C261" s="12" t="s">
        <v>328</v>
      </c>
      <c r="D261" s="13" t="s">
        <v>562</v>
      </c>
      <c r="E261" s="34"/>
      <c r="F261" s="34">
        <f t="shared" ref="F261:F263" si="20">+E261</f>
        <v>0</v>
      </c>
      <c r="G261" s="34"/>
      <c r="H261" s="34">
        <f t="shared" ref="H261:H263" si="21">+F261+G261</f>
        <v>0</v>
      </c>
      <c r="I261" s="34">
        <v>31965538</v>
      </c>
      <c r="J261" s="34">
        <f t="shared" ref="J261:J263" si="22">+H261+I261</f>
        <v>31965538</v>
      </c>
      <c r="K261" s="34">
        <v>0</v>
      </c>
      <c r="L261" s="34">
        <f t="shared" ref="L261:L263" si="23">+J261+K261</f>
        <v>31965538</v>
      </c>
      <c r="M261" s="34">
        <f>VLOOKUP(A261,[6]REPNCT004ReporteAuxiliarContabl!A$21:F$246,6,0)</f>
        <v>0</v>
      </c>
      <c r="N261" s="34">
        <f t="shared" ref="N261:N263" si="24">+L261+M261</f>
        <v>31965538</v>
      </c>
    </row>
    <row r="262" spans="1:14" hidden="1" x14ac:dyDescent="0.2">
      <c r="A262" s="11">
        <v>899999701</v>
      </c>
      <c r="B262" s="11">
        <f>VLOOKUP(A262,[5]Hoja1!A$9:B$3777,2,0)</f>
        <v>212025320</v>
      </c>
      <c r="C262" s="12" t="s">
        <v>262</v>
      </c>
      <c r="D262" s="13" t="s">
        <v>496</v>
      </c>
      <c r="E262" s="34"/>
      <c r="F262" s="34">
        <f t="shared" si="20"/>
        <v>0</v>
      </c>
      <c r="G262" s="34"/>
      <c r="H262" s="34">
        <f t="shared" si="21"/>
        <v>0</v>
      </c>
      <c r="I262" s="34">
        <v>161170785</v>
      </c>
      <c r="J262" s="34">
        <f t="shared" si="22"/>
        <v>161170785</v>
      </c>
      <c r="K262" s="34">
        <v>0</v>
      </c>
      <c r="L262" s="34">
        <f t="shared" si="23"/>
        <v>161170785</v>
      </c>
      <c r="M262" s="34">
        <f>VLOOKUP(A262,[6]REPNCT004ReporteAuxiliarContabl!A$21:F$246,6,0)</f>
        <v>0</v>
      </c>
      <c r="N262" s="34">
        <f t="shared" si="24"/>
        <v>161170785</v>
      </c>
    </row>
    <row r="263" spans="1:14" hidden="1" x14ac:dyDescent="0.2">
      <c r="A263" s="33">
        <v>900220147</v>
      </c>
      <c r="B263" s="11">
        <f>VLOOKUP(A263,[5]Hoja1!A$9:B$3777,2,0)</f>
        <v>923271490</v>
      </c>
      <c r="C263" s="33" t="s">
        <v>367</v>
      </c>
      <c r="D263" s="13" t="s">
        <v>588</v>
      </c>
      <c r="E263" s="34"/>
      <c r="F263" s="34">
        <f t="shared" si="20"/>
        <v>0</v>
      </c>
      <c r="G263" s="34"/>
      <c r="H263" s="34">
        <f t="shared" si="21"/>
        <v>0</v>
      </c>
      <c r="I263" s="34">
        <v>49728841</v>
      </c>
      <c r="J263" s="34">
        <f t="shared" si="22"/>
        <v>49728841</v>
      </c>
      <c r="K263" s="34">
        <v>0</v>
      </c>
      <c r="L263" s="34">
        <f t="shared" si="23"/>
        <v>49728841</v>
      </c>
      <c r="M263" s="34">
        <f>VLOOKUP(A263,[6]REPNCT004ReporteAuxiliarContabl!A$21:F$246,6,0)</f>
        <v>0</v>
      </c>
      <c r="N263" s="34">
        <f t="shared" si="24"/>
        <v>49728841</v>
      </c>
    </row>
    <row r="264" spans="1:14" ht="18.75" customHeight="1" x14ac:dyDescent="0.2">
      <c r="A264" s="49" t="s">
        <v>52</v>
      </c>
      <c r="B264" s="50"/>
      <c r="C264" s="50"/>
      <c r="D264" s="38"/>
      <c r="E264" s="39">
        <f t="shared" ref="E264:J264" si="25">SUM(E4:E263)</f>
        <v>94255162387</v>
      </c>
      <c r="F264" s="39">
        <f t="shared" si="25"/>
        <v>94255162387</v>
      </c>
      <c r="G264" s="39">
        <f t="shared" si="25"/>
        <v>112059298902</v>
      </c>
      <c r="H264" s="39">
        <f t="shared" si="25"/>
        <v>206314461289</v>
      </c>
      <c r="I264" s="39">
        <f t="shared" si="25"/>
        <v>133542283896</v>
      </c>
      <c r="J264" s="39">
        <f t="shared" si="25"/>
        <v>339856745185</v>
      </c>
      <c r="K264" s="39">
        <f t="shared" ref="K264:L264" si="26">SUM(K4:K263)</f>
        <v>135212455269</v>
      </c>
      <c r="L264" s="39">
        <f t="shared" si="26"/>
        <v>475069200454</v>
      </c>
      <c r="M264" s="39">
        <f t="shared" ref="M264:N264" si="27">SUM(M4:M263)</f>
        <v>82236743401.220001</v>
      </c>
      <c r="N264" s="39">
        <f t="shared" si="27"/>
        <v>557305943855.21997</v>
      </c>
    </row>
    <row r="265" spans="1:14" x14ac:dyDescent="0.2">
      <c r="E265" s="26"/>
      <c r="F265" s="26"/>
    </row>
    <row r="268" spans="1:14" x14ac:dyDescent="0.2">
      <c r="F268" s="26"/>
    </row>
  </sheetData>
  <autoFilter ref="A3:N264" xr:uid="{F20F0E18-B354-4C6D-A830-88E3AD96CFF1}">
    <filterColumn colId="12">
      <filters>
        <filter val="#N/A"/>
      </filters>
    </filterColumn>
  </autoFilter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2019-06-11T14:24:22Z</dcterms:modified>
</cp:coreProperties>
</file>