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2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<sst xmlns="http://schemas.openxmlformats.org/spreadsheetml/2006/main" count="2424" uniqueCount="1256">
  <si>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</si>
  <si>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</si>
  <si>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</si>
  <si>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</si>
  <si>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</si>
  <si>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</si>
  <si>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</si>
  <si>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</si>
  <si>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</si>
  <si>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</si>
  <si>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</si>
  <si>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</si>
  <si>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</si>
  <si>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</si>
  <si>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</si>
  <si>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</si>
  <si>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</si>
  <si>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</si>
  <si>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</si>
  <si>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</si>
  <si>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</si>
  <si>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</si>
  <si>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</si>
  <si>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</si>
  <si>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</si>
  <si>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</si>
  <si>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</si>
  <si>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</si>
  <si>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</si>
  <si>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</si>
  <si>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</si>
  <si>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</si>
  <si>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</si>
  <si>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</si>
  <si>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</si>
  <si>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</si>
  <si>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</si>
  <si>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</si>
  <si>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</si>
  <si>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</si>
  <si>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</si>
  <si>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</si>
  <si>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</si>
  <si>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</si>
  <si>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</si>
  <si>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</si>
  <si>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</si>
  <si>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</si>
  <si>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</si>
  <si>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</si>
  <si>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</si>
  <si>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</si>
  <si>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</si>
  <si>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</si>
  <si>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</si>
  <si>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</si>
  <si>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</si>
  <si>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</si>
  <si>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</si>
  <si>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</si>
  <si>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</si>
  <si>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</si>
  <si>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</si>
  <si>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</si>
  <si>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</si>
  <si>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</si>
  <si>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</si>
  <si>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</si>
  <si>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</si>
  <si>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</si>
  <si>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</si>
  <si>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</si>
  <si>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</si>
  <si>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</si>
  <si>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</si>
  <si>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</si>
  <si>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</si>
  <si>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</si>
  <si>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</si>
  <si>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</si>
  <si>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</si>
  <si>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</si>
  <si>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</si>
  <si>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</si>
  <si>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</si>
  <si>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</si>
  <si>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</si>
  <si>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</si>
  <si>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</si>
  <si>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</si>
  <si>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</si>
  <si>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</si>
  <si>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</si>
  <si>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</si>
  <si>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</si>
  <si>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</si>
  <si>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</si>
  <si>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</si>
  <si>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</si>
  <si>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</si>
  <si>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</si>
  <si>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</si>
  <si>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</si>
  <si>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</si>
  <si>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</si>
  <si>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</si>
  <si>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</si>
  <si>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</si>
  <si>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</si>
  <si>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</si>
  <si>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</si>
  <si>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</si>
  <si>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</si>
  <si>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</si>
  <si>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</si>
  <si>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</si>
  <si>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</si>
  <si>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</si>
  <si>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</si>
  <si>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</si>
  <si>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</si>
  <si>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</si>
  <si>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</si>
  <si>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</si>
  <si>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</si>
  <si>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</si>
  <si>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</si>
  <si>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</si>
  <si>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</si>
  <si>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</si>
  <si>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</si>
  <si>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</si>
  <si>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</si>
  <si>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</si>
  <si>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</si>
  <si>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</si>
  <si>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</si>
  <si>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</si>
  <si>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</si>
  <si>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</si>
  <si>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</si>
  <si>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</si>
  <si>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</si>
  <si>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</si>
  <si>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</si>
  <si>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</si>
  <si>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</si>
  <si>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</si>
  <si>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</si>
  <si>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</si>
  <si>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</si>
  <si>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</si>
  <si>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</si>
  <si>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</si>
  <si>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</si>
  <si>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</si>
  <si>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</si>
  <si>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</si>
  <si>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</si>
  <si>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</si>
  <si>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</si>
  <si>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</si>
  <si>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</si>
  <si>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</si>
  <si>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</si>
  <si>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</si>
  <si>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</si>
  <si>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</si>
  <si>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</si>
  <si>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</si>
  <si>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</si>
  <si>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</si>
  <si>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</si>
  <si>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</si>
  <si>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</si>
  <si>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</si>
  <si>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</si>
  <si>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</si>
  <si>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</si>
  <si>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</si>
  <si>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</si>
  <si>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</si>
  <si>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</si>
  <si>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</si>
  <si>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</si>
  <si>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</si>
  <si>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</si>
  <si>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</si>
  <si>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</si>
  <si>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</si>
  <si>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</si>
  <si>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</si>
  <si>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</si>
  <si>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</si>
  <si>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</si>
  <si>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</si>
  <si>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</si>
  <si>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</si>
  <si>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</si>
  <si>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</si>
  <si>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</si>
  <si>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</si>
  <si>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</si>
  <si>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</si>
  <si>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</si>
  <si>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</si>
  <si>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</si>
  <si>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</si>
  <si>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</si>
  <si>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</si>
  <si>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</si>
  <si>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</si>
  <si>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</si>
  <si>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</si>
  <si>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</si>
  <si>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</si>
  <si>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</si>
  <si>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</si>
  <si>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</si>
  <si>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</si>
  <si>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</si>
  <si>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</si>
  <si>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</si>
  <si>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</si>
  <si>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</si>
  <si>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</si>
  <si>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</si>
  <si>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</si>
  <si>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</si>
  <si>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</si>
  <si>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</si>
  <si>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</si>
  <si>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</si>
  <si>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</si>
  <si>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</si>
  <si>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</si>
  <si>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</si>
  <si>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</si>
  <si>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</si>
  <si>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</si>
  <si>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</si>
  <si>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</si>
  <si>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</si>
  <si>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</si>
  <si>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</si>
  <si>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</si>
  <si>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</si>
  <si>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</si>
  <si>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</si>
  <si>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</si>
  <si>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</si>
  <si>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</si>
  <si>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</si>
  <si>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</si>
  <si>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</si>
  <si>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</si>
  <si>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</si>
  <si>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</si>
  <si>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</si>
  <si>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</si>
  <si>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</si>
  <si>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</si>
  <si>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</si>
  <si>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</si>
  <si>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</si>
  <si>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</si>
  <si>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</si>
  <si>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</si>
  <si>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</si>
  <si>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</si>
  <si>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</si>
  <si>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</si>
  <si>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</si>
  <si>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</si>
  <si>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</si>
  <si>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</si>
  <si>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</si>
  <si>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</si>
  <si>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</si>
  <si>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</si>
  <si>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</si>
  <si>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</si>
  <si>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</si>
  <si>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</si>
  <si>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</si>
  <si>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</si>
  <si>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</si>
  <si>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</si>
  <si>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</si>
  <si>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</si>
  <si>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</si>
  <si>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</si>
  <si>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</si>
  <si>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</si>
  <si>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</si>
  <si>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</si>
  <si>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</si>
  <si>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</si>
  <si>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</si>
  <si>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</si>
  <si>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</si>
  <si>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</si>
  <si>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</si>
  <si>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</si>
  <si>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</si>
  <si>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</si>
  <si>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</si>
  <si>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</si>
  <si>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</si>
  <si>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</si>
  <si>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</si>
  <si>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</si>
  <si>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</si>
  <si>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</si>
  <si>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</si>
  <si>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</si>
  <si>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</si>
  <si>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</si>
  <si>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</si>
  <si>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</si>
  <si>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</si>
  <si>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</si>
  <si>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</si>
  <si>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</si>
  <si>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</si>
  <si>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</si>
  <si>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</si>
  <si>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</si>
  <si>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</si>
  <si>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</si>
  <si>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</si>
  <si>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</si>
  <si>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</si>
  <si>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</si>
  <si>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</si>
  <si>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</si>
  <si>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</si>
  <si>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</si>
  <si>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</si>
  <si>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</si>
  <si>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</si>
  <si>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</si>
  <si>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</si>
  <si>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</si>
  <si>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</si>
  <si>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</si>
  <si>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</si>
  <si>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</si>
  <si>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</si>
  <si>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</si>
  <si>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</si>
  <si>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</si>
  <si>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</si>
  <si>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</si>
  <si>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</si>
  <si>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</si>
  <si>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</si>
  <si>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</si>
  <si>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</si>
  <si>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</si>
  <si>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</si>
  <si>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</si>
  <si>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</si>
  <si>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</si>
  <si>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</si>
  <si>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</si>
  <si>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</si>
  <si>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</si>
  <si>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</si>
  <si>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</si>
  <si>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</si>
  <si>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</si>
  <si>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</si>
  <si>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</si>
  <si>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</si>
  <si>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</si>
  <si>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</si>
  <si>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</si>
  <si>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</si>
  <si>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</si>
  <si>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</si>
  <si>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</si>
  <si>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</si>
  <si>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</si>
  <si>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</si>
  <si>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</si>
  <si>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</si>
  <si>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</si>
  <si>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</si>
  <si>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</si>
  <si>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</si>
  <si>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</si>
  <si>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</si>
  <si>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</si>
  <si>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</si>
  <si>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</si>
  <si>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</si>
  <si>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</si>
  <si>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</si>
  <si>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</si>
  <si>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</si>
  <si>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</si>
  <si>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</si>
  <si>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</si>
  <si>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</si>
  <si>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</si>
  <si>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</si>
  <si>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</si>
  <si>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</si>
  <si>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</si>
  <si>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</si>
  <si>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</si>
  <si>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</si>
  <si>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</si>
  <si>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</si>
  <si>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</si>
  <si>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</si>
  <si>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</si>
  <si>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</si>
  <si>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</si>
  <si>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</si>
  <si>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</si>
  <si>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</si>
  <si>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</si>
  <si>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</si>
  <si>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</si>
  <si>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</si>
  <si>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</si>
  <si>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</si>
  <si>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</si>
  <si>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</si>
  <si>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</si>
  <si>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</si>
  <si>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</si>
  <si>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</si>
  <si>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</si>
  <si>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</si>
  <si>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</si>
  <si>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</si>
  <si>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</si>
  <si>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</si>
  <si>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</si>
  <si>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</si>
  <si>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</si>
  <si>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</si>
  <si>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</si>
  <si>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</si>
  <si>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</si>
  <si>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</si>
  <si>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</si>
  <si>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</si>
  <si>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</si>
  <si>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</si>
  <si>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</si>
  <si>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</si>
  <si>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</si>
  <si>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</si>
  <si>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</si>
  <si>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</si>
  <si>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</si>
  <si>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</si>
  <si>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</si>
  <si>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</si>
  <si>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</si>
  <si>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</si>
  <si>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</si>
  <si>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</si>
  <si>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</si>
  <si>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</si>
  <si>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</si>
  <si>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</si>
  <si>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</si>
  <si>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</si>
  <si>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</si>
  <si>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</si>
  <si>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</si>
  <si>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</si>
  <si>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</si>
  <si>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</si>
  <si>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</si>
  <si>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</si>
  <si>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</si>
  <si>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</si>
  <si>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</si>
  <si>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</si>
  <si>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</si>
  <si>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</si>
  <si>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</si>
  <si>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</si>
  <si>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</si>
  <si>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</si>
  <si>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</si>
  <si>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</si>
  <si>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</si>
  <si>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</si>
  <si>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</si>
  <si>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</si>
  <si>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</si>
  <si>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</si>
  <si>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</si>
  <si>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</si>
  <si>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</si>
  <si>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</si>
  <si>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</si>
  <si>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</si>
  <si>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</si>
  <si>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</si>
  <si>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</si>
  <si>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</si>
  <si>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</si>
  <si>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</si>
  <si>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</si>
  <si>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</si>
  <si>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</si>
  <si>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</si>
  <si>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</si>
  <si>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</si>
  <si>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</si>
  <si>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</si>
  <si>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</si>
  <si>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</si>
  <si>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</si>
  <si>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</si>
  <si>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</si>
  <si>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</si>
  <si>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</si>
  <si>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</si>
  <si>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</si>
  <si>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</si>
  <si>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</si>
  <si>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</si>
  <si>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</si>
  <si>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</si>
  <si>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</si>
  <si>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</si>
  <si>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</si>
  <si>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</si>
  <si>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</si>
  <si>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</si>
  <si>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</si>
  <si>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</si>
  <si>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</si>
  <si>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</si>
  <si>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</si>
  <si>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</si>
  <si>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</si>
  <si>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</si>
  <si>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</si>
  <si>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</si>
  <si>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</si>
  <si>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</si>
  <si>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</si>
  <si>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</si>
  <si>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</si>
  <si>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</si>
  <si>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</si>
  <si>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</si>
  <si>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</si>
  <si>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</si>
  <si>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</si>
  <si>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</si>
  <si>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</si>
  <si>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</si>
  <si>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</si>
  <si>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</si>
  <si>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</si>
  <si>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</si>
  <si>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</si>
  <si>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</si>
  <si>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</si>
  <si>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</si>
  <si>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</si>
  <si>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</si>
  <si>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</si>
  <si>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</si>
  <si>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</si>
  <si>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</si>
  <si>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</si>
  <si>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</si>
  <si>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</si>
  <si>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</si>
  <si>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</si>
  <si>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</si>
  <si>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</si>
  <si>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</si>
  <si>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</si>
  <si>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</si>
  <si>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</si>
  <si>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</si>
  <si>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</si>
  <si>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</si>
  <si>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</si>
  <si>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</si>
  <si>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</si>
  <si>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</si>
  <si>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</si>
  <si>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</si>
  <si>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</si>
  <si>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</si>
  <si>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</si>
  <si>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</si>
  <si>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</si>
  <si>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</si>
  <si>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</si>
  <si>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</si>
  <si>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</si>
  <si>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</si>
  <si>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</si>
  <si>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</si>
  <si>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</si>
  <si>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</si>
  <si>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</si>
  <si>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</si>
  <si>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</si>
  <si>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</si>
  <si>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</si>
  <si>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</si>
  <si>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</si>
  <si>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</si>
  <si>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</si>
  <si>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</si>
  <si>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</si>
  <si>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</si>
  <si>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</si>
  <si>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</si>
  <si>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</si>
  <si>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</si>
  <si>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</si>
  <si>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</si>
  <si>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</si>
  <si>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</si>
  <si>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</si>
  <si>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</si>
  <si>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</si>
  <si>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</si>
  <si>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</si>
  <si>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</si>
  <si>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</si>
  <si>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</si>
  <si>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</si>
  <si>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</si>
  <si>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</si>
  <si>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</si>
  <si>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</si>
  <si>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</si>
  <si>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</si>
  <si>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</si>
  <si>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</si>
  <si>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</si>
  <si>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</si>
  <si>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</si>
  <si>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</si>
  <si>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</si>
  <si>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</si>
  <si>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</si>
  <si>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</si>
  <si>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</si>
  <si>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</si>
  <si>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</si>
  <si>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</si>
  <si>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</si>
  <si>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</si>
  <si>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</si>
  <si>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</si>
  <si>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</si>
  <si>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</si>
  <si>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</si>
  <si>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</si>
  <si>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</si>
  <si>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</si>
  <si>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</si>
  <si>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</si>
  <si>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</si>
  <si>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</si>
  <si>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</si>
  <si>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</si>
  <si>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</si>
  <si>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</si>
  <si>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</si>
  <si>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</si>
  <si>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</si>
  <si>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</si>
  <si>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</si>
  <si>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</si>
  <si>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</si>
  <si>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</si>
  <si>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</si>
  <si>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</si>
  <si>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</si>
  <si>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</si>
  <si>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</si>
  <si>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</si>
  <si>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</si>
  <si>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</si>
  <si>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</si>
  <si>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</si>
  <si>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</si>
  <si>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</si>
  <si>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</si>
  <si>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</si>
  <si>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</si>
  <si>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</si>
  <si>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</si>
  <si>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</si>
  <si>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</si>
  <si>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</si>
  <si>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</si>
  <si>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</si>
  <si>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</si>
  <si>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</si>
  <si>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</si>
  <si>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</si>
  <si>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</si>
  <si>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</si>
  <si>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</si>
  <si>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</si>
  <si>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</si>
  <si>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</si>
  <si>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</si>
  <si>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</si>
  <si>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</si>
  <si>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</si>
  <si>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</si>
  <si>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</si>
  <si>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</si>
  <si>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</si>
  <si>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</si>
  <si>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</si>
  <si>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</si>
  <si>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</si>
  <si>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</si>
  <si>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</si>
  <si>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</si>
  <si>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</si>
  <si>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</si>
  <si>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</si>
  <si>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</si>
  <si>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</si>
  <si>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</si>
  <si>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</si>
  <si>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</si>
  <si>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</si>
  <si>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</si>
  <si>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</si>
  <si>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</si>
  <si>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</si>
  <si>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</si>
  <si>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</si>
  <si>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</si>
  <si>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</si>
  <si>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</si>
  <si>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</si>
  <si>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</si>
  <si>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</si>
  <si>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</si>
  <si>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</si>
  <si>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</si>
  <si>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</si>
  <si>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</si>
  <si>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</si>
  <si>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</si>
  <si>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</si>
  <si>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</si>
  <si>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</si>
  <si>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</si>
  <si>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</si>
  <si>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</si>
  <si>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</si>
  <si>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</si>
  <si>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</si>
  <si>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</si>
  <si>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</si>
  <si>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</si>
  <si>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</si>
  <si>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</si>
  <si>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</si>
  <si>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</si>
  <si>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</si>
  <si>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</si>
  <si>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</si>
  <si>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</si>
  <si>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</si>
  <si>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</si>
  <si>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</si>
  <si>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</si>
  <si>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</si>
  <si>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</si>
  <si>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</si>
  <si>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</si>
  <si>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</si>
  <si>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</si>
  <si>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</si>
  <si>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</si>
  <si>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</si>
  <si>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</si>
  <si>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</si>
  <si>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</si>
  <si>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</si>
  <si>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</si>
  <si>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</si>
  <si>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</si>
  <si>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</si>
  <si>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</si>
  <si>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</si>
  <si>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</si>
  <si>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</si>
  <si>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</si>
  <si>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</si>
  <si>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</si>
  <si>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</si>
  <si>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</si>
  <si>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</si>
  <si>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</si>
  <si>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</si>
  <si>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</si>
  <si>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</si>
  <si>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</si>
  <si>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</si>
  <si>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</si>
  <si>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</si>
  <si>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</si>
  <si>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</si>
  <si>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</si>
  <si>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</si>
  <si>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</si>
  <si>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</si>
  <si>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</si>
  <si>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</si>
  <si>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</si>
  <si>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</si>
  <si>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</si>
  <si>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</si>
  <si>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</si>
  <si>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</si>
  <si>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</si>
  <si>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</si>
  <si>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</si>
  <si>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</si>
  <si>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</si>
  <si>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</si>
  <si>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</si>
  <si>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</si>
  <si>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</si>
  <si>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</si>
  <si>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</si>
  <si>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</si>
  <si>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</si>
  <si>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</si>
  <si>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</si>
  <si>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</si>
  <si>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</si>
  <si>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</si>
  <si>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</si>
  <si>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</si>
  <si>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</si>
  <si>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</si>
  <si>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</si>
  <si>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</si>
  <si>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</si>
  <si>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</si>
  <si>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</si>
  <si>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</si>
  <si>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</si>
  <si>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</si>
  <si>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</si>
  <si>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</si>
  <si>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</si>
  <si>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</si>
  <si>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</si>
  <si>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</si>
  <si>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</si>
  <si>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</si>
  <si>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</si>
  <si>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</si>
  <si>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</si>
  <si>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</si>
  <si>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</si>
  <si>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</si>
  <si>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</si>
  <si>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</si>
  <si>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</si>
  <si>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</si>
  <si>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</si>
  <si>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</si>
  <si>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</si>
  <si>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</si>
  <si>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</si>
  <si>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</si>
  <si>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</si>
  <si>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</si>
  <si>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</si>
  <si>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</si>
  <si>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</si>
  <si>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</si>
  <si>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</si>
  <si>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</si>
  <si>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</si>
  <si>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</si>
  <si>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</si>
  <si>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</si>
  <si>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</si>
  <si>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</si>
  <si>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</si>
  <si>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</si>
  <si>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</si>
  <si>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</si>
  <si>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</si>
  <si>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</si>
  <si>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</si>
  <si>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</si>
  <si>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</si>
  <si>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</si>
  <si>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</si>
  <si>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</si>
  <si>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</si>
  <si>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</si>
  <si>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</si>
  <si>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</si>
  <si>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</si>
  <si>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</si>
  <si>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</si>
  <si>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</si>
  <si>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</si>
  <si>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</si>
  <si>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</si>
  <si>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</si>
  <si>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</si>
  <si>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</si>
  <si>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</si>
  <si>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</si>
  <si>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</si>
  <si>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</si>
  <si>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</si>
  <si>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</si>
  <si>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</si>
  <si>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</si>
  <si>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</si>
  <si>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</si>
  <si>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</si>
  <si>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</si>
  <si>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</si>
  <si>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</si>
  <si>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</si>
  <si>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</si>
  <si>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</si>
  <si>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</si>
  <si>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</si>
  <si>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</si>
  <si>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</si>
  <si>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</si>
  <si>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</si>
  <si>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</si>
  <si>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</si>
  <si>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</si>
  <si>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</si>
  <si>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</si>
  <si>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</si>
  <si>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</si>
  <si>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</si>
  <si>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</si>
  <si>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</si>
  <si>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</si>
  <si>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</si>
  <si>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</si>
  <si>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</si>
  <si>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</si>
  <si>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</si>
  <si>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</si>
  <si>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</si>
  <si>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</si>
  <si>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</si>
  <si>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</si>
  <si>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</si>
  <si>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</si>
  <si>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</si>
  <si>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</si>
  <si>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</si>
  <si>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</si>
  <si>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</si>
  <si>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</si>
  <si>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</si>
  <si>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</si>
  <si>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</si>
  <si>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</si>
  <si>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</si>
  <si>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</si>
  <si>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</si>
  <si>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</si>
  <si>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</si>
  <si>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</si>
  <si>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</si>
  <si>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</si>
  <si>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</si>
  <si>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</si>
  <si>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</si>
  <si>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</si>
  <si>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</si>
  <si>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</si>
  <si>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</si>
  <si>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</si>
  <si>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</si>
  <si>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</si>
  <si>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</si>
  <si>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</si>
  <si>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</si>
  <si>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</si>
  <si>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</si>
  <si>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</si>
  <si>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</si>
  <si>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</si>
  <si>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</si>
  <si>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</si>
  <si>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</si>
  <si>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</si>
  <si>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</si>
  <si>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</si>
  <si>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</si>
  <si>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</si>
  <si>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</si>
  <si>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</si>
  <si>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</si>
  <si>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</si>
  <si>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</si>
  <si>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</si>
  <si>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</si>
  <si>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</si>
  <si>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</si>
  <si>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</si>
  <si>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</si>
  <si>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</si>
  <si>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</si>
  <si>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</si>
  <si>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</si>
  <si>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</si>
  <si>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</si>
  <si>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</si>
  <si>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</si>
  <si>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</si>
  <si>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</si>
  <si>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</si>
  <si>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</si>
  <si>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</si>
  <si>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</si>
  <si>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</si>
  <si>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</si>
  <si>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</si>
  <si>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</si>
  <si>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</si>
  <si>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</si>
  <si>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</si>
  <si>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</si>
  <si>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</si>
  <si>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</si>
  <si>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</si>
  <si>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</si>
  <si>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</si>
  <si>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</si>
  <si>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</si>
  <si>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</si>
  <si>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</si>
  <si>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</si>
  <si>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</si>
  <si>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</si>
  <si>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</si>
  <si>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</si>
  <si>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</si>
  <si>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</si>
  <si>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</si>
  <si>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</si>
  <si>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</si>
  <si>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</si>
  <si>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</si>
  <si>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</si>
  <si>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</si>
  <si>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</si>
  <si>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</si>
  <si>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</si>
  <si>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</si>
  <si>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</si>
  <si>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</si>
  <si>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</si>
  <si>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</si>
  <si>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</si>
  <si>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</si>
  <si>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</si>
  <si>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</si>
  <si>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</si>
  <si>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</si>
  <si>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</si>
  <si>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</si>
  <si>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</si>
  <si>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</si>
  <si>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</si>
  <si>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</si>
  <si>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</si>
  <si>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</si>
  <si>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</si>
  <si>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</si>
  <si>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</si>
  <si>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</si>
  <si>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</si>
  <si>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</si>
  <si>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</si>
  <si>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</si>
  <si>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</si>
  <si>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</si>
  <si>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</si>
  <si>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</si>
  <si>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</si>
  <si>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</si>
  <si>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</si>
  <si>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</si>
  <si>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</si>
  <si>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</si>
  <si>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</si>
  <si>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</si>
  <si>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</si>
  <si>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</si>
  <si>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</si>
  <si>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</si>
  <si>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</si>
  <si>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</si>
  <si>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</si>
  <si>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</si>
  <si>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</si>
  <si>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</si>
  <si>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</si>
  <si>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</si>
  <si>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</si>
  <si>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</si>
  <si>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</si>
  <si>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</si>
  <si>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</si>
  <si>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</si>
  <si>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</si>
  <si>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</si>
  <si>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</si>
  <si>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</si>
  <si>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</si>
  <si>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</si>
  <si>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</si>
  <si>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</si>
  <si>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</si>
  <si>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</si>
  <si>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</si>
  <si>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</si>
  <si>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</si>
  <si>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</si>
  <si>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</si>
  <si>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</si>
  <si>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</si>
  <si>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</si>
  <si>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</si>
  <si>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</si>
  <si>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</si>
  <si>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</si>
  <si>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</si>
  <si>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</si>
  <si>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</si>
  <si>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</si>
  <si>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</si>
  <si>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</si>
  <si>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</si>
  <si>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</si>
  <si>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</si>
  <si>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</si>
  <si>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</si>
  <si>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</si>
  <si>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</si>
  <si>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</si>
  <si>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</si>
  <si>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</si>
  <si>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</si>
  <si>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</si>
  <si>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</si>
  <si>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</si>
  <si>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</si>
  <si>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</si>
  <si>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</si>
  <si>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</si>
  <si>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</si>
  <si>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</si>
  <si>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</si>
  <si>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</si>
  <si>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</si>
  <si>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</si>
  <si>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</si>
  <si>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</si>
  <si>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</si>
  <si>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</si>
  <si>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</si>
  <si>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</si>
  <si>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</si>
  <si>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</si>
  <si>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</si>
  <si>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</si>
  <si>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</si>
  <si>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</si>
  <si>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</si>
  <si>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</si>
  <si>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</si>
  <si>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</si>
  <si>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</si>
  <si>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</si>
  <si>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</si>
  <si>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</si>
  <si>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</si>
  <si>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</si>
  <si>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</si>
  <si>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</si>
  <si>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</si>
  <si>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</si>
  <si>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</si>
  <si>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</si>
  <si>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</si>
  <si>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</si>
  <si>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</si>
  <si>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</si>
  <si>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</si>
  <si>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</si>
  <si>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</si>
  <si>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</si>
  <si>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</si>
  <si>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</si>
  <si>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</si>
  <si>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</si>
  <si>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</si>
  <si>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</si>
  <si>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</si>
  <si>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</si>
  <si>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</si>
  <si>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</si>
  <si>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</si>
  <si>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</si>
  <si>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</si>
  <si>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</si>
  <si>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</si>
  <si>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</si>
  <si>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</si>
  <si>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</si>
  <si>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</si>
  <si>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</si>
  <si>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</si>
  <si>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</si>
  <si>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</si>
  <si>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</si>
  <si>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</si>
  <si>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</si>
  <si>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</si>
  <si>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</si>
  <si>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</si>
  <si>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DEPARTAMENTOS - PAC- julio 2019</t>
  </si>
  <si>
    <t>DISTRITOS Y MUNICIPIOS CERTIFICADOS - PAC -julio-2019</t>
  </si>
  <si>
    <t>MUNICIPIOS  NO CERTIFICADOS - PAC - CALIDAD MATRÍCULA julio 2019</t>
  </si>
  <si>
    <t>PAC -julio-2019</t>
  </si>
  <si>
    <t>Levantamiento medida  -Resolución 2070 del 27-06-2019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</si>
</sst>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&quot;$&quot;\ #,##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0" fontId="61" fillId="0" borderId="0" xfId="59" applyFont="1">
      <alignment/>
      <protection/>
    </xf>
    <xf numFmtId="0" fontId="62" fillId="0" borderId="0" xfId="59" applyFont="1">
      <alignment/>
      <protection/>
    </xf>
    <xf numFmtId="185" fontId="62" fillId="0" borderId="0" xfId="49" applyNumberFormat="1" applyFont="1" applyAlignment="1">
      <alignment/>
    </xf>
    <xf numFmtId="185" fontId="62" fillId="0" borderId="0" xfId="49" applyNumberFormat="1" applyFont="1" applyAlignment="1">
      <alignment horizontal="left"/>
    </xf>
    <xf numFmtId="0" fontId="61" fillId="0" borderId="0" xfId="59" applyFont="1" applyAlignment="1">
      <alignment horizontal="center"/>
      <protection/>
    </xf>
    <xf numFmtId="185" fontId="61" fillId="0" borderId="0" xfId="49" applyNumberFormat="1" applyFont="1" applyAlignment="1">
      <alignment horizontal="center"/>
    </xf>
    <xf numFmtId="185" fontId="61" fillId="35" borderId="10" xfId="49" applyNumberFormat="1" applyFont="1" applyFill="1" applyBorder="1" applyAlignment="1">
      <alignment horizontal="center" vertical="center" wrapText="1"/>
    </xf>
    <xf numFmtId="0" fontId="61" fillId="35" borderId="12" xfId="59" applyFont="1" applyFill="1" applyBorder="1" applyAlignment="1">
      <alignment horizontal="center" vertical="center" wrapText="1"/>
      <protection/>
    </xf>
    <xf numFmtId="185" fontId="61" fillId="35" borderId="12" xfId="49" applyNumberFormat="1" applyFont="1" applyFill="1" applyBorder="1" applyAlignment="1">
      <alignment horizontal="center" vertical="center" wrapText="1"/>
    </xf>
    <xf numFmtId="185" fontId="62" fillId="35" borderId="11" xfId="49" applyNumberFormat="1" applyFont="1" applyFill="1" applyBorder="1" applyAlignment="1">
      <alignment horizontal="center"/>
    </xf>
    <xf numFmtId="185" fontId="62" fillId="35" borderId="11" xfId="49" applyNumberFormat="1" applyFont="1" applyFill="1" applyBorder="1" applyAlignment="1">
      <alignment/>
    </xf>
    <xf numFmtId="1" fontId="62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2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1" fillId="0" borderId="15" xfId="49" applyNumberFormat="1" applyFont="1" applyBorder="1" applyAlignment="1">
      <alignment horizontal="left" vertical="center"/>
    </xf>
    <xf numFmtId="0" fontId="61" fillId="0" borderId="16" xfId="59" applyFont="1" applyBorder="1" applyAlignment="1">
      <alignment vertical="center"/>
      <protection/>
    </xf>
    <xf numFmtId="0" fontId="61" fillId="0" borderId="16" xfId="59" applyFont="1" applyBorder="1" applyAlignment="1">
      <alignment vertical="center"/>
      <protection/>
    </xf>
    <xf numFmtId="0" fontId="61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2" fillId="0" borderId="0" xfId="49" applyNumberFormat="1" applyFont="1" applyAlignment="1">
      <alignment/>
    </xf>
    <xf numFmtId="4" fontId="63" fillId="0" borderId="0" xfId="0" applyNumberFormat="1" applyFont="1" applyAlignment="1">
      <alignment/>
    </xf>
    <xf numFmtId="18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1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2" fillId="37" borderId="11" xfId="49" applyNumberFormat="1" applyFont="1" applyFill="1" applyBorder="1" applyAlignment="1">
      <alignment horizontal="center"/>
    </xf>
    <xf numFmtId="185" fontId="62" fillId="37" borderId="11" xfId="49" applyNumberFormat="1" applyFont="1" applyFill="1" applyBorder="1" applyAlignment="1">
      <alignment/>
    </xf>
    <xf numFmtId="1" fontId="62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5" fillId="0" borderId="11" xfId="51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43" fontId="0" fillId="0" borderId="0" xfId="0" applyNumberFormat="1" applyFont="1" applyAlignment="1">
      <alignment/>
    </xf>
    <xf numFmtId="185" fontId="39" fillId="0" borderId="11" xfId="49" applyNumberFormat="1" applyFont="1" applyBorder="1" applyAlignment="1">
      <alignment/>
    </xf>
    <xf numFmtId="210" fontId="15" fillId="0" borderId="0" xfId="0" applyNumberFormat="1" applyFont="1" applyAlignment="1">
      <alignment/>
    </xf>
    <xf numFmtId="184" fontId="2" fillId="15" borderId="26" xfId="49" applyFont="1" applyFill="1" applyBorder="1" applyAlignment="1">
      <alignment horizontal="center" vertical="center" wrapText="1"/>
    </xf>
    <xf numFmtId="184" fontId="2" fillId="15" borderId="27" xfId="49" applyFont="1" applyFill="1" applyBorder="1" applyAlignment="1">
      <alignment horizontal="center" vertical="center" wrapText="1"/>
    </xf>
    <xf numFmtId="184" fontId="9" fillId="15" borderId="27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30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30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41" borderId="30" xfId="49" applyFont="1" applyFill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184" fontId="9" fillId="41" borderId="32" xfId="49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2" xfId="49" applyNumberFormat="1" applyFont="1" applyFill="1" applyBorder="1" applyAlignment="1">
      <alignment horizontal="center" vertical="center" wrapText="1"/>
    </xf>
    <xf numFmtId="184" fontId="9" fillId="15" borderId="33" xfId="49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6" xfId="49" applyNumberFormat="1" applyFont="1" applyFill="1" applyBorder="1" applyAlignment="1">
      <alignment horizontal="center" vertical="center" wrapText="1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33" xfId="49" applyNumberFormat="1" applyFont="1" applyFill="1" applyBorder="1" applyAlignment="1">
      <alignment horizontal="center" vertical="center" wrapText="1"/>
    </xf>
    <xf numFmtId="0" fontId="61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9" fillId="42" borderId="11" xfId="0" applyFont="1" applyFill="1" applyBorder="1" applyAlignment="1">
      <alignment/>
    </xf>
    <xf numFmtId="0" fontId="9" fillId="10" borderId="11" xfId="0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PAC%20mensual%202019-enero-julio%20act.23-07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f.AP 1ersemes (2)"/>
      <sheetName val="Aportes enero mayo SINEB"/>
      <sheetName val="Verf.AP 1ersemes"/>
      <sheetName val="PAC junio"/>
      <sheetName val="PAC julio"/>
      <sheetName val="Contrat.yotros"/>
      <sheetName val="PAC enero"/>
      <sheetName val="PAC febrero-nóm y otros"/>
      <sheetName val="Aportes ajustados"/>
      <sheetName val="PAC marzo-nóm y otros"/>
      <sheetName val="PAC abril-nom y otros"/>
      <sheetName val="PAC mayo nom y otros"/>
      <sheetName val="ETC-Contrainco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J14" sqref="J14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28.421875" style="6" customWidth="1"/>
    <col min="14" max="14" width="15.7109375" style="6" customWidth="1"/>
    <col min="15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43" t="s">
        <v>60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21">
      <c r="A5" s="143" t="s">
        <v>1251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44" t="s">
        <v>120</v>
      </c>
      <c r="B7" s="158" t="s">
        <v>1246</v>
      </c>
      <c r="C7" s="147" t="s">
        <v>1</v>
      </c>
      <c r="D7" s="155" t="s">
        <v>1243</v>
      </c>
      <c r="E7" s="155"/>
      <c r="F7" s="155"/>
      <c r="G7" s="155"/>
      <c r="H7" s="155"/>
      <c r="I7" s="155"/>
      <c r="J7" s="155"/>
      <c r="K7" s="150" t="s">
        <v>2</v>
      </c>
      <c r="L7" s="140" t="s">
        <v>95</v>
      </c>
    </row>
    <row r="8" spans="1:12" s="22" customFormat="1" ht="41.25" customHeight="1">
      <c r="A8" s="145"/>
      <c r="B8" s="159"/>
      <c r="C8" s="148"/>
      <c r="D8" s="152" t="s">
        <v>1244</v>
      </c>
      <c r="E8" s="152"/>
      <c r="F8" s="152"/>
      <c r="G8" s="153" t="s">
        <v>1245</v>
      </c>
      <c r="H8" s="154"/>
      <c r="I8" s="154"/>
      <c r="J8" s="156" t="s">
        <v>1227</v>
      </c>
      <c r="K8" s="151"/>
      <c r="L8" s="141"/>
    </row>
    <row r="9" spans="1:12" ht="41.25" customHeight="1">
      <c r="A9" s="146"/>
      <c r="B9" s="160"/>
      <c r="C9" s="149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1247</v>
      </c>
      <c r="J9" s="156"/>
      <c r="K9" s="151"/>
      <c r="L9" s="142"/>
    </row>
    <row r="10" spans="1:12" ht="27.75" customHeight="1">
      <c r="A10" s="129"/>
      <c r="B10" s="130"/>
      <c r="C10" s="131"/>
      <c r="D10" s="132" t="s">
        <v>61</v>
      </c>
      <c r="E10" s="132" t="s">
        <v>62</v>
      </c>
      <c r="F10" s="132" t="s">
        <v>1230</v>
      </c>
      <c r="G10" s="132" t="s">
        <v>1231</v>
      </c>
      <c r="H10" s="132" t="s">
        <v>63</v>
      </c>
      <c r="I10" s="132" t="s">
        <v>1232</v>
      </c>
      <c r="J10" s="132" t="s">
        <v>1233</v>
      </c>
      <c r="K10" s="132" t="s">
        <v>1234</v>
      </c>
      <c r="L10" s="133" t="s">
        <v>1235</v>
      </c>
    </row>
    <row r="11" spans="1:14" ht="15">
      <c r="A11" s="138">
        <v>91</v>
      </c>
      <c r="B11" s="138"/>
      <c r="C11" s="27" t="s">
        <v>20</v>
      </c>
      <c r="D11" s="52">
        <v>2197189237</v>
      </c>
      <c r="E11" s="52">
        <v>0</v>
      </c>
      <c r="F11" s="52">
        <f>SUM(D11:E11)</f>
        <v>2197189237</v>
      </c>
      <c r="G11" s="52">
        <v>448559822</v>
      </c>
      <c r="H11" s="52">
        <v>179857653</v>
      </c>
      <c r="I11" s="52">
        <f>SUM(G11:H11)</f>
        <v>628417475</v>
      </c>
      <c r="J11" s="56">
        <f>+I11+F11</f>
        <v>2825606712</v>
      </c>
      <c r="K11" s="102">
        <v>0</v>
      </c>
      <c r="L11" s="52">
        <f aca="true" t="shared" si="0" ref="L11:L42">+K11+J11</f>
        <v>2825606712</v>
      </c>
      <c r="N11" s="137"/>
    </row>
    <row r="12" spans="1:14" ht="15">
      <c r="A12" s="33">
        <v>5</v>
      </c>
      <c r="B12" s="33"/>
      <c r="C12" s="27" t="s">
        <v>4</v>
      </c>
      <c r="D12" s="52">
        <v>66953713643</v>
      </c>
      <c r="E12" s="52">
        <v>6609021267</v>
      </c>
      <c r="F12" s="52">
        <f aca="true" t="shared" si="1" ref="F12:F42">SUM(D12:E12)</f>
        <v>73562734910</v>
      </c>
      <c r="G12" s="52">
        <v>6771768172</v>
      </c>
      <c r="H12" s="52">
        <v>3468788714</v>
      </c>
      <c r="I12" s="52">
        <f aca="true" t="shared" si="2" ref="I12:I42">SUM(G12:H12)</f>
        <v>10240556886</v>
      </c>
      <c r="J12" s="56">
        <f aca="true" t="shared" si="3" ref="J12:J42">+I12+F12</f>
        <v>83803291796</v>
      </c>
      <c r="K12" s="102">
        <v>2665771331</v>
      </c>
      <c r="L12" s="52">
        <f t="shared" si="0"/>
        <v>86469063127</v>
      </c>
      <c r="N12" s="137"/>
    </row>
    <row r="13" spans="1:14" ht="15">
      <c r="A13" s="33">
        <v>81</v>
      </c>
      <c r="B13" s="33"/>
      <c r="C13" s="27" t="s">
        <v>17</v>
      </c>
      <c r="D13" s="52">
        <v>10467459059</v>
      </c>
      <c r="E13" s="52">
        <v>182316960</v>
      </c>
      <c r="F13" s="52">
        <f t="shared" si="1"/>
        <v>10649776019</v>
      </c>
      <c r="G13" s="52">
        <v>1314932282</v>
      </c>
      <c r="H13" s="52">
        <v>527132128</v>
      </c>
      <c r="I13" s="52">
        <f t="shared" si="2"/>
        <v>1842064410</v>
      </c>
      <c r="J13" s="56">
        <f t="shared" si="3"/>
        <v>12491840429</v>
      </c>
      <c r="K13" s="102">
        <v>33000000</v>
      </c>
      <c r="L13" s="52">
        <f t="shared" si="0"/>
        <v>12524840429</v>
      </c>
      <c r="N13" s="137"/>
    </row>
    <row r="14" spans="1:14" ht="15">
      <c r="A14" s="33">
        <v>8</v>
      </c>
      <c r="B14" s="33"/>
      <c r="C14" s="27" t="s">
        <v>82</v>
      </c>
      <c r="D14" s="52">
        <v>17500573035</v>
      </c>
      <c r="E14" s="52">
        <v>3000000000</v>
      </c>
      <c r="F14" s="52">
        <f t="shared" si="1"/>
        <v>20500573035</v>
      </c>
      <c r="G14" s="52">
        <v>3475013102</v>
      </c>
      <c r="H14" s="52">
        <v>1459190989</v>
      </c>
      <c r="I14" s="52">
        <f t="shared" si="2"/>
        <v>4934204091</v>
      </c>
      <c r="J14" s="56">
        <f t="shared" si="3"/>
        <v>25434777126</v>
      </c>
      <c r="K14" s="102">
        <v>1017038609</v>
      </c>
      <c r="L14" s="52">
        <f t="shared" si="0"/>
        <v>26451815735</v>
      </c>
      <c r="N14" s="137"/>
    </row>
    <row r="15" spans="1:14" ht="15">
      <c r="A15" s="33">
        <v>13</v>
      </c>
      <c r="B15" s="33"/>
      <c r="C15" s="27" t="s">
        <v>80</v>
      </c>
      <c r="D15" s="52">
        <v>37698861285</v>
      </c>
      <c r="E15" s="52">
        <v>441810800</v>
      </c>
      <c r="F15" s="52">
        <f t="shared" si="1"/>
        <v>38140672085</v>
      </c>
      <c r="G15" s="52">
        <v>6842282413</v>
      </c>
      <c r="H15" s="52">
        <v>2717250947</v>
      </c>
      <c r="I15" s="52">
        <f t="shared" si="2"/>
        <v>9559533360</v>
      </c>
      <c r="J15" s="56">
        <f t="shared" si="3"/>
        <v>47700205445</v>
      </c>
      <c r="K15" s="102">
        <v>975631273</v>
      </c>
      <c r="L15" s="52">
        <f t="shared" si="0"/>
        <v>48675836718</v>
      </c>
      <c r="N15" s="137"/>
    </row>
    <row r="16" spans="1:14" ht="15">
      <c r="A16" s="33">
        <v>15</v>
      </c>
      <c r="B16" s="33"/>
      <c r="C16" s="27" t="s">
        <v>84</v>
      </c>
      <c r="D16" s="52">
        <v>32975680702</v>
      </c>
      <c r="E16" s="52">
        <v>411522301</v>
      </c>
      <c r="F16" s="52">
        <f t="shared" si="1"/>
        <v>33387203003</v>
      </c>
      <c r="G16" s="52">
        <v>4113454579</v>
      </c>
      <c r="H16" s="52">
        <v>1547328199</v>
      </c>
      <c r="I16" s="52">
        <f t="shared" si="2"/>
        <v>5660782778</v>
      </c>
      <c r="J16" s="56">
        <f t="shared" si="3"/>
        <v>39047985781</v>
      </c>
      <c r="K16" s="102">
        <v>1718003170</v>
      </c>
      <c r="L16" s="52">
        <f t="shared" si="0"/>
        <v>40765988951</v>
      </c>
      <c r="N16" s="137"/>
    </row>
    <row r="17" spans="1:14" ht="15">
      <c r="A17" s="33">
        <v>17</v>
      </c>
      <c r="B17" s="33"/>
      <c r="C17" s="27" t="s">
        <v>5</v>
      </c>
      <c r="D17" s="52">
        <v>18479280670</v>
      </c>
      <c r="E17" s="52">
        <v>2393512018</v>
      </c>
      <c r="F17" s="52">
        <f t="shared" si="1"/>
        <v>20872792688</v>
      </c>
      <c r="G17" s="52">
        <v>2708025377</v>
      </c>
      <c r="H17" s="52">
        <v>1348666521</v>
      </c>
      <c r="I17" s="52">
        <f t="shared" si="2"/>
        <v>4056691898</v>
      </c>
      <c r="J17" s="56">
        <f t="shared" si="3"/>
        <v>24929484586</v>
      </c>
      <c r="K17" s="102">
        <v>0</v>
      </c>
      <c r="L17" s="52">
        <f t="shared" si="0"/>
        <v>24929484586</v>
      </c>
      <c r="N17" s="137"/>
    </row>
    <row r="18" spans="1:14" ht="15">
      <c r="A18" s="33">
        <v>18</v>
      </c>
      <c r="B18" s="33"/>
      <c r="C18" s="27" t="s">
        <v>86</v>
      </c>
      <c r="D18" s="52">
        <v>11463547868</v>
      </c>
      <c r="E18" s="52">
        <v>411422017</v>
      </c>
      <c r="F18" s="52">
        <f t="shared" si="1"/>
        <v>11874969885</v>
      </c>
      <c r="G18" s="52">
        <v>1334628566</v>
      </c>
      <c r="H18" s="52">
        <v>494985846</v>
      </c>
      <c r="I18" s="52">
        <f t="shared" si="2"/>
        <v>1829614412</v>
      </c>
      <c r="J18" s="56">
        <f t="shared" si="3"/>
        <v>13704584297</v>
      </c>
      <c r="K18" s="102">
        <v>0</v>
      </c>
      <c r="L18" s="52">
        <f t="shared" si="0"/>
        <v>13704584297</v>
      </c>
      <c r="N18" s="137"/>
    </row>
    <row r="19" spans="1:14" ht="15">
      <c r="A19" s="33">
        <v>85</v>
      </c>
      <c r="B19" s="33"/>
      <c r="C19" s="27" t="s">
        <v>18</v>
      </c>
      <c r="D19" s="52">
        <v>9358433012</v>
      </c>
      <c r="E19" s="52">
        <v>387778863</v>
      </c>
      <c r="F19" s="52">
        <f t="shared" si="1"/>
        <v>9746211875</v>
      </c>
      <c r="G19" s="52">
        <v>1058074383</v>
      </c>
      <c r="H19" s="52">
        <v>420402470</v>
      </c>
      <c r="I19" s="52">
        <f t="shared" si="2"/>
        <v>1478476853</v>
      </c>
      <c r="J19" s="56">
        <f t="shared" si="3"/>
        <v>11224688728</v>
      </c>
      <c r="K19" s="102">
        <v>55348771</v>
      </c>
      <c r="L19" s="52">
        <f t="shared" si="0"/>
        <v>11280037499</v>
      </c>
      <c r="N19" s="137"/>
    </row>
    <row r="20" spans="1:14" ht="15">
      <c r="A20" s="33">
        <v>19</v>
      </c>
      <c r="B20" s="33"/>
      <c r="C20" s="27" t="s">
        <v>6</v>
      </c>
      <c r="D20" s="52">
        <v>41376923097</v>
      </c>
      <c r="E20" s="52">
        <v>20248117181</v>
      </c>
      <c r="F20" s="52">
        <f t="shared" si="1"/>
        <v>61625040278</v>
      </c>
      <c r="G20" s="52">
        <v>3761250483</v>
      </c>
      <c r="H20" s="52">
        <v>1921595774</v>
      </c>
      <c r="I20" s="52">
        <f t="shared" si="2"/>
        <v>5682846257</v>
      </c>
      <c r="J20" s="56">
        <f t="shared" si="3"/>
        <v>67307886535</v>
      </c>
      <c r="K20" s="102">
        <v>837448582</v>
      </c>
      <c r="L20" s="52">
        <f t="shared" si="0"/>
        <v>68145335117</v>
      </c>
      <c r="N20" s="137"/>
    </row>
    <row r="21" spans="1:14" ht="15">
      <c r="A21" s="33">
        <v>20</v>
      </c>
      <c r="B21" s="33"/>
      <c r="C21" s="27" t="s">
        <v>7</v>
      </c>
      <c r="D21" s="52">
        <v>22952734592</v>
      </c>
      <c r="E21" s="52">
        <v>971445665</v>
      </c>
      <c r="F21" s="52">
        <f t="shared" si="1"/>
        <v>23924180257</v>
      </c>
      <c r="G21" s="52">
        <v>3006780186</v>
      </c>
      <c r="H21" s="52">
        <v>1210818736</v>
      </c>
      <c r="I21" s="52">
        <f t="shared" si="2"/>
        <v>4217598922</v>
      </c>
      <c r="J21" s="56">
        <f t="shared" si="3"/>
        <v>28141779179</v>
      </c>
      <c r="K21" s="102">
        <v>204952584</v>
      </c>
      <c r="L21" s="52">
        <f t="shared" si="0"/>
        <v>28346731763</v>
      </c>
      <c r="N21" s="137"/>
    </row>
    <row r="22" spans="1:14" ht="15">
      <c r="A22" s="33">
        <v>27</v>
      </c>
      <c r="B22" s="33"/>
      <c r="C22" s="27" t="s">
        <v>87</v>
      </c>
      <c r="D22" s="52">
        <v>15264571397</v>
      </c>
      <c r="E22" s="52">
        <v>1279694292</v>
      </c>
      <c r="F22" s="52">
        <f t="shared" si="1"/>
        <v>16544265689</v>
      </c>
      <c r="G22" s="52">
        <v>3026120230</v>
      </c>
      <c r="H22" s="52">
        <v>1244867796</v>
      </c>
      <c r="I22" s="52">
        <f t="shared" si="2"/>
        <v>4270988026</v>
      </c>
      <c r="J22" s="56">
        <f t="shared" si="3"/>
        <v>20815253715</v>
      </c>
      <c r="K22" s="102">
        <v>522450411</v>
      </c>
      <c r="L22" s="52">
        <f t="shared" si="0"/>
        <v>21337704126</v>
      </c>
      <c r="N22" s="137"/>
    </row>
    <row r="23" spans="1:14" ht="15">
      <c r="A23" s="33">
        <v>23</v>
      </c>
      <c r="B23" s="33"/>
      <c r="C23" s="30" t="s">
        <v>83</v>
      </c>
      <c r="D23" s="52">
        <v>41051483026</v>
      </c>
      <c r="E23" s="52">
        <v>2253779306</v>
      </c>
      <c r="F23" s="52">
        <f t="shared" si="1"/>
        <v>43305262332</v>
      </c>
      <c r="G23" s="52">
        <v>6997569012</v>
      </c>
      <c r="H23" s="52">
        <v>2761588758</v>
      </c>
      <c r="I23" s="52">
        <f t="shared" si="2"/>
        <v>9759157770</v>
      </c>
      <c r="J23" s="56">
        <f t="shared" si="3"/>
        <v>53064420102</v>
      </c>
      <c r="K23" s="102">
        <v>528559612</v>
      </c>
      <c r="L23" s="52">
        <f t="shared" si="0"/>
        <v>53592979714</v>
      </c>
      <c r="N23" s="137"/>
    </row>
    <row r="24" spans="1:14" ht="15">
      <c r="A24" s="33">
        <v>25</v>
      </c>
      <c r="B24" s="33"/>
      <c r="C24" s="27" t="s">
        <v>8</v>
      </c>
      <c r="D24" s="52">
        <v>41484660492</v>
      </c>
      <c r="E24" s="52">
        <v>933256522</v>
      </c>
      <c r="F24" s="52">
        <f t="shared" si="1"/>
        <v>42417917014</v>
      </c>
      <c r="G24" s="52">
        <v>5442787085</v>
      </c>
      <c r="H24" s="52">
        <v>2190334759</v>
      </c>
      <c r="I24" s="52">
        <f t="shared" si="2"/>
        <v>7633121844</v>
      </c>
      <c r="J24" s="56">
        <f t="shared" si="3"/>
        <v>50051038858</v>
      </c>
      <c r="K24" s="102">
        <v>3326413049</v>
      </c>
      <c r="L24" s="52">
        <f t="shared" si="0"/>
        <v>53377451907</v>
      </c>
      <c r="N24" s="137"/>
    </row>
    <row r="25" spans="1:14" ht="15">
      <c r="A25" s="33">
        <v>94</v>
      </c>
      <c r="B25" s="33"/>
      <c r="C25" s="27" t="s">
        <v>90</v>
      </c>
      <c r="D25" s="52">
        <v>1854084202</v>
      </c>
      <c r="E25" s="52">
        <v>2772749000</v>
      </c>
      <c r="F25" s="52">
        <f t="shared" si="1"/>
        <v>4626833202</v>
      </c>
      <c r="G25" s="52">
        <v>164069034</v>
      </c>
      <c r="H25" s="52">
        <v>60405934</v>
      </c>
      <c r="I25" s="52">
        <f t="shared" si="2"/>
        <v>224474968</v>
      </c>
      <c r="J25" s="56">
        <f t="shared" si="3"/>
        <v>4851308170</v>
      </c>
      <c r="K25" s="102">
        <v>0</v>
      </c>
      <c r="L25" s="52">
        <f t="shared" si="0"/>
        <v>4851308170</v>
      </c>
      <c r="N25" s="137"/>
    </row>
    <row r="26" spans="1:14" ht="15">
      <c r="A26" s="33">
        <v>95</v>
      </c>
      <c r="B26" s="33"/>
      <c r="C26" s="27" t="s">
        <v>21</v>
      </c>
      <c r="D26" s="52">
        <v>3565248822</v>
      </c>
      <c r="E26" s="52">
        <v>475533115</v>
      </c>
      <c r="F26" s="52">
        <f t="shared" si="1"/>
        <v>4040781937</v>
      </c>
      <c r="G26" s="52">
        <v>549889187</v>
      </c>
      <c r="H26" s="52">
        <v>230528246</v>
      </c>
      <c r="I26" s="52">
        <f t="shared" si="2"/>
        <v>780417433</v>
      </c>
      <c r="J26" s="56">
        <f t="shared" si="3"/>
        <v>4821199370</v>
      </c>
      <c r="K26" s="102">
        <v>0</v>
      </c>
      <c r="L26" s="52">
        <f t="shared" si="0"/>
        <v>4821199370</v>
      </c>
      <c r="N26" s="137"/>
    </row>
    <row r="27" spans="1:14" ht="15">
      <c r="A27" s="33">
        <v>41</v>
      </c>
      <c r="B27" s="33"/>
      <c r="C27" s="27" t="s">
        <v>9</v>
      </c>
      <c r="D27" s="52">
        <v>23583559117</v>
      </c>
      <c r="E27" s="52">
        <v>286898336</v>
      </c>
      <c r="F27" s="52">
        <f t="shared" si="1"/>
        <v>23870457453</v>
      </c>
      <c r="G27" s="52">
        <v>3934615502</v>
      </c>
      <c r="H27" s="52">
        <v>1956249599</v>
      </c>
      <c r="I27" s="52">
        <f t="shared" si="2"/>
        <v>5890865101</v>
      </c>
      <c r="J27" s="56">
        <f t="shared" si="3"/>
        <v>29761322554</v>
      </c>
      <c r="K27" s="102">
        <v>513927919</v>
      </c>
      <c r="L27" s="52">
        <f t="shared" si="0"/>
        <v>30275250473</v>
      </c>
      <c r="N27" s="137"/>
    </row>
    <row r="28" spans="1:14" ht="15">
      <c r="A28" s="33">
        <v>44</v>
      </c>
      <c r="B28" s="33"/>
      <c r="C28" s="31" t="s">
        <v>78</v>
      </c>
      <c r="D28" s="52">
        <v>13431757769</v>
      </c>
      <c r="E28" s="52">
        <v>404500866</v>
      </c>
      <c r="F28" s="52">
        <f t="shared" si="1"/>
        <v>13836258635</v>
      </c>
      <c r="G28" s="52">
        <v>1470270988</v>
      </c>
      <c r="H28" s="52">
        <v>566277339</v>
      </c>
      <c r="I28" s="52">
        <f t="shared" si="2"/>
        <v>2036548327</v>
      </c>
      <c r="J28" s="56">
        <f t="shared" si="3"/>
        <v>15872806962</v>
      </c>
      <c r="K28" s="102">
        <v>165290721</v>
      </c>
      <c r="L28" s="52">
        <f t="shared" si="0"/>
        <v>16038097683</v>
      </c>
      <c r="N28" s="137"/>
    </row>
    <row r="29" spans="1:14" ht="15">
      <c r="A29" s="33">
        <v>47</v>
      </c>
      <c r="B29" s="33"/>
      <c r="C29" s="27" t="s">
        <v>10</v>
      </c>
      <c r="D29" s="52">
        <v>32342887959</v>
      </c>
      <c r="E29" s="52">
        <v>332536417</v>
      </c>
      <c r="F29" s="52">
        <f t="shared" si="1"/>
        <v>32675424376</v>
      </c>
      <c r="G29" s="52">
        <v>4105852900</v>
      </c>
      <c r="H29" s="52">
        <v>1567421134</v>
      </c>
      <c r="I29" s="52">
        <f t="shared" si="2"/>
        <v>5673274034</v>
      </c>
      <c r="J29" s="56">
        <f t="shared" si="3"/>
        <v>38348698410</v>
      </c>
      <c r="K29" s="102">
        <v>554844048</v>
      </c>
      <c r="L29" s="52">
        <f t="shared" si="0"/>
        <v>38903542458</v>
      </c>
      <c r="N29" s="137"/>
    </row>
    <row r="30" spans="1:14" ht="15">
      <c r="A30" s="33">
        <v>50</v>
      </c>
      <c r="B30" s="33"/>
      <c r="C30" s="27" t="s">
        <v>11</v>
      </c>
      <c r="D30" s="52">
        <v>13722761584</v>
      </c>
      <c r="E30" s="52">
        <v>6900320961</v>
      </c>
      <c r="F30" s="52">
        <f t="shared" si="1"/>
        <v>20623082545</v>
      </c>
      <c r="G30" s="52">
        <v>2482226198</v>
      </c>
      <c r="H30" s="52">
        <v>1019868536</v>
      </c>
      <c r="I30" s="52">
        <f t="shared" si="2"/>
        <v>3502094734</v>
      </c>
      <c r="J30" s="56">
        <f t="shared" si="3"/>
        <v>24125177279</v>
      </c>
      <c r="K30" s="102">
        <v>250411278</v>
      </c>
      <c r="L30" s="52">
        <f t="shared" si="0"/>
        <v>24375588557</v>
      </c>
      <c r="N30" s="137"/>
    </row>
    <row r="31" spans="1:14" ht="15">
      <c r="A31" s="33">
        <v>52</v>
      </c>
      <c r="B31" s="33"/>
      <c r="C31" s="31" t="s">
        <v>12</v>
      </c>
      <c r="D31" s="52">
        <v>36714188061</v>
      </c>
      <c r="E31" s="52">
        <v>456373268</v>
      </c>
      <c r="F31" s="52">
        <f t="shared" si="1"/>
        <v>37170561329</v>
      </c>
      <c r="G31" s="52">
        <v>4271334263</v>
      </c>
      <c r="H31" s="52">
        <v>1530912948</v>
      </c>
      <c r="I31" s="52">
        <f t="shared" si="2"/>
        <v>5802247211</v>
      </c>
      <c r="J31" s="56">
        <f t="shared" si="3"/>
        <v>42972808540</v>
      </c>
      <c r="K31" s="102">
        <v>963746411</v>
      </c>
      <c r="L31" s="52">
        <f t="shared" si="0"/>
        <v>43936554951</v>
      </c>
      <c r="N31" s="137"/>
    </row>
    <row r="32" spans="1:14" ht="15">
      <c r="A32" s="33">
        <v>54</v>
      </c>
      <c r="B32" s="33"/>
      <c r="C32" s="31" t="s">
        <v>117</v>
      </c>
      <c r="D32" s="52">
        <v>25067873170</v>
      </c>
      <c r="E32" s="52">
        <v>2115742637</v>
      </c>
      <c r="F32" s="52">
        <f t="shared" si="1"/>
        <v>27183615807</v>
      </c>
      <c r="G32" s="52">
        <v>3386736480</v>
      </c>
      <c r="H32" s="52">
        <v>1310935695</v>
      </c>
      <c r="I32" s="52">
        <f t="shared" si="2"/>
        <v>4697672175</v>
      </c>
      <c r="J32" s="56">
        <f t="shared" si="3"/>
        <v>31881287982</v>
      </c>
      <c r="K32" s="102">
        <v>1015000000</v>
      </c>
      <c r="L32" s="52">
        <f t="shared" si="0"/>
        <v>32896287982</v>
      </c>
      <c r="N32" s="137"/>
    </row>
    <row r="33" spans="1:14" ht="15">
      <c r="A33" s="33">
        <v>86</v>
      </c>
      <c r="B33" s="33"/>
      <c r="C33" s="27" t="s">
        <v>19</v>
      </c>
      <c r="D33" s="52">
        <v>14306339772</v>
      </c>
      <c r="E33" s="52">
        <v>712476149</v>
      </c>
      <c r="F33" s="52">
        <f t="shared" si="1"/>
        <v>15018815921</v>
      </c>
      <c r="G33" s="52">
        <v>1880950527</v>
      </c>
      <c r="H33" s="52">
        <v>704007873</v>
      </c>
      <c r="I33" s="52">
        <f t="shared" si="2"/>
        <v>2584958400</v>
      </c>
      <c r="J33" s="56">
        <f t="shared" si="3"/>
        <v>17603774321</v>
      </c>
      <c r="K33" s="102">
        <v>61013751</v>
      </c>
      <c r="L33" s="52">
        <f t="shared" si="0"/>
        <v>17664788072</v>
      </c>
      <c r="N33" s="137"/>
    </row>
    <row r="34" spans="1:14" ht="15">
      <c r="A34" s="33">
        <v>63</v>
      </c>
      <c r="B34" s="33"/>
      <c r="C34" s="27" t="s">
        <v>88</v>
      </c>
      <c r="D34" s="52">
        <v>8675975568</v>
      </c>
      <c r="E34" s="52">
        <v>608864573</v>
      </c>
      <c r="F34" s="52">
        <f t="shared" si="1"/>
        <v>9284840141</v>
      </c>
      <c r="G34" s="52">
        <v>1074343417</v>
      </c>
      <c r="H34" s="52">
        <v>419864797</v>
      </c>
      <c r="I34" s="52">
        <f t="shared" si="2"/>
        <v>1494208214</v>
      </c>
      <c r="J34" s="56">
        <f t="shared" si="3"/>
        <v>10779048355</v>
      </c>
      <c r="K34" s="102">
        <v>0</v>
      </c>
      <c r="L34" s="52">
        <f t="shared" si="0"/>
        <v>10779048355</v>
      </c>
      <c r="N34" s="137"/>
    </row>
    <row r="35" spans="1:14" ht="15">
      <c r="A35" s="33">
        <v>66</v>
      </c>
      <c r="B35" s="33"/>
      <c r="C35" s="27" t="s">
        <v>13</v>
      </c>
      <c r="D35" s="52">
        <v>9301140506</v>
      </c>
      <c r="E35" s="52">
        <v>184222277</v>
      </c>
      <c r="F35" s="52">
        <f t="shared" si="1"/>
        <v>9485362783</v>
      </c>
      <c r="G35" s="52">
        <v>1153993359</v>
      </c>
      <c r="H35" s="52">
        <v>448854167</v>
      </c>
      <c r="I35" s="52">
        <f t="shared" si="2"/>
        <v>1602847526</v>
      </c>
      <c r="J35" s="56">
        <f t="shared" si="3"/>
        <v>11088210309</v>
      </c>
      <c r="K35" s="102">
        <v>520553530</v>
      </c>
      <c r="L35" s="52">
        <f t="shared" si="0"/>
        <v>11608763839</v>
      </c>
      <c r="N35" s="137"/>
    </row>
    <row r="36" spans="1:14" ht="15">
      <c r="A36" s="33">
        <v>88</v>
      </c>
      <c r="B36" s="33"/>
      <c r="C36" s="27" t="s">
        <v>81</v>
      </c>
      <c r="D36" s="52">
        <v>1606284189</v>
      </c>
      <c r="E36" s="52">
        <v>37923261</v>
      </c>
      <c r="F36" s="52">
        <f t="shared" si="1"/>
        <v>1644207450</v>
      </c>
      <c r="G36" s="52">
        <v>168094046</v>
      </c>
      <c r="H36" s="52">
        <v>68934259</v>
      </c>
      <c r="I36" s="52">
        <f t="shared" si="2"/>
        <v>237028305</v>
      </c>
      <c r="J36" s="56">
        <f t="shared" si="3"/>
        <v>1881235755</v>
      </c>
      <c r="K36" s="102">
        <v>85011210</v>
      </c>
      <c r="L36" s="52">
        <f t="shared" si="0"/>
        <v>1966246965</v>
      </c>
      <c r="N36" s="137"/>
    </row>
    <row r="37" spans="1:14" ht="15">
      <c r="A37" s="33">
        <v>68</v>
      </c>
      <c r="B37" s="33"/>
      <c r="C37" s="27" t="s">
        <v>14</v>
      </c>
      <c r="D37" s="52">
        <v>32527881494</v>
      </c>
      <c r="E37" s="52">
        <v>2533050358</v>
      </c>
      <c r="F37" s="52">
        <f t="shared" si="1"/>
        <v>35060931852</v>
      </c>
      <c r="G37" s="52">
        <v>5497235790</v>
      </c>
      <c r="H37" s="52">
        <v>2231108384</v>
      </c>
      <c r="I37" s="52">
        <f t="shared" si="2"/>
        <v>7728344174</v>
      </c>
      <c r="J37" s="56">
        <f t="shared" si="3"/>
        <v>42789276026</v>
      </c>
      <c r="K37" s="102">
        <v>1462277267</v>
      </c>
      <c r="L37" s="52">
        <f t="shared" si="0"/>
        <v>44251553293</v>
      </c>
      <c r="N37" s="137"/>
    </row>
    <row r="38" spans="1:14" ht="15">
      <c r="A38" s="33">
        <v>70</v>
      </c>
      <c r="B38" s="33"/>
      <c r="C38" s="27" t="s">
        <v>15</v>
      </c>
      <c r="D38" s="52">
        <v>27553179552</v>
      </c>
      <c r="E38" s="52">
        <v>271216763</v>
      </c>
      <c r="F38" s="52">
        <f t="shared" si="1"/>
        <v>27824396315</v>
      </c>
      <c r="G38" s="52">
        <v>4804374026</v>
      </c>
      <c r="H38" s="52">
        <v>1924654833</v>
      </c>
      <c r="I38" s="52">
        <f t="shared" si="2"/>
        <v>6729028859</v>
      </c>
      <c r="J38" s="56">
        <f t="shared" si="3"/>
        <v>34553425174</v>
      </c>
      <c r="K38" s="102">
        <v>0</v>
      </c>
      <c r="L38" s="52">
        <f t="shared" si="0"/>
        <v>34553425174</v>
      </c>
      <c r="N38" s="137"/>
    </row>
    <row r="39" spans="1:14" ht="15">
      <c r="A39" s="33">
        <v>73</v>
      </c>
      <c r="B39" s="33"/>
      <c r="C39" s="27" t="s">
        <v>16</v>
      </c>
      <c r="D39" s="52">
        <v>34599022143</v>
      </c>
      <c r="E39" s="52">
        <v>345863122</v>
      </c>
      <c r="F39" s="52">
        <f t="shared" si="1"/>
        <v>34944885265</v>
      </c>
      <c r="G39" s="52">
        <v>5859551484</v>
      </c>
      <c r="H39" s="52">
        <v>0</v>
      </c>
      <c r="I39" s="52">
        <f t="shared" si="2"/>
        <v>5859551484</v>
      </c>
      <c r="J39" s="56">
        <f t="shared" si="3"/>
        <v>40804436749</v>
      </c>
      <c r="K39" s="102">
        <v>2686758735</v>
      </c>
      <c r="L39" s="52">
        <f t="shared" si="0"/>
        <v>43491195484</v>
      </c>
      <c r="N39" s="137"/>
    </row>
    <row r="40" spans="1:14" ht="15">
      <c r="A40" s="33">
        <v>76</v>
      </c>
      <c r="B40" s="33"/>
      <c r="C40" s="31" t="s">
        <v>118</v>
      </c>
      <c r="D40" s="52">
        <v>25592645017</v>
      </c>
      <c r="E40" s="52">
        <v>313919670</v>
      </c>
      <c r="F40" s="52">
        <f t="shared" si="1"/>
        <v>25906564687</v>
      </c>
      <c r="G40" s="52">
        <v>3096596722</v>
      </c>
      <c r="H40" s="52">
        <v>1217683318</v>
      </c>
      <c r="I40" s="52">
        <f t="shared" si="2"/>
        <v>4314280040</v>
      </c>
      <c r="J40" s="56">
        <f t="shared" si="3"/>
        <v>30220844727</v>
      </c>
      <c r="K40" s="102">
        <v>3329886679</v>
      </c>
      <c r="L40" s="52">
        <f t="shared" si="0"/>
        <v>33550731406</v>
      </c>
      <c r="N40" s="137"/>
    </row>
    <row r="41" spans="1:14" ht="15">
      <c r="A41" s="33">
        <v>97</v>
      </c>
      <c r="B41" s="33"/>
      <c r="C41" s="27" t="s">
        <v>91</v>
      </c>
      <c r="D41" s="52">
        <v>1667240790</v>
      </c>
      <c r="E41" s="52">
        <v>1463512907</v>
      </c>
      <c r="F41" s="52">
        <f t="shared" si="1"/>
        <v>3130753697</v>
      </c>
      <c r="G41" s="52">
        <v>235528461</v>
      </c>
      <c r="H41" s="52">
        <v>95129473</v>
      </c>
      <c r="I41" s="52">
        <f t="shared" si="2"/>
        <v>330657934</v>
      </c>
      <c r="J41" s="56">
        <f t="shared" si="3"/>
        <v>3461411631</v>
      </c>
      <c r="K41" s="102">
        <v>8210061</v>
      </c>
      <c r="L41" s="52">
        <f t="shared" si="0"/>
        <v>3469621692</v>
      </c>
      <c r="N41" s="137"/>
    </row>
    <row r="42" spans="1:14" ht="15">
      <c r="A42" s="33">
        <v>99</v>
      </c>
      <c r="B42" s="33"/>
      <c r="C42" s="27" t="s">
        <v>22</v>
      </c>
      <c r="D42" s="52">
        <v>2396826509</v>
      </c>
      <c r="E42" s="52">
        <v>1301554054</v>
      </c>
      <c r="F42" s="52">
        <f t="shared" si="1"/>
        <v>3698380563</v>
      </c>
      <c r="G42" s="52">
        <v>259680173</v>
      </c>
      <c r="H42" s="52">
        <v>96032816</v>
      </c>
      <c r="I42" s="52">
        <f t="shared" si="2"/>
        <v>355712989</v>
      </c>
      <c r="J42" s="56">
        <f t="shared" si="3"/>
        <v>4054093552</v>
      </c>
      <c r="K42" s="102">
        <v>18345853</v>
      </c>
      <c r="L42" s="52">
        <f t="shared" si="0"/>
        <v>4072439405</v>
      </c>
      <c r="N42" s="137"/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677734007339</v>
      </c>
      <c r="E44" s="49">
        <f aca="true" t="shared" si="4" ref="E44:L44">SUM(E11:E43)</f>
        <v>61040934926</v>
      </c>
      <c r="F44" s="49">
        <f t="shared" si="4"/>
        <v>738774942265</v>
      </c>
      <c r="G44" s="49">
        <f t="shared" si="4"/>
        <v>94696588249</v>
      </c>
      <c r="H44" s="49">
        <f t="shared" si="4"/>
        <v>36941678641</v>
      </c>
      <c r="I44" s="49">
        <f t="shared" si="4"/>
        <v>131638266890</v>
      </c>
      <c r="J44" s="49">
        <f t="shared" si="4"/>
        <v>870413209155</v>
      </c>
      <c r="K44" s="49">
        <f t="shared" si="4"/>
        <v>23519894855</v>
      </c>
      <c r="L44" s="49">
        <f t="shared" si="4"/>
        <v>893933104010</v>
      </c>
    </row>
    <row r="45" ht="12.75">
      <c r="C45" s="15"/>
    </row>
    <row r="46" spans="1:9" ht="16.5" customHeight="1">
      <c r="A46" s="8"/>
      <c r="B46" s="8"/>
      <c r="C46" s="157"/>
      <c r="D46" s="157"/>
      <c r="E46" s="157"/>
      <c r="F46" s="157"/>
      <c r="G46" s="157"/>
      <c r="H46" s="157"/>
      <c r="I46" s="157"/>
    </row>
    <row r="90" ht="12.75">
      <c r="H90" s="23">
        <f>+L11+Dptos!K44</f>
        <v>26345501567</v>
      </c>
    </row>
  </sheetData>
  <sheetProtection/>
  <autoFilter ref="A9:L42"/>
  <mergeCells count="12">
    <mergeCell ref="C46:I46"/>
    <mergeCell ref="B7:B9"/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80" zoomScaleNormal="80" zoomScalePageLayoutView="0" workbookViewId="0" topLeftCell="A1">
      <pane xSplit="3" ySplit="10" topLeftCell="D6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69" sqref="K69"/>
    </sheetView>
  </sheetViews>
  <sheetFormatPr defaultColWidth="11.421875" defaultRowHeight="12.75"/>
  <cols>
    <col min="1" max="1" width="11.421875" style="106" customWidth="1"/>
    <col min="2" max="2" width="9.140625" style="106" hidden="1" customWidth="1"/>
    <col min="3" max="3" width="23.8515625" style="105" customWidth="1"/>
    <col min="4" max="4" width="25.00390625" style="44" customWidth="1"/>
    <col min="5" max="5" width="25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5" customWidth="1"/>
    <col min="14" max="14" width="55.7109375" style="105" customWidth="1"/>
    <col min="15" max="16384" width="11.421875" style="105" customWidth="1"/>
  </cols>
  <sheetData>
    <row r="1" spans="1:11" ht="15">
      <c r="A1" s="103" t="s">
        <v>59</v>
      </c>
      <c r="B1" s="103"/>
      <c r="C1" s="1"/>
      <c r="D1" s="104"/>
      <c r="E1" s="104"/>
      <c r="F1" s="104"/>
      <c r="G1" s="104"/>
      <c r="H1" s="11"/>
      <c r="I1" s="11"/>
      <c r="J1" s="11"/>
      <c r="K1" s="11"/>
    </row>
    <row r="2" spans="1:11" ht="15">
      <c r="A2" s="103" t="s">
        <v>67</v>
      </c>
      <c r="B2" s="103"/>
      <c r="C2" s="1"/>
      <c r="D2" s="104"/>
      <c r="E2" s="104">
        <v>115000000000</v>
      </c>
      <c r="F2" s="104"/>
      <c r="G2" s="104"/>
      <c r="H2" s="11"/>
      <c r="I2" s="11"/>
      <c r="J2" s="11"/>
      <c r="K2" s="11"/>
    </row>
    <row r="3" spans="3:11" ht="15">
      <c r="C3" s="1"/>
      <c r="D3" s="104"/>
      <c r="E3" s="104"/>
      <c r="F3" s="104"/>
      <c r="G3" s="104"/>
      <c r="H3" s="11"/>
      <c r="I3" s="11"/>
      <c r="J3" s="11"/>
      <c r="K3" s="11"/>
    </row>
    <row r="4" spans="1:13" ht="15">
      <c r="A4" s="174" t="s">
        <v>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5">
      <c r="A5" s="174" t="s">
        <v>1252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1" ht="15.75" thickBot="1">
      <c r="A6" s="107"/>
      <c r="B6" s="107"/>
      <c r="C6" s="9"/>
      <c r="D6" s="108"/>
      <c r="E6" s="108"/>
      <c r="F6" s="108"/>
      <c r="G6" s="108"/>
      <c r="H6" s="109"/>
      <c r="I6" s="109"/>
      <c r="J6" s="109"/>
      <c r="K6" s="109"/>
    </row>
    <row r="7" spans="1:14" ht="16.5" customHeight="1">
      <c r="A7" s="168" t="s">
        <v>0</v>
      </c>
      <c r="B7" s="158" t="s">
        <v>1246</v>
      </c>
      <c r="C7" s="171" t="s">
        <v>69</v>
      </c>
      <c r="D7" s="155" t="s">
        <v>1237</v>
      </c>
      <c r="E7" s="155"/>
      <c r="F7" s="155"/>
      <c r="G7" s="155"/>
      <c r="H7" s="155"/>
      <c r="I7" s="155"/>
      <c r="J7" s="155"/>
      <c r="K7" s="164" t="s">
        <v>94</v>
      </c>
      <c r="L7" s="161" t="s">
        <v>2</v>
      </c>
      <c r="M7" s="140" t="s">
        <v>95</v>
      </c>
      <c r="N7" s="175" t="s">
        <v>116</v>
      </c>
    </row>
    <row r="8" spans="1:14" ht="32.25" customHeight="1">
      <c r="A8" s="169"/>
      <c r="B8" s="159"/>
      <c r="C8" s="172"/>
      <c r="D8" s="152" t="s">
        <v>1244</v>
      </c>
      <c r="E8" s="152"/>
      <c r="F8" s="152"/>
      <c r="G8" s="153" t="s">
        <v>1245</v>
      </c>
      <c r="H8" s="154"/>
      <c r="I8" s="154"/>
      <c r="J8" s="156" t="s">
        <v>1238</v>
      </c>
      <c r="K8" s="165"/>
      <c r="L8" s="162"/>
      <c r="M8" s="141"/>
      <c r="N8" s="176"/>
    </row>
    <row r="9" spans="1:14" ht="37.5" customHeight="1" thickBot="1">
      <c r="A9" s="170"/>
      <c r="B9" s="160"/>
      <c r="C9" s="173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1228</v>
      </c>
      <c r="J9" s="156"/>
      <c r="K9" s="166"/>
      <c r="L9" s="163"/>
      <c r="M9" s="167"/>
      <c r="N9" s="177"/>
    </row>
    <row r="10" spans="1:14" ht="19.5" customHeight="1">
      <c r="A10" s="110"/>
      <c r="B10" s="111"/>
      <c r="C10" s="112"/>
      <c r="D10" s="113" t="s">
        <v>61</v>
      </c>
      <c r="E10" s="113" t="s">
        <v>62</v>
      </c>
      <c r="F10" s="113" t="s">
        <v>1230</v>
      </c>
      <c r="G10" s="113" t="s">
        <v>1231</v>
      </c>
      <c r="H10" s="113" t="s">
        <v>63</v>
      </c>
      <c r="I10" s="113" t="s">
        <v>1232</v>
      </c>
      <c r="J10" s="113" t="s">
        <v>1233</v>
      </c>
      <c r="K10" s="113" t="s">
        <v>1234</v>
      </c>
      <c r="L10" s="113" t="s">
        <v>93</v>
      </c>
      <c r="M10" s="113" t="s">
        <v>1236</v>
      </c>
      <c r="N10" s="114"/>
    </row>
    <row r="11" spans="1:14" ht="15" customHeight="1">
      <c r="A11" s="110"/>
      <c r="B11" s="11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5">
      <c r="A12" s="29">
        <v>11001</v>
      </c>
      <c r="B12" s="29"/>
      <c r="C12" s="27" t="s">
        <v>96</v>
      </c>
      <c r="D12" s="52">
        <v>115000000000</v>
      </c>
      <c r="E12" s="52">
        <v>2954942824</v>
      </c>
      <c r="F12" s="52">
        <f aca="true" t="shared" si="0" ref="F12:F73">SUM(D12:E12)</f>
        <v>117954942824</v>
      </c>
      <c r="G12" s="52">
        <v>20915259172</v>
      </c>
      <c r="H12" s="52">
        <v>11821130687</v>
      </c>
      <c r="I12" s="126">
        <f>SUM(G12:H12)</f>
        <v>32736389859</v>
      </c>
      <c r="J12" s="115">
        <f>+I12+F12</f>
        <v>150691332683</v>
      </c>
      <c r="K12" s="33">
        <v>2560182229</v>
      </c>
      <c r="L12" s="101">
        <v>3813229927</v>
      </c>
      <c r="M12" s="33">
        <f>SUM(J12:L12)</f>
        <v>157064744839</v>
      </c>
      <c r="N12" s="27"/>
    </row>
    <row r="13" spans="1:14" ht="15">
      <c r="A13" s="29">
        <v>8001</v>
      </c>
      <c r="B13" s="29"/>
      <c r="C13" s="27" t="s">
        <v>75</v>
      </c>
      <c r="D13" s="52">
        <v>27538869609</v>
      </c>
      <c r="E13" s="52">
        <v>5719172283</v>
      </c>
      <c r="F13" s="52">
        <f t="shared" si="0"/>
        <v>33258041892</v>
      </c>
      <c r="G13" s="52">
        <v>5814664316</v>
      </c>
      <c r="H13" s="52">
        <v>2459339233</v>
      </c>
      <c r="I13" s="126">
        <f aca="true" t="shared" si="1" ref="I13:I73">SUM(G13:H13)</f>
        <v>8274003549</v>
      </c>
      <c r="J13" s="115">
        <f aca="true" t="shared" si="2" ref="J13:J73">+I13+F13</f>
        <v>41532045441</v>
      </c>
      <c r="K13" s="33">
        <v>264088871</v>
      </c>
      <c r="L13" s="33"/>
      <c r="M13" s="33">
        <f aca="true" t="shared" si="3" ref="M13:M73">SUM(J13:L13)</f>
        <v>41796134312</v>
      </c>
      <c r="N13" s="27"/>
    </row>
    <row r="14" spans="1:14" ht="15">
      <c r="A14" s="29">
        <v>13001</v>
      </c>
      <c r="B14" s="29"/>
      <c r="C14" s="27" t="s">
        <v>76</v>
      </c>
      <c r="D14" s="52">
        <v>22404785276</v>
      </c>
      <c r="E14" s="52">
        <v>97890519</v>
      </c>
      <c r="F14" s="52">
        <f t="shared" si="0"/>
        <v>22502675795</v>
      </c>
      <c r="G14" s="52">
        <v>3168934468</v>
      </c>
      <c r="H14" s="52">
        <v>1590137114</v>
      </c>
      <c r="I14" s="126">
        <f t="shared" si="1"/>
        <v>4759071582</v>
      </c>
      <c r="J14" s="115">
        <f t="shared" si="2"/>
        <v>27261747377</v>
      </c>
      <c r="K14" s="33">
        <v>0</v>
      </c>
      <c r="L14" s="33"/>
      <c r="M14" s="33">
        <f t="shared" si="3"/>
        <v>27261747377</v>
      </c>
      <c r="N14" s="180" t="s">
        <v>1224</v>
      </c>
    </row>
    <row r="15" spans="1:14" ht="15">
      <c r="A15" s="29">
        <v>47001</v>
      </c>
      <c r="B15" s="29"/>
      <c r="C15" s="27" t="s">
        <v>77</v>
      </c>
      <c r="D15" s="52">
        <v>13219458839</v>
      </c>
      <c r="E15" s="52">
        <v>201437805</v>
      </c>
      <c r="F15" s="52">
        <f t="shared" si="0"/>
        <v>13420896644</v>
      </c>
      <c r="G15" s="52">
        <v>1354087501</v>
      </c>
      <c r="H15" s="52">
        <v>833262133</v>
      </c>
      <c r="I15" s="126">
        <f t="shared" si="1"/>
        <v>2187349634</v>
      </c>
      <c r="J15" s="115">
        <f t="shared" si="2"/>
        <v>15608246278</v>
      </c>
      <c r="K15" s="33">
        <v>415890355</v>
      </c>
      <c r="L15" s="33"/>
      <c r="M15" s="33">
        <f t="shared" si="3"/>
        <v>16024136633</v>
      </c>
      <c r="N15" s="27"/>
    </row>
    <row r="16" spans="1:14" ht="15">
      <c r="A16" s="29">
        <v>63001</v>
      </c>
      <c r="B16" s="29"/>
      <c r="C16" s="27" t="s">
        <v>41</v>
      </c>
      <c r="D16" s="52">
        <v>7219378307</v>
      </c>
      <c r="E16" s="52">
        <v>477297344</v>
      </c>
      <c r="F16" s="52">
        <f t="shared" si="0"/>
        <v>7696675651</v>
      </c>
      <c r="G16" s="52">
        <v>1295392068</v>
      </c>
      <c r="H16" s="52">
        <v>552069301</v>
      </c>
      <c r="I16" s="126">
        <f t="shared" si="1"/>
        <v>1847461369</v>
      </c>
      <c r="J16" s="115">
        <f t="shared" si="2"/>
        <v>9544137020</v>
      </c>
      <c r="K16" s="33">
        <v>225648306</v>
      </c>
      <c r="L16" s="33"/>
      <c r="M16" s="33">
        <f t="shared" si="3"/>
        <v>9769785326</v>
      </c>
      <c r="N16" s="27"/>
    </row>
    <row r="17" spans="1:14" ht="15">
      <c r="A17" s="29">
        <v>68081</v>
      </c>
      <c r="B17" s="29"/>
      <c r="C17" s="27" t="s">
        <v>74</v>
      </c>
      <c r="D17" s="52">
        <v>5765725028</v>
      </c>
      <c r="E17" s="52">
        <v>915472131</v>
      </c>
      <c r="F17" s="52">
        <f t="shared" si="0"/>
        <v>6681197159</v>
      </c>
      <c r="G17" s="52">
        <v>1053951997</v>
      </c>
      <c r="H17" s="52">
        <v>476141625</v>
      </c>
      <c r="I17" s="126">
        <f t="shared" si="1"/>
        <v>1530093622</v>
      </c>
      <c r="J17" s="115">
        <f t="shared" si="2"/>
        <v>8211290781</v>
      </c>
      <c r="K17" s="33">
        <v>202892353</v>
      </c>
      <c r="L17" s="33"/>
      <c r="M17" s="33">
        <f t="shared" si="3"/>
        <v>8414183134</v>
      </c>
      <c r="N17" s="27"/>
    </row>
    <row r="18" spans="1:14" ht="15">
      <c r="A18" s="29">
        <v>5088</v>
      </c>
      <c r="B18" s="29"/>
      <c r="C18" s="46" t="s">
        <v>25</v>
      </c>
      <c r="D18" s="52">
        <v>6960642049</v>
      </c>
      <c r="E18" s="52">
        <v>2168454607</v>
      </c>
      <c r="F18" s="52">
        <f t="shared" si="0"/>
        <v>9129096656</v>
      </c>
      <c r="G18" s="52">
        <v>1228519697</v>
      </c>
      <c r="H18" s="52">
        <v>487710431</v>
      </c>
      <c r="I18" s="126">
        <f t="shared" si="1"/>
        <v>1716230128</v>
      </c>
      <c r="J18" s="115">
        <f t="shared" si="2"/>
        <v>10845326784</v>
      </c>
      <c r="K18" s="33">
        <v>234017086</v>
      </c>
      <c r="L18" s="33"/>
      <c r="M18" s="33">
        <f t="shared" si="3"/>
        <v>11079343870</v>
      </c>
      <c r="N18" s="27"/>
    </row>
    <row r="19" spans="1:14" ht="15">
      <c r="A19" s="29">
        <v>68001</v>
      </c>
      <c r="B19" s="29"/>
      <c r="C19" s="27" t="s">
        <v>44</v>
      </c>
      <c r="D19" s="52">
        <v>13213038765</v>
      </c>
      <c r="E19" s="52">
        <v>179852269</v>
      </c>
      <c r="F19" s="52">
        <f t="shared" si="0"/>
        <v>13392891034</v>
      </c>
      <c r="G19" s="52">
        <v>1496326265</v>
      </c>
      <c r="H19" s="52">
        <v>598656356</v>
      </c>
      <c r="I19" s="126">
        <f t="shared" si="1"/>
        <v>2094982621</v>
      </c>
      <c r="J19" s="115">
        <f t="shared" si="2"/>
        <v>15487873655</v>
      </c>
      <c r="K19" s="33">
        <v>355866367</v>
      </c>
      <c r="L19" s="33"/>
      <c r="M19" s="33">
        <f t="shared" si="3"/>
        <v>15843740022</v>
      </c>
      <c r="N19" s="27"/>
    </row>
    <row r="20" spans="1:14" ht="15">
      <c r="A20" s="29">
        <v>76109</v>
      </c>
      <c r="B20" s="29"/>
      <c r="C20" s="27" t="s">
        <v>47</v>
      </c>
      <c r="D20" s="52">
        <v>9037320641</v>
      </c>
      <c r="E20" s="52">
        <v>124040825</v>
      </c>
      <c r="F20" s="52">
        <f t="shared" si="0"/>
        <v>9161361466</v>
      </c>
      <c r="G20" s="52">
        <v>1078494706</v>
      </c>
      <c r="H20" s="52">
        <v>612422461</v>
      </c>
      <c r="I20" s="126">
        <f t="shared" si="1"/>
        <v>1690917167</v>
      </c>
      <c r="J20" s="115">
        <f t="shared" si="2"/>
        <v>10852278633</v>
      </c>
      <c r="K20" s="33">
        <v>0</v>
      </c>
      <c r="L20" s="33"/>
      <c r="M20" s="33">
        <f t="shared" si="3"/>
        <v>10852278633</v>
      </c>
      <c r="N20" s="180" t="s">
        <v>1223</v>
      </c>
    </row>
    <row r="21" spans="1:14" ht="15">
      <c r="A21" s="29">
        <v>76111</v>
      </c>
      <c r="B21" s="29"/>
      <c r="C21" s="27" t="s">
        <v>48</v>
      </c>
      <c r="D21" s="52">
        <v>2967467929</v>
      </c>
      <c r="E21" s="52">
        <v>196753332</v>
      </c>
      <c r="F21" s="52">
        <f t="shared" si="0"/>
        <v>3164221261</v>
      </c>
      <c r="G21" s="52">
        <v>544176865</v>
      </c>
      <c r="H21" s="52">
        <v>285391282</v>
      </c>
      <c r="I21" s="126">
        <f t="shared" si="1"/>
        <v>829568147</v>
      </c>
      <c r="J21" s="115">
        <f t="shared" si="2"/>
        <v>3993789408</v>
      </c>
      <c r="K21" s="33">
        <v>83652881</v>
      </c>
      <c r="L21" s="33"/>
      <c r="M21" s="33">
        <f t="shared" si="3"/>
        <v>4077442289</v>
      </c>
      <c r="N21" s="27"/>
    </row>
    <row r="22" spans="1:14" ht="15">
      <c r="A22" s="29">
        <v>76001</v>
      </c>
      <c r="B22" s="29"/>
      <c r="C22" s="27" t="s">
        <v>68</v>
      </c>
      <c r="D22" s="52">
        <v>27423798471</v>
      </c>
      <c r="E22" s="52">
        <v>385129480</v>
      </c>
      <c r="F22" s="52">
        <f t="shared" si="0"/>
        <v>27808927951</v>
      </c>
      <c r="G22" s="52">
        <v>4397729758</v>
      </c>
      <c r="H22" s="52">
        <v>2233550694</v>
      </c>
      <c r="I22" s="126">
        <f t="shared" si="1"/>
        <v>6631280452</v>
      </c>
      <c r="J22" s="115">
        <f t="shared" si="2"/>
        <v>34440208403</v>
      </c>
      <c r="K22" s="33">
        <v>807797991</v>
      </c>
      <c r="L22" s="33"/>
      <c r="M22" s="33">
        <f t="shared" si="3"/>
        <v>35248006394</v>
      </c>
      <c r="N22" s="27"/>
    </row>
    <row r="23" spans="1:14" ht="15">
      <c r="A23" s="29">
        <v>76147</v>
      </c>
      <c r="B23" s="29"/>
      <c r="C23" s="27" t="s">
        <v>49</v>
      </c>
      <c r="D23" s="52">
        <v>3045672751</v>
      </c>
      <c r="E23" s="52">
        <v>70000000</v>
      </c>
      <c r="F23" s="52">
        <f t="shared" si="0"/>
        <v>3115672751</v>
      </c>
      <c r="G23" s="52">
        <v>519151443</v>
      </c>
      <c r="H23" s="52">
        <v>215547078</v>
      </c>
      <c r="I23" s="126">
        <f t="shared" si="1"/>
        <v>734698521</v>
      </c>
      <c r="J23" s="115">
        <f t="shared" si="2"/>
        <v>3850371272</v>
      </c>
      <c r="K23" s="33">
        <v>97867658</v>
      </c>
      <c r="L23" s="33"/>
      <c r="M23" s="33">
        <f t="shared" si="3"/>
        <v>3948238930</v>
      </c>
      <c r="N23" s="27"/>
    </row>
    <row r="24" spans="1:14" ht="15">
      <c r="A24" s="29">
        <v>47189</v>
      </c>
      <c r="B24" s="29"/>
      <c r="C24" s="28" t="s">
        <v>85</v>
      </c>
      <c r="D24" s="52">
        <v>4337684112</v>
      </c>
      <c r="E24" s="52">
        <v>1027539058</v>
      </c>
      <c r="F24" s="52">
        <f t="shared" si="0"/>
        <v>5365223170</v>
      </c>
      <c r="G24" s="52">
        <v>493730773</v>
      </c>
      <c r="H24" s="52">
        <v>212400355</v>
      </c>
      <c r="I24" s="126">
        <f t="shared" si="1"/>
        <v>706131128</v>
      </c>
      <c r="J24" s="115">
        <f t="shared" si="2"/>
        <v>6071354298</v>
      </c>
      <c r="K24" s="33">
        <v>1162567077</v>
      </c>
      <c r="L24" s="33"/>
      <c r="M24" s="33">
        <f t="shared" si="3"/>
        <v>7233921375</v>
      </c>
      <c r="N24" s="181" t="s">
        <v>1255</v>
      </c>
    </row>
    <row r="25" spans="1:14" ht="15">
      <c r="A25" s="29">
        <v>54001</v>
      </c>
      <c r="B25" s="29"/>
      <c r="C25" s="28" t="s">
        <v>97</v>
      </c>
      <c r="D25" s="52">
        <v>16810658938</v>
      </c>
      <c r="E25" s="52">
        <v>5831681027</v>
      </c>
      <c r="F25" s="52">
        <f t="shared" si="0"/>
        <v>22642339965</v>
      </c>
      <c r="G25" s="52">
        <v>2286886099</v>
      </c>
      <c r="H25" s="52">
        <v>914248125</v>
      </c>
      <c r="I25" s="126">
        <f t="shared" si="1"/>
        <v>3201134224</v>
      </c>
      <c r="J25" s="115">
        <f t="shared" si="2"/>
        <v>25843474189</v>
      </c>
      <c r="K25" s="33">
        <v>572587731</v>
      </c>
      <c r="L25" s="33"/>
      <c r="M25" s="33">
        <f t="shared" si="3"/>
        <v>26416061920</v>
      </c>
      <c r="N25" s="27"/>
    </row>
    <row r="26" spans="1:14" ht="15">
      <c r="A26" s="29">
        <v>66170</v>
      </c>
      <c r="B26" s="29"/>
      <c r="C26" s="27" t="s">
        <v>43</v>
      </c>
      <c r="D26" s="52">
        <v>4172423104</v>
      </c>
      <c r="E26" s="52">
        <v>97357889</v>
      </c>
      <c r="F26" s="52">
        <f t="shared" si="0"/>
        <v>4269780993</v>
      </c>
      <c r="G26" s="52">
        <v>563907863</v>
      </c>
      <c r="H26" s="52">
        <v>224226360</v>
      </c>
      <c r="I26" s="126">
        <f t="shared" si="1"/>
        <v>788134223</v>
      </c>
      <c r="J26" s="115">
        <f t="shared" si="2"/>
        <v>5057915216</v>
      </c>
      <c r="K26" s="33">
        <v>127677597</v>
      </c>
      <c r="L26" s="33"/>
      <c r="M26" s="33">
        <f t="shared" si="3"/>
        <v>5185592813</v>
      </c>
      <c r="N26" s="27"/>
    </row>
    <row r="27" spans="1:14" ht="15">
      <c r="A27" s="29">
        <v>15238</v>
      </c>
      <c r="B27" s="29"/>
      <c r="C27" s="27" t="s">
        <v>28</v>
      </c>
      <c r="D27" s="52">
        <v>3243842712</v>
      </c>
      <c r="E27" s="52">
        <v>324130331</v>
      </c>
      <c r="F27" s="52">
        <f t="shared" si="0"/>
        <v>3567973043</v>
      </c>
      <c r="G27" s="52">
        <v>452634860</v>
      </c>
      <c r="H27" s="52">
        <v>219631058</v>
      </c>
      <c r="I27" s="126">
        <f t="shared" si="1"/>
        <v>672265918</v>
      </c>
      <c r="J27" s="115">
        <f t="shared" si="2"/>
        <v>4240238961</v>
      </c>
      <c r="K27" s="33">
        <v>77244154</v>
      </c>
      <c r="L27" s="33"/>
      <c r="M27" s="33">
        <f t="shared" si="3"/>
        <v>4317483115</v>
      </c>
      <c r="N27" s="27"/>
    </row>
    <row r="28" spans="1:14" ht="15">
      <c r="A28" s="29">
        <v>5266</v>
      </c>
      <c r="B28" s="29"/>
      <c r="C28" s="27" t="s">
        <v>26</v>
      </c>
      <c r="D28" s="52">
        <v>2662769002</v>
      </c>
      <c r="E28" s="52">
        <v>72882458</v>
      </c>
      <c r="F28" s="52">
        <f t="shared" si="0"/>
        <v>2735651460</v>
      </c>
      <c r="G28" s="52">
        <v>245975363</v>
      </c>
      <c r="H28" s="52">
        <v>138902010</v>
      </c>
      <c r="I28" s="126">
        <f t="shared" si="1"/>
        <v>384877373</v>
      </c>
      <c r="J28" s="115">
        <f t="shared" si="2"/>
        <v>3120528833</v>
      </c>
      <c r="K28" s="33">
        <v>74499667</v>
      </c>
      <c r="L28" s="33"/>
      <c r="M28" s="33">
        <f t="shared" si="3"/>
        <v>3195028500</v>
      </c>
      <c r="N28" s="27"/>
    </row>
    <row r="29" spans="1:14" ht="15">
      <c r="A29" s="29">
        <v>18001</v>
      </c>
      <c r="B29" s="29"/>
      <c r="C29" s="27" t="s">
        <v>31</v>
      </c>
      <c r="D29" s="52">
        <v>5433618622</v>
      </c>
      <c r="E29" s="52">
        <v>1758568180</v>
      </c>
      <c r="F29" s="52">
        <f t="shared" si="0"/>
        <v>7192186802</v>
      </c>
      <c r="G29" s="52">
        <v>686015507</v>
      </c>
      <c r="H29" s="52">
        <v>258173617</v>
      </c>
      <c r="I29" s="126">
        <f t="shared" si="1"/>
        <v>944189124</v>
      </c>
      <c r="J29" s="115">
        <f t="shared" si="2"/>
        <v>8136375926</v>
      </c>
      <c r="K29" s="33">
        <v>176240937</v>
      </c>
      <c r="L29" s="33"/>
      <c r="M29" s="33">
        <f t="shared" si="3"/>
        <v>8312616863</v>
      </c>
      <c r="N29" s="27"/>
    </row>
    <row r="30" spans="1:14" ht="15">
      <c r="A30" s="29">
        <v>68276</v>
      </c>
      <c r="B30" s="29"/>
      <c r="C30" s="27" t="s">
        <v>45</v>
      </c>
      <c r="D30" s="52">
        <v>4942049445</v>
      </c>
      <c r="E30" s="52">
        <v>66717435</v>
      </c>
      <c r="F30" s="52">
        <f t="shared" si="0"/>
        <v>5008766880</v>
      </c>
      <c r="G30" s="52">
        <v>738677938</v>
      </c>
      <c r="H30" s="52">
        <v>377163532</v>
      </c>
      <c r="I30" s="126">
        <f t="shared" si="1"/>
        <v>1115841470</v>
      </c>
      <c r="J30" s="115">
        <f t="shared" si="2"/>
        <v>6124608350</v>
      </c>
      <c r="K30" s="33">
        <v>144467223</v>
      </c>
      <c r="L30" s="33"/>
      <c r="M30" s="33">
        <f t="shared" si="3"/>
        <v>6269075573</v>
      </c>
      <c r="N30" s="27"/>
    </row>
    <row r="31" spans="1:14" ht="15">
      <c r="A31" s="29">
        <v>25290</v>
      </c>
      <c r="B31" s="29"/>
      <c r="C31" s="27" t="s">
        <v>98</v>
      </c>
      <c r="D31" s="52">
        <v>2927641262</v>
      </c>
      <c r="E31" s="52">
        <v>477914442</v>
      </c>
      <c r="F31" s="52">
        <f t="shared" si="0"/>
        <v>3405555704</v>
      </c>
      <c r="G31" s="52">
        <v>708210441</v>
      </c>
      <c r="H31" s="52">
        <v>312142536</v>
      </c>
      <c r="I31" s="126">
        <f t="shared" si="1"/>
        <v>1020352977</v>
      </c>
      <c r="J31" s="115">
        <f t="shared" si="2"/>
        <v>4425908681</v>
      </c>
      <c r="K31" s="33">
        <v>85799065</v>
      </c>
      <c r="L31" s="33"/>
      <c r="M31" s="33">
        <f t="shared" si="3"/>
        <v>4511707746</v>
      </c>
      <c r="N31" s="27"/>
    </row>
    <row r="32" spans="1:14" ht="15">
      <c r="A32" s="29">
        <v>25307</v>
      </c>
      <c r="B32" s="29"/>
      <c r="C32" s="27" t="s">
        <v>34</v>
      </c>
      <c r="D32" s="52">
        <v>2100189067</v>
      </c>
      <c r="E32" s="52">
        <v>65467912</v>
      </c>
      <c r="F32" s="52">
        <f t="shared" si="0"/>
        <v>2165656979</v>
      </c>
      <c r="G32" s="52">
        <v>401198507</v>
      </c>
      <c r="H32" s="52">
        <v>166218491</v>
      </c>
      <c r="I32" s="126">
        <f t="shared" si="1"/>
        <v>567416998</v>
      </c>
      <c r="J32" s="115">
        <f t="shared" si="2"/>
        <v>2733073977</v>
      </c>
      <c r="K32" s="33">
        <v>60540580</v>
      </c>
      <c r="L32" s="33"/>
      <c r="M32" s="33">
        <f t="shared" si="3"/>
        <v>2793614557</v>
      </c>
      <c r="N32" s="27"/>
    </row>
    <row r="33" spans="1:14" ht="15">
      <c r="A33" s="29">
        <v>68307</v>
      </c>
      <c r="B33" s="29"/>
      <c r="C33" s="27" t="s">
        <v>99</v>
      </c>
      <c r="D33" s="52">
        <v>3824204055</v>
      </c>
      <c r="E33" s="52">
        <v>29651220</v>
      </c>
      <c r="F33" s="52">
        <f t="shared" si="0"/>
        <v>3853855275</v>
      </c>
      <c r="G33" s="52">
        <v>490355773</v>
      </c>
      <c r="H33" s="52">
        <v>202065854</v>
      </c>
      <c r="I33" s="126">
        <f t="shared" si="1"/>
        <v>692421627</v>
      </c>
      <c r="J33" s="115">
        <f t="shared" si="2"/>
        <v>4546276902</v>
      </c>
      <c r="K33" s="33">
        <v>94192929</v>
      </c>
      <c r="L33" s="33"/>
      <c r="M33" s="33">
        <f t="shared" si="3"/>
        <v>4640469831</v>
      </c>
      <c r="N33" s="27"/>
    </row>
    <row r="34" spans="1:14" ht="15">
      <c r="A34" s="29">
        <v>73001</v>
      </c>
      <c r="B34" s="29"/>
      <c r="C34" s="27" t="s">
        <v>100</v>
      </c>
      <c r="D34" s="52">
        <v>13672419049</v>
      </c>
      <c r="E34" s="52">
        <v>619593331</v>
      </c>
      <c r="F34" s="52">
        <f t="shared" si="0"/>
        <v>14292012380</v>
      </c>
      <c r="G34" s="52">
        <v>2458471654</v>
      </c>
      <c r="H34" s="52">
        <v>1004610579</v>
      </c>
      <c r="I34" s="126">
        <f t="shared" si="1"/>
        <v>3463082233</v>
      </c>
      <c r="J34" s="115">
        <f t="shared" si="2"/>
        <v>17755094613</v>
      </c>
      <c r="K34" s="33">
        <v>370978994</v>
      </c>
      <c r="L34" s="33"/>
      <c r="M34" s="33">
        <f t="shared" si="3"/>
        <v>18126073607</v>
      </c>
      <c r="N34" s="27"/>
    </row>
    <row r="35" spans="1:14" ht="15">
      <c r="A35" s="29">
        <v>5360</v>
      </c>
      <c r="B35" s="29"/>
      <c r="C35" s="27" t="s">
        <v>101</v>
      </c>
      <c r="D35" s="52">
        <v>4442540204</v>
      </c>
      <c r="E35" s="52">
        <v>89856551</v>
      </c>
      <c r="F35" s="52">
        <f t="shared" si="0"/>
        <v>4532396755</v>
      </c>
      <c r="G35" s="52">
        <v>872421487</v>
      </c>
      <c r="H35" s="52">
        <v>377409699</v>
      </c>
      <c r="I35" s="126">
        <f t="shared" si="1"/>
        <v>1249831186</v>
      </c>
      <c r="J35" s="115">
        <f t="shared" si="2"/>
        <v>5782227941</v>
      </c>
      <c r="K35" s="33">
        <v>139946012</v>
      </c>
      <c r="L35" s="33"/>
      <c r="M35" s="33">
        <f t="shared" si="3"/>
        <v>5922173953</v>
      </c>
      <c r="N35" s="27"/>
    </row>
    <row r="36" spans="1:14" ht="15">
      <c r="A36" s="29">
        <v>23417</v>
      </c>
      <c r="B36" s="29"/>
      <c r="C36" s="27" t="s">
        <v>33</v>
      </c>
      <c r="D36" s="52">
        <v>5740702332</v>
      </c>
      <c r="E36" s="52">
        <v>94582148</v>
      </c>
      <c r="F36" s="52">
        <f t="shared" si="0"/>
        <v>5835284480</v>
      </c>
      <c r="G36" s="52">
        <v>888621424</v>
      </c>
      <c r="H36" s="52">
        <v>358743364</v>
      </c>
      <c r="I36" s="126">
        <f t="shared" si="1"/>
        <v>1247364788</v>
      </c>
      <c r="J36" s="115">
        <f t="shared" si="2"/>
        <v>7082649268</v>
      </c>
      <c r="K36" s="33">
        <v>224449065</v>
      </c>
      <c r="L36" s="33"/>
      <c r="M36" s="33">
        <f t="shared" si="3"/>
        <v>7307098333</v>
      </c>
      <c r="N36" s="27"/>
    </row>
    <row r="37" spans="1:14" ht="15">
      <c r="A37" s="29">
        <v>13430</v>
      </c>
      <c r="B37" s="29"/>
      <c r="C37" s="27" t="s">
        <v>102</v>
      </c>
      <c r="D37" s="52">
        <v>4666716420</v>
      </c>
      <c r="E37" s="52">
        <v>102351490</v>
      </c>
      <c r="F37" s="52">
        <f t="shared" si="0"/>
        <v>4769067910</v>
      </c>
      <c r="G37" s="52">
        <v>627164050</v>
      </c>
      <c r="H37" s="52">
        <v>225567776</v>
      </c>
      <c r="I37" s="126">
        <f t="shared" si="1"/>
        <v>852731826</v>
      </c>
      <c r="J37" s="115">
        <f t="shared" si="2"/>
        <v>5621799736</v>
      </c>
      <c r="K37" s="33">
        <v>213553142</v>
      </c>
      <c r="L37" s="33"/>
      <c r="M37" s="33">
        <f t="shared" si="3"/>
        <v>5835352878</v>
      </c>
      <c r="N37" s="27"/>
    </row>
    <row r="38" spans="1:14" ht="15">
      <c r="A38" s="29">
        <v>44430</v>
      </c>
      <c r="B38" s="29"/>
      <c r="C38" s="27" t="s">
        <v>37</v>
      </c>
      <c r="D38" s="52">
        <v>5204132561</v>
      </c>
      <c r="E38" s="52">
        <v>117106733</v>
      </c>
      <c r="F38" s="52">
        <f t="shared" si="0"/>
        <v>5321239294</v>
      </c>
      <c r="G38" s="52">
        <v>906703280</v>
      </c>
      <c r="H38" s="52">
        <v>390476690</v>
      </c>
      <c r="I38" s="126">
        <f t="shared" si="1"/>
        <v>1297179970</v>
      </c>
      <c r="J38" s="115">
        <f t="shared" si="2"/>
        <v>6618419264</v>
      </c>
      <c r="K38" s="33">
        <v>406890633</v>
      </c>
      <c r="L38" s="33"/>
      <c r="M38" s="33">
        <f t="shared" si="3"/>
        <v>7025309897</v>
      </c>
      <c r="N38" s="27"/>
    </row>
    <row r="39" spans="1:14" ht="15">
      <c r="A39" s="29">
        <v>17001</v>
      </c>
      <c r="B39" s="29"/>
      <c r="C39" s="27" t="s">
        <v>30</v>
      </c>
      <c r="D39" s="52">
        <v>9341725308</v>
      </c>
      <c r="E39" s="52">
        <v>242201097</v>
      </c>
      <c r="F39" s="52">
        <f t="shared" si="0"/>
        <v>9583926405</v>
      </c>
      <c r="G39" s="52">
        <v>1834237366</v>
      </c>
      <c r="H39" s="52">
        <v>772183352</v>
      </c>
      <c r="I39" s="126">
        <f t="shared" si="1"/>
        <v>2606420718</v>
      </c>
      <c r="J39" s="115">
        <f t="shared" si="2"/>
        <v>12190347123</v>
      </c>
      <c r="K39" s="33">
        <v>267438498</v>
      </c>
      <c r="L39" s="33"/>
      <c r="M39" s="33">
        <f t="shared" si="3"/>
        <v>12457785621</v>
      </c>
      <c r="N39" s="27"/>
    </row>
    <row r="40" spans="1:14" ht="15">
      <c r="A40" s="29">
        <v>5001</v>
      </c>
      <c r="B40" s="29"/>
      <c r="C40" s="27" t="s">
        <v>103</v>
      </c>
      <c r="D40" s="52">
        <v>42017706009</v>
      </c>
      <c r="E40" s="52">
        <v>10037873580</v>
      </c>
      <c r="F40" s="52">
        <f t="shared" si="0"/>
        <v>52055579589</v>
      </c>
      <c r="G40" s="52">
        <v>10021165177</v>
      </c>
      <c r="H40" s="52">
        <v>3689651782</v>
      </c>
      <c r="I40" s="126">
        <f t="shared" si="1"/>
        <v>13710816959</v>
      </c>
      <c r="J40" s="115">
        <f t="shared" si="2"/>
        <v>65766396548</v>
      </c>
      <c r="K40" s="33">
        <v>1332839882</v>
      </c>
      <c r="L40" s="33"/>
      <c r="M40" s="33">
        <f t="shared" si="3"/>
        <v>67099236430</v>
      </c>
      <c r="N40" s="27"/>
    </row>
    <row r="41" spans="1:14" ht="15">
      <c r="A41" s="29">
        <v>23001</v>
      </c>
      <c r="B41" s="29"/>
      <c r="C41" s="27" t="s">
        <v>104</v>
      </c>
      <c r="D41" s="52">
        <v>14523225461</v>
      </c>
      <c r="E41" s="52">
        <v>183768734</v>
      </c>
      <c r="F41" s="52">
        <f t="shared" si="0"/>
        <v>14706994195</v>
      </c>
      <c r="G41" s="52">
        <v>1648891219</v>
      </c>
      <c r="H41" s="52">
        <v>598973920</v>
      </c>
      <c r="I41" s="126">
        <f t="shared" si="1"/>
        <v>2247865139</v>
      </c>
      <c r="J41" s="115">
        <f t="shared" si="2"/>
        <v>16954859334</v>
      </c>
      <c r="K41" s="33">
        <v>561167347</v>
      </c>
      <c r="L41" s="33"/>
      <c r="M41" s="33">
        <f t="shared" si="3"/>
        <v>17516026681</v>
      </c>
      <c r="N41" s="27"/>
    </row>
    <row r="42" spans="1:14" ht="15">
      <c r="A42" s="29">
        <v>41001</v>
      </c>
      <c r="B42" s="29"/>
      <c r="C42" s="27" t="s">
        <v>36</v>
      </c>
      <c r="D42" s="52">
        <v>10639868083</v>
      </c>
      <c r="E42" s="52">
        <v>125477749</v>
      </c>
      <c r="F42" s="52">
        <f t="shared" si="0"/>
        <v>10765345832</v>
      </c>
      <c r="G42" s="52">
        <v>1264907659</v>
      </c>
      <c r="H42" s="52">
        <v>474691613</v>
      </c>
      <c r="I42" s="126">
        <f t="shared" si="1"/>
        <v>1739599272</v>
      </c>
      <c r="J42" s="115">
        <f t="shared" si="2"/>
        <v>12504945104</v>
      </c>
      <c r="K42" s="33">
        <v>275331688</v>
      </c>
      <c r="L42" s="33"/>
      <c r="M42" s="33">
        <f t="shared" si="3"/>
        <v>12780276792</v>
      </c>
      <c r="N42" s="27"/>
    </row>
    <row r="43" spans="1:14" ht="15">
      <c r="A43" s="29">
        <v>76520</v>
      </c>
      <c r="B43" s="29"/>
      <c r="C43" s="27" t="s">
        <v>50</v>
      </c>
      <c r="D43" s="52">
        <v>6605468490</v>
      </c>
      <c r="E43" s="52">
        <v>86231939</v>
      </c>
      <c r="F43" s="52">
        <f t="shared" si="0"/>
        <v>6691700429</v>
      </c>
      <c r="G43" s="52">
        <v>1288739000</v>
      </c>
      <c r="H43" s="52">
        <v>570967879</v>
      </c>
      <c r="I43" s="126">
        <f t="shared" si="1"/>
        <v>1859706879</v>
      </c>
      <c r="J43" s="115">
        <f t="shared" si="2"/>
        <v>8551407308</v>
      </c>
      <c r="K43" s="33">
        <v>203250286</v>
      </c>
      <c r="L43" s="33"/>
      <c r="M43" s="33">
        <f t="shared" si="3"/>
        <v>8754657594</v>
      </c>
      <c r="N43" s="27"/>
    </row>
    <row r="44" spans="1:14" ht="15">
      <c r="A44" s="29">
        <v>52001</v>
      </c>
      <c r="B44" s="29"/>
      <c r="C44" s="27" t="s">
        <v>39</v>
      </c>
      <c r="D44" s="52">
        <v>11899835341</v>
      </c>
      <c r="E44" s="52">
        <v>2242557545</v>
      </c>
      <c r="F44" s="52">
        <f t="shared" si="0"/>
        <v>14142392886</v>
      </c>
      <c r="G44" s="52">
        <v>2247742695</v>
      </c>
      <c r="H44" s="52">
        <v>936109076</v>
      </c>
      <c r="I44" s="126">
        <f t="shared" si="1"/>
        <v>3183851771</v>
      </c>
      <c r="J44" s="115">
        <f t="shared" si="2"/>
        <v>17326244657</v>
      </c>
      <c r="K44" s="33">
        <v>300268114</v>
      </c>
      <c r="L44" s="33"/>
      <c r="M44" s="33">
        <f t="shared" si="3"/>
        <v>17626512771</v>
      </c>
      <c r="N44" s="27"/>
    </row>
    <row r="45" spans="1:14" ht="15">
      <c r="A45" s="29">
        <v>66001</v>
      </c>
      <c r="B45" s="29"/>
      <c r="C45" s="27" t="s">
        <v>42</v>
      </c>
      <c r="D45" s="52">
        <v>12169537632</v>
      </c>
      <c r="E45" s="52">
        <v>337778526</v>
      </c>
      <c r="F45" s="52">
        <f t="shared" si="0"/>
        <v>12507316158</v>
      </c>
      <c r="G45" s="52">
        <v>2508079176</v>
      </c>
      <c r="H45" s="52">
        <v>1071390903</v>
      </c>
      <c r="I45" s="126">
        <f t="shared" si="1"/>
        <v>3579470079</v>
      </c>
      <c r="J45" s="115">
        <f t="shared" si="2"/>
        <v>16086786237</v>
      </c>
      <c r="K45" s="33">
        <v>364617002</v>
      </c>
      <c r="L45" s="33"/>
      <c r="M45" s="33">
        <f t="shared" si="3"/>
        <v>16451403239</v>
      </c>
      <c r="N45" s="27"/>
    </row>
    <row r="46" spans="1:14" ht="15">
      <c r="A46" s="29">
        <v>19001</v>
      </c>
      <c r="B46" s="29"/>
      <c r="C46" s="27" t="s">
        <v>105</v>
      </c>
      <c r="D46" s="52">
        <v>7628325739</v>
      </c>
      <c r="E46" s="52">
        <v>140479455</v>
      </c>
      <c r="F46" s="52">
        <f t="shared" si="0"/>
        <v>7768805194</v>
      </c>
      <c r="G46" s="52">
        <v>941644429</v>
      </c>
      <c r="H46" s="52">
        <v>352452990</v>
      </c>
      <c r="I46" s="126">
        <f t="shared" si="1"/>
        <v>1294097419</v>
      </c>
      <c r="J46" s="115">
        <f t="shared" si="2"/>
        <v>9062902613</v>
      </c>
      <c r="K46" s="33">
        <v>194062456</v>
      </c>
      <c r="L46" s="33"/>
      <c r="M46" s="33">
        <f t="shared" si="3"/>
        <v>9256965069</v>
      </c>
      <c r="N46" s="27"/>
    </row>
    <row r="47" spans="1:14" ht="15">
      <c r="A47" s="29">
        <v>23660</v>
      </c>
      <c r="B47" s="29"/>
      <c r="C47" s="27" t="s">
        <v>106</v>
      </c>
      <c r="D47" s="52">
        <v>3940545974</v>
      </c>
      <c r="E47" s="52">
        <v>87733494</v>
      </c>
      <c r="F47" s="52">
        <f t="shared" si="0"/>
        <v>4028279468</v>
      </c>
      <c r="G47" s="52">
        <v>531020917</v>
      </c>
      <c r="H47" s="52">
        <v>193493799</v>
      </c>
      <c r="I47" s="126">
        <f t="shared" si="1"/>
        <v>724514716</v>
      </c>
      <c r="J47" s="115">
        <f t="shared" si="2"/>
        <v>4752794184</v>
      </c>
      <c r="K47" s="33">
        <v>164921638</v>
      </c>
      <c r="L47" s="33"/>
      <c r="M47" s="33">
        <f t="shared" si="3"/>
        <v>4917715822</v>
      </c>
      <c r="N47" s="27"/>
    </row>
    <row r="48" spans="1:14" ht="15">
      <c r="A48" s="29">
        <v>70001</v>
      </c>
      <c r="B48" s="29"/>
      <c r="C48" s="27" t="s">
        <v>46</v>
      </c>
      <c r="D48" s="52">
        <v>9331154874</v>
      </c>
      <c r="E48" s="52">
        <v>45500000</v>
      </c>
      <c r="F48" s="52">
        <f t="shared" si="0"/>
        <v>9376654874</v>
      </c>
      <c r="G48" s="52">
        <v>1583265408</v>
      </c>
      <c r="H48" s="52">
        <v>652650934</v>
      </c>
      <c r="I48" s="126">
        <f t="shared" si="1"/>
        <v>2235916342</v>
      </c>
      <c r="J48" s="115">
        <f t="shared" si="2"/>
        <v>11612571216</v>
      </c>
      <c r="K48" s="33">
        <v>358895401</v>
      </c>
      <c r="L48" s="33"/>
      <c r="M48" s="33">
        <f t="shared" si="3"/>
        <v>11971466617</v>
      </c>
      <c r="N48" s="27"/>
    </row>
    <row r="49" spans="1:14" ht="15">
      <c r="A49" s="29">
        <v>25754</v>
      </c>
      <c r="B49" s="29"/>
      <c r="C49" s="27" t="s">
        <v>35</v>
      </c>
      <c r="D49" s="52">
        <v>7262970201</v>
      </c>
      <c r="E49" s="52">
        <v>1183616678</v>
      </c>
      <c r="F49" s="52">
        <f t="shared" si="0"/>
        <v>8446586879</v>
      </c>
      <c r="G49" s="52">
        <v>1348499857</v>
      </c>
      <c r="H49" s="52">
        <v>721772335</v>
      </c>
      <c r="I49" s="126">
        <f t="shared" si="1"/>
        <v>2070272192</v>
      </c>
      <c r="J49" s="115">
        <f t="shared" si="2"/>
        <v>10516859071</v>
      </c>
      <c r="K49" s="33">
        <v>259872368</v>
      </c>
      <c r="L49" s="33"/>
      <c r="M49" s="33">
        <f t="shared" si="3"/>
        <v>10776731439</v>
      </c>
      <c r="N49" s="46"/>
    </row>
    <row r="50" spans="1:14" ht="15">
      <c r="A50" s="29">
        <v>15759</v>
      </c>
      <c r="B50" s="29"/>
      <c r="C50" s="27" t="s">
        <v>29</v>
      </c>
      <c r="D50" s="52">
        <v>3254376619</v>
      </c>
      <c r="E50" s="52">
        <v>51551301</v>
      </c>
      <c r="F50" s="52">
        <f t="shared" si="0"/>
        <v>3305927920</v>
      </c>
      <c r="G50" s="52">
        <v>568039936</v>
      </c>
      <c r="H50" s="52">
        <v>230186807</v>
      </c>
      <c r="I50" s="126">
        <f t="shared" si="1"/>
        <v>798226743</v>
      </c>
      <c r="J50" s="115">
        <f t="shared" si="2"/>
        <v>4104154663</v>
      </c>
      <c r="K50" s="33">
        <v>91924439</v>
      </c>
      <c r="L50" s="33"/>
      <c r="M50" s="33">
        <f t="shared" si="3"/>
        <v>4196079102</v>
      </c>
      <c r="N50" s="46"/>
    </row>
    <row r="51" spans="1:14" ht="15">
      <c r="A51" s="29">
        <v>8758</v>
      </c>
      <c r="B51" s="29"/>
      <c r="C51" s="27" t="s">
        <v>27</v>
      </c>
      <c r="D51" s="52">
        <v>7649707365</v>
      </c>
      <c r="E51" s="52">
        <v>138979696</v>
      </c>
      <c r="F51" s="52">
        <f t="shared" si="0"/>
        <v>7788687061</v>
      </c>
      <c r="G51" s="52">
        <v>1175464315</v>
      </c>
      <c r="H51" s="52">
        <v>552703228</v>
      </c>
      <c r="I51" s="126">
        <f t="shared" si="1"/>
        <v>1728167543</v>
      </c>
      <c r="J51" s="115">
        <f t="shared" si="2"/>
        <v>9516854604</v>
      </c>
      <c r="K51" s="33">
        <v>287646585</v>
      </c>
      <c r="L51" s="33"/>
      <c r="M51" s="33">
        <f t="shared" si="3"/>
        <v>9804501189</v>
      </c>
      <c r="N51" s="46"/>
    </row>
    <row r="52" spans="1:14" ht="15">
      <c r="A52" s="29">
        <v>76834</v>
      </c>
      <c r="B52" s="29"/>
      <c r="C52" s="27" t="s">
        <v>107</v>
      </c>
      <c r="D52" s="52">
        <v>4459681407</v>
      </c>
      <c r="E52" s="52">
        <v>571839532</v>
      </c>
      <c r="F52" s="52">
        <f t="shared" si="0"/>
        <v>5031520939</v>
      </c>
      <c r="G52" s="52">
        <v>469691407</v>
      </c>
      <c r="H52" s="52">
        <v>266989240</v>
      </c>
      <c r="I52" s="126">
        <f t="shared" si="1"/>
        <v>736680647</v>
      </c>
      <c r="J52" s="115">
        <f t="shared" si="2"/>
        <v>5768201586</v>
      </c>
      <c r="K52" s="33">
        <v>140411281</v>
      </c>
      <c r="L52" s="33"/>
      <c r="M52" s="33">
        <f t="shared" si="3"/>
        <v>5908612867</v>
      </c>
      <c r="N52" s="46"/>
    </row>
    <row r="53" spans="1:14" ht="15">
      <c r="A53" s="29">
        <v>52835</v>
      </c>
      <c r="B53" s="29"/>
      <c r="C53" s="27" t="s">
        <v>40</v>
      </c>
      <c r="D53" s="52">
        <v>6394113496</v>
      </c>
      <c r="E53" s="52">
        <v>3768236079</v>
      </c>
      <c r="F53" s="52">
        <f t="shared" si="0"/>
        <v>10162349575</v>
      </c>
      <c r="G53" s="52">
        <v>885211297</v>
      </c>
      <c r="H53" s="52">
        <v>325925897</v>
      </c>
      <c r="I53" s="126">
        <f t="shared" si="1"/>
        <v>1211137194</v>
      </c>
      <c r="J53" s="115">
        <f t="shared" si="2"/>
        <v>11373486769</v>
      </c>
      <c r="K53" s="33">
        <v>345774377</v>
      </c>
      <c r="L53" s="33"/>
      <c r="M53" s="33">
        <f t="shared" si="3"/>
        <v>11719261146</v>
      </c>
      <c r="N53" s="46"/>
    </row>
    <row r="54" spans="1:14" ht="15">
      <c r="A54" s="29">
        <v>15001</v>
      </c>
      <c r="B54" s="29"/>
      <c r="C54" s="27" t="s">
        <v>73</v>
      </c>
      <c r="D54" s="52">
        <v>4031484867</v>
      </c>
      <c r="E54" s="52">
        <v>94677186</v>
      </c>
      <c r="F54" s="52">
        <f t="shared" si="0"/>
        <v>4126162053</v>
      </c>
      <c r="G54" s="52">
        <v>487531419</v>
      </c>
      <c r="H54" s="52">
        <v>185503178</v>
      </c>
      <c r="I54" s="126">
        <f t="shared" si="1"/>
        <v>673034597</v>
      </c>
      <c r="J54" s="115">
        <f t="shared" si="2"/>
        <v>4799196650</v>
      </c>
      <c r="K54" s="33">
        <v>101053679</v>
      </c>
      <c r="L54" s="33"/>
      <c r="M54" s="33">
        <f t="shared" si="3"/>
        <v>4900250329</v>
      </c>
      <c r="N54" s="46"/>
    </row>
    <row r="55" spans="1:14" ht="15">
      <c r="A55" s="29">
        <v>5837</v>
      </c>
      <c r="B55" s="29"/>
      <c r="C55" s="27" t="s">
        <v>72</v>
      </c>
      <c r="D55" s="52">
        <v>5455446487</v>
      </c>
      <c r="E55" s="52">
        <v>1217375491</v>
      </c>
      <c r="F55" s="52">
        <f t="shared" si="0"/>
        <v>6672821978</v>
      </c>
      <c r="G55" s="52">
        <v>808034446</v>
      </c>
      <c r="H55" s="52">
        <v>416505692</v>
      </c>
      <c r="I55" s="126">
        <f t="shared" si="1"/>
        <v>1224540138</v>
      </c>
      <c r="J55" s="115">
        <f t="shared" si="2"/>
        <v>7897362116</v>
      </c>
      <c r="K55" s="33">
        <v>325513598</v>
      </c>
      <c r="L55" s="33"/>
      <c r="M55" s="33">
        <f t="shared" si="3"/>
        <v>8222875714</v>
      </c>
      <c r="N55" s="46"/>
    </row>
    <row r="56" spans="1:14" ht="15">
      <c r="A56" s="29">
        <v>20001</v>
      </c>
      <c r="B56" s="29"/>
      <c r="C56" s="27" t="s">
        <v>32</v>
      </c>
      <c r="D56" s="52">
        <v>11024373058</v>
      </c>
      <c r="E56" s="52">
        <v>5403343140</v>
      </c>
      <c r="F56" s="52">
        <f t="shared" si="0"/>
        <v>16427716198</v>
      </c>
      <c r="G56" s="52">
        <v>1525027943</v>
      </c>
      <c r="H56" s="52">
        <v>779229137</v>
      </c>
      <c r="I56" s="126">
        <f t="shared" si="1"/>
        <v>2304257080</v>
      </c>
      <c r="J56" s="115">
        <f t="shared" si="2"/>
        <v>18731973278</v>
      </c>
      <c r="K56" s="33">
        <v>499019849</v>
      </c>
      <c r="L56" s="33"/>
      <c r="M56" s="33">
        <f t="shared" si="3"/>
        <v>19230993127</v>
      </c>
      <c r="N56" s="46"/>
    </row>
    <row r="57" spans="1:14" ht="15">
      <c r="A57" s="29">
        <v>50001</v>
      </c>
      <c r="B57" s="29"/>
      <c r="C57" s="27" t="s">
        <v>38</v>
      </c>
      <c r="D57" s="52">
        <v>11265812117</v>
      </c>
      <c r="E57" s="52">
        <v>187654922</v>
      </c>
      <c r="F57" s="52">
        <f t="shared" si="0"/>
        <v>11453467039</v>
      </c>
      <c r="G57" s="52">
        <v>1656371804</v>
      </c>
      <c r="H57" s="52">
        <v>835237201</v>
      </c>
      <c r="I57" s="126">
        <f t="shared" si="1"/>
        <v>2491609005</v>
      </c>
      <c r="J57" s="115">
        <f t="shared" si="2"/>
        <v>13945076044</v>
      </c>
      <c r="K57" s="33">
        <v>322107683</v>
      </c>
      <c r="L57" s="33"/>
      <c r="M57" s="33">
        <f t="shared" si="3"/>
        <v>14267183727</v>
      </c>
      <c r="N57" s="46"/>
    </row>
    <row r="58" spans="1:14" ht="15">
      <c r="A58" s="29">
        <v>27001</v>
      </c>
      <c r="B58" s="29"/>
      <c r="C58" s="27" t="s">
        <v>108</v>
      </c>
      <c r="D58" s="52">
        <v>6150474323</v>
      </c>
      <c r="E58" s="52">
        <v>98285715</v>
      </c>
      <c r="F58" s="52">
        <f t="shared" si="0"/>
        <v>6248760038</v>
      </c>
      <c r="G58" s="52">
        <v>850123739</v>
      </c>
      <c r="H58" s="52">
        <v>313423954</v>
      </c>
      <c r="I58" s="126">
        <f t="shared" si="1"/>
        <v>1163547693</v>
      </c>
      <c r="J58" s="115">
        <f t="shared" si="2"/>
        <v>7412307731</v>
      </c>
      <c r="K58" s="33">
        <v>395615934</v>
      </c>
      <c r="L58" s="33"/>
      <c r="M58" s="33">
        <f t="shared" si="3"/>
        <v>7807923665</v>
      </c>
      <c r="N58" s="46"/>
    </row>
    <row r="59" spans="1:14" ht="15">
      <c r="A59" s="29">
        <v>44847</v>
      </c>
      <c r="B59" s="29"/>
      <c r="C59" s="27" t="s">
        <v>109</v>
      </c>
      <c r="D59" s="52">
        <v>3635065102</v>
      </c>
      <c r="E59" s="52">
        <v>249059797</v>
      </c>
      <c r="F59" s="52">
        <f t="shared" si="0"/>
        <v>3884124899</v>
      </c>
      <c r="G59" s="52">
        <v>275176972</v>
      </c>
      <c r="H59" s="52">
        <v>156555333</v>
      </c>
      <c r="I59" s="126">
        <f t="shared" si="1"/>
        <v>431732305</v>
      </c>
      <c r="J59" s="115">
        <f t="shared" si="2"/>
        <v>4315857204</v>
      </c>
      <c r="K59" s="33">
        <v>551000787</v>
      </c>
      <c r="L59" s="33"/>
      <c r="M59" s="33">
        <f t="shared" si="3"/>
        <v>4866857991</v>
      </c>
      <c r="N59" s="46"/>
    </row>
    <row r="60" spans="1:14" ht="15">
      <c r="A60" s="29">
        <v>5045</v>
      </c>
      <c r="B60" s="29"/>
      <c r="C60" s="27" t="s">
        <v>110</v>
      </c>
      <c r="D60" s="52">
        <v>3078625243</v>
      </c>
      <c r="E60" s="52">
        <v>881615897</v>
      </c>
      <c r="F60" s="52">
        <f t="shared" si="0"/>
        <v>3960241140</v>
      </c>
      <c r="G60" s="52">
        <v>614575714</v>
      </c>
      <c r="H60" s="52">
        <v>261424231</v>
      </c>
      <c r="I60" s="126">
        <f t="shared" si="1"/>
        <v>875999945</v>
      </c>
      <c r="J60" s="115">
        <f t="shared" si="2"/>
        <v>4836241085</v>
      </c>
      <c r="K60" s="33">
        <v>147081670</v>
      </c>
      <c r="L60" s="33"/>
      <c r="M60" s="33">
        <f t="shared" si="3"/>
        <v>4983322755</v>
      </c>
      <c r="N60" s="46"/>
    </row>
    <row r="61" spans="1:14" ht="15">
      <c r="A61" s="29">
        <v>25269</v>
      </c>
      <c r="B61" s="29"/>
      <c r="C61" s="27" t="s">
        <v>111</v>
      </c>
      <c r="D61" s="52">
        <v>2836076139</v>
      </c>
      <c r="E61" s="52">
        <v>40695973</v>
      </c>
      <c r="F61" s="52">
        <f t="shared" si="0"/>
        <v>2876772112</v>
      </c>
      <c r="G61" s="52">
        <v>487011980</v>
      </c>
      <c r="H61" s="52">
        <v>259587405</v>
      </c>
      <c r="I61" s="126">
        <f t="shared" si="1"/>
        <v>746599385</v>
      </c>
      <c r="J61" s="115">
        <f t="shared" si="2"/>
        <v>3623371497</v>
      </c>
      <c r="K61" s="33">
        <v>117623320</v>
      </c>
      <c r="L61" s="33"/>
      <c r="M61" s="33">
        <f t="shared" si="3"/>
        <v>3740994817</v>
      </c>
      <c r="N61" s="46"/>
    </row>
    <row r="62" spans="1:14" ht="15">
      <c r="A62" s="29">
        <v>44001</v>
      </c>
      <c r="B62" s="29"/>
      <c r="C62" s="51" t="s">
        <v>55</v>
      </c>
      <c r="D62" s="52">
        <v>7165172326</v>
      </c>
      <c r="E62" s="52">
        <v>128792578</v>
      </c>
      <c r="F62" s="52">
        <f t="shared" si="0"/>
        <v>7293964904</v>
      </c>
      <c r="G62" s="52">
        <v>843516978</v>
      </c>
      <c r="H62" s="52">
        <v>338688246</v>
      </c>
      <c r="I62" s="126">
        <f t="shared" si="1"/>
        <v>1182205224</v>
      </c>
      <c r="J62" s="115">
        <f t="shared" si="2"/>
        <v>8476170128</v>
      </c>
      <c r="K62" s="33">
        <v>359019390</v>
      </c>
      <c r="L62" s="33"/>
      <c r="M62" s="33">
        <f t="shared" si="3"/>
        <v>8835189518</v>
      </c>
      <c r="N62" s="46"/>
    </row>
    <row r="63" spans="1:14" ht="15">
      <c r="A63" s="29">
        <v>5615</v>
      </c>
      <c r="B63" s="29"/>
      <c r="C63" s="51" t="s">
        <v>51</v>
      </c>
      <c r="D63" s="52">
        <v>2670804313</v>
      </c>
      <c r="E63" s="52">
        <v>59495589</v>
      </c>
      <c r="F63" s="52">
        <f t="shared" si="0"/>
        <v>2730299902</v>
      </c>
      <c r="G63" s="52">
        <v>521398625</v>
      </c>
      <c r="H63" s="52">
        <v>220586750</v>
      </c>
      <c r="I63" s="126">
        <f t="shared" si="1"/>
        <v>741985375</v>
      </c>
      <c r="J63" s="115">
        <f t="shared" si="2"/>
        <v>3472285277</v>
      </c>
      <c r="K63" s="33">
        <v>111310444</v>
      </c>
      <c r="L63" s="33"/>
      <c r="M63" s="33">
        <f t="shared" si="3"/>
        <v>3583595721</v>
      </c>
      <c r="N63" s="46"/>
    </row>
    <row r="64" spans="1:14" ht="15">
      <c r="A64" s="29">
        <v>25175</v>
      </c>
      <c r="B64" s="29"/>
      <c r="C64" s="51" t="s">
        <v>112</v>
      </c>
      <c r="D64" s="52">
        <v>2269336746</v>
      </c>
      <c r="E64" s="52">
        <v>93509748</v>
      </c>
      <c r="F64" s="52">
        <f t="shared" si="0"/>
        <v>2362846494</v>
      </c>
      <c r="G64" s="52">
        <v>394075487</v>
      </c>
      <c r="H64" s="52">
        <v>204443750</v>
      </c>
      <c r="I64" s="126">
        <f t="shared" si="1"/>
        <v>598519237</v>
      </c>
      <c r="J64" s="115">
        <f t="shared" si="2"/>
        <v>2961365731</v>
      </c>
      <c r="K64" s="33">
        <v>82527447</v>
      </c>
      <c r="L64" s="33"/>
      <c r="M64" s="33">
        <f t="shared" si="3"/>
        <v>3043893178</v>
      </c>
      <c r="N64" s="46"/>
    </row>
    <row r="65" spans="1:14" ht="15">
      <c r="A65" s="29">
        <v>52356</v>
      </c>
      <c r="B65" s="29"/>
      <c r="C65" s="29" t="s">
        <v>56</v>
      </c>
      <c r="D65" s="52">
        <v>3828297894</v>
      </c>
      <c r="E65" s="52">
        <v>83633715</v>
      </c>
      <c r="F65" s="52">
        <f t="shared" si="0"/>
        <v>3911931609</v>
      </c>
      <c r="G65" s="52">
        <v>488184125</v>
      </c>
      <c r="H65" s="52">
        <v>176591677</v>
      </c>
      <c r="I65" s="126">
        <f t="shared" si="1"/>
        <v>664775802</v>
      </c>
      <c r="J65" s="115">
        <f t="shared" si="2"/>
        <v>4576707411</v>
      </c>
      <c r="K65" s="33">
        <v>0</v>
      </c>
      <c r="L65" s="33"/>
      <c r="M65" s="33">
        <f t="shared" si="3"/>
        <v>4576707411</v>
      </c>
      <c r="N65" s="180" t="s">
        <v>1248</v>
      </c>
    </row>
    <row r="66" spans="1:14" ht="15">
      <c r="A66" s="29">
        <v>76364</v>
      </c>
      <c r="B66" s="29"/>
      <c r="C66" s="29" t="s">
        <v>113</v>
      </c>
      <c r="D66" s="52">
        <v>2661352813</v>
      </c>
      <c r="E66" s="52">
        <v>59821896</v>
      </c>
      <c r="F66" s="52">
        <f t="shared" si="0"/>
        <v>2721174709</v>
      </c>
      <c r="G66" s="52">
        <v>361327475</v>
      </c>
      <c r="H66" s="52">
        <v>193841437</v>
      </c>
      <c r="I66" s="126">
        <f t="shared" si="1"/>
        <v>555168912</v>
      </c>
      <c r="J66" s="115">
        <f t="shared" si="2"/>
        <v>3276343621</v>
      </c>
      <c r="K66" s="33">
        <v>0</v>
      </c>
      <c r="L66" s="33"/>
      <c r="M66" s="33">
        <f t="shared" si="3"/>
        <v>3276343621</v>
      </c>
      <c r="N66" s="27"/>
    </row>
    <row r="67" spans="1:14" ht="15">
      <c r="A67" s="29">
        <v>8433</v>
      </c>
      <c r="B67" s="29"/>
      <c r="C67" s="51" t="s">
        <v>52</v>
      </c>
      <c r="D67" s="52">
        <v>2204614120</v>
      </c>
      <c r="E67" s="52">
        <v>110687486</v>
      </c>
      <c r="F67" s="52">
        <f t="shared" si="0"/>
        <v>2315301606</v>
      </c>
      <c r="G67" s="52">
        <v>453998632</v>
      </c>
      <c r="H67" s="52">
        <v>190299640</v>
      </c>
      <c r="I67" s="126">
        <f t="shared" si="1"/>
        <v>644298272</v>
      </c>
      <c r="J67" s="115">
        <f t="shared" si="2"/>
        <v>2959599878</v>
      </c>
      <c r="K67" s="33">
        <v>96158018</v>
      </c>
      <c r="L67" s="33"/>
      <c r="M67" s="33">
        <f t="shared" si="3"/>
        <v>3055757896</v>
      </c>
      <c r="N67" s="27"/>
    </row>
    <row r="68" spans="1:14" ht="15">
      <c r="A68" s="29">
        <v>25473</v>
      </c>
      <c r="B68" s="29"/>
      <c r="C68" s="51" t="s">
        <v>53</v>
      </c>
      <c r="D68" s="52">
        <v>2205655359</v>
      </c>
      <c r="E68" s="52">
        <v>43762234</v>
      </c>
      <c r="F68" s="52">
        <f t="shared" si="0"/>
        <v>2249417593</v>
      </c>
      <c r="G68" s="52">
        <v>354371682</v>
      </c>
      <c r="H68" s="52">
        <v>166909558</v>
      </c>
      <c r="I68" s="126">
        <f t="shared" si="1"/>
        <v>521281240</v>
      </c>
      <c r="J68" s="115">
        <f t="shared" si="2"/>
        <v>2770698833</v>
      </c>
      <c r="K68" s="33">
        <v>63501505</v>
      </c>
      <c r="L68" s="33"/>
      <c r="M68" s="33">
        <f t="shared" si="3"/>
        <v>2834200338</v>
      </c>
      <c r="N68" s="27"/>
    </row>
    <row r="69" spans="1:14" ht="15">
      <c r="A69" s="29">
        <v>68547</v>
      </c>
      <c r="B69" s="29"/>
      <c r="C69" s="27" t="s">
        <v>57</v>
      </c>
      <c r="D69" s="52">
        <v>4937530541</v>
      </c>
      <c r="E69" s="52">
        <v>794261232</v>
      </c>
      <c r="F69" s="52">
        <f t="shared" si="0"/>
        <v>5731791773</v>
      </c>
      <c r="G69" s="52">
        <v>861471434</v>
      </c>
      <c r="H69" s="52">
        <v>361917590</v>
      </c>
      <c r="I69" s="126">
        <f t="shared" si="1"/>
        <v>1223389024</v>
      </c>
      <c r="J69" s="115">
        <f t="shared" si="2"/>
        <v>6955180797</v>
      </c>
      <c r="K69" s="33">
        <v>131761094</v>
      </c>
      <c r="L69" s="33"/>
      <c r="M69" s="33">
        <f t="shared" si="3"/>
        <v>7086941891</v>
      </c>
      <c r="N69" s="27"/>
    </row>
    <row r="70" spans="1:14" ht="15">
      <c r="A70" s="29">
        <v>41551</v>
      </c>
      <c r="B70" s="29"/>
      <c r="C70" s="27" t="s">
        <v>54</v>
      </c>
      <c r="D70" s="52">
        <v>4212283949</v>
      </c>
      <c r="E70" s="52">
        <v>234950026</v>
      </c>
      <c r="F70" s="52">
        <f t="shared" si="0"/>
        <v>4447233975</v>
      </c>
      <c r="G70" s="52">
        <v>559939585</v>
      </c>
      <c r="H70" s="52">
        <v>216946383</v>
      </c>
      <c r="I70" s="126">
        <f t="shared" si="1"/>
        <v>776885968</v>
      </c>
      <c r="J70" s="115">
        <f t="shared" si="2"/>
        <v>5224119943</v>
      </c>
      <c r="K70" s="33">
        <v>159429942</v>
      </c>
      <c r="L70" s="33"/>
      <c r="M70" s="33">
        <f t="shared" si="3"/>
        <v>5383549885</v>
      </c>
      <c r="N70" s="27"/>
    </row>
    <row r="71" spans="1:14" ht="15">
      <c r="A71" s="29">
        <v>5631</v>
      </c>
      <c r="B71" s="29"/>
      <c r="C71" s="27" t="s">
        <v>79</v>
      </c>
      <c r="D71" s="52">
        <v>970932976</v>
      </c>
      <c r="E71" s="52">
        <v>52431837</v>
      </c>
      <c r="F71" s="52">
        <f t="shared" si="0"/>
        <v>1023364813</v>
      </c>
      <c r="G71" s="52">
        <v>103990267</v>
      </c>
      <c r="H71" s="52">
        <v>63627034</v>
      </c>
      <c r="I71" s="126">
        <f t="shared" si="1"/>
        <v>167617301</v>
      </c>
      <c r="J71" s="115">
        <f t="shared" si="2"/>
        <v>1190982114</v>
      </c>
      <c r="K71" s="33">
        <v>40667800</v>
      </c>
      <c r="L71" s="33"/>
      <c r="M71" s="33">
        <f t="shared" si="3"/>
        <v>1231649914</v>
      </c>
      <c r="N71" s="27"/>
    </row>
    <row r="72" spans="1:14" ht="15">
      <c r="A72" s="29">
        <v>85001</v>
      </c>
      <c r="B72" s="29"/>
      <c r="C72" s="27" t="s">
        <v>58</v>
      </c>
      <c r="D72" s="52">
        <v>7400076741</v>
      </c>
      <c r="E72" s="52">
        <v>0</v>
      </c>
      <c r="F72" s="52">
        <f t="shared" si="0"/>
        <v>7400076741</v>
      </c>
      <c r="G72" s="52">
        <v>553259146</v>
      </c>
      <c r="H72" s="52">
        <v>224307790</v>
      </c>
      <c r="I72" s="126">
        <f t="shared" si="1"/>
        <v>777566936</v>
      </c>
      <c r="J72" s="115">
        <f t="shared" si="2"/>
        <v>8177643677</v>
      </c>
      <c r="K72" s="33">
        <v>172126617</v>
      </c>
      <c r="L72" s="33"/>
      <c r="M72" s="33">
        <f t="shared" si="3"/>
        <v>8349770294</v>
      </c>
      <c r="N72" s="27"/>
    </row>
    <row r="73" spans="1:14" ht="15">
      <c r="A73" s="29">
        <v>25899</v>
      </c>
      <c r="B73" s="29"/>
      <c r="C73" s="27" t="s">
        <v>114</v>
      </c>
      <c r="D73" s="52">
        <v>2534312547</v>
      </c>
      <c r="E73" s="52">
        <v>0</v>
      </c>
      <c r="F73" s="52">
        <f t="shared" si="0"/>
        <v>2534312547</v>
      </c>
      <c r="G73" s="52">
        <v>535161388</v>
      </c>
      <c r="H73" s="52">
        <v>243046687</v>
      </c>
      <c r="I73" s="126">
        <f t="shared" si="1"/>
        <v>778208075</v>
      </c>
      <c r="J73" s="115">
        <f t="shared" si="2"/>
        <v>3312520622</v>
      </c>
      <c r="K73" s="33">
        <v>104222518</v>
      </c>
      <c r="L73" s="33"/>
      <c r="M73" s="33">
        <f t="shared" si="3"/>
        <v>3416743140</v>
      </c>
      <c r="N73" s="27"/>
    </row>
    <row r="74" spans="1:14" ht="15">
      <c r="A74" s="128" t="s">
        <v>115</v>
      </c>
      <c r="B74" s="128"/>
      <c r="C74" s="27" t="s">
        <v>89</v>
      </c>
      <c r="D74" s="52">
        <v>3113412555</v>
      </c>
      <c r="E74" s="52">
        <v>0</v>
      </c>
      <c r="F74" s="52">
        <f>SUM(D74:E74)</f>
        <v>3113412555</v>
      </c>
      <c r="G74" s="52">
        <v>264833797</v>
      </c>
      <c r="H74" s="52">
        <v>146358033</v>
      </c>
      <c r="I74" s="126">
        <f>SUM(G74:H74)</f>
        <v>411191830</v>
      </c>
      <c r="J74" s="115">
        <f>+I74+F74</f>
        <v>3524604385</v>
      </c>
      <c r="K74" s="33">
        <v>119488362</v>
      </c>
      <c r="L74" s="33"/>
      <c r="M74" s="33">
        <f>SUM(J74:L74)</f>
        <v>3644092747</v>
      </c>
      <c r="N74" s="27"/>
    </row>
    <row r="75" spans="1:14" ht="15.75" customHeight="1">
      <c r="A75" s="128">
        <v>25286</v>
      </c>
      <c r="B75" s="128"/>
      <c r="C75" s="27" t="s">
        <v>569</v>
      </c>
      <c r="D75" s="52">
        <v>1342183172</v>
      </c>
      <c r="E75" s="52">
        <v>37777911</v>
      </c>
      <c r="F75" s="52">
        <f>SUM(D75:E75)</f>
        <v>1379961083</v>
      </c>
      <c r="G75" s="52">
        <v>186829377</v>
      </c>
      <c r="H75" s="52">
        <v>79486999</v>
      </c>
      <c r="I75" s="126">
        <f>SUM(G75:H75)</f>
        <v>266316376</v>
      </c>
      <c r="J75" s="115">
        <f>+I75+F75</f>
        <v>1646277459</v>
      </c>
      <c r="K75" s="33">
        <v>52063716</v>
      </c>
      <c r="L75" s="33"/>
      <c r="M75" s="33">
        <f>SUM(J75:L75)</f>
        <v>1698341175</v>
      </c>
      <c r="N75" s="27"/>
    </row>
    <row r="76" spans="1:13" ht="15" thickBot="1">
      <c r="A76" s="116"/>
      <c r="B76" s="116"/>
      <c r="C76" s="117"/>
      <c r="D76" s="118"/>
      <c r="E76" s="118"/>
      <c r="F76" s="118"/>
      <c r="G76" s="119"/>
      <c r="H76" s="120"/>
      <c r="I76" s="120"/>
      <c r="J76" s="120"/>
      <c r="K76" s="120"/>
      <c r="L76" s="121"/>
      <c r="M76" s="121"/>
    </row>
    <row r="77" spans="1:13" s="124" customFormat="1" ht="30.75" customHeight="1" thickBot="1">
      <c r="A77" s="122"/>
      <c r="B77" s="122"/>
      <c r="C77" s="123" t="s">
        <v>23</v>
      </c>
      <c r="D77" s="57">
        <f>SUM(D12:D75)</f>
        <v>590089313937</v>
      </c>
      <c r="E77" s="57">
        <f aca="true" t="shared" si="4" ref="E77:M77">SUM(E12:E75)</f>
        <v>53381501402</v>
      </c>
      <c r="F77" s="57">
        <f t="shared" si="4"/>
        <v>643470815339</v>
      </c>
      <c r="G77" s="57">
        <f t="shared" si="4"/>
        <v>97190475148</v>
      </c>
      <c r="H77" s="57">
        <f t="shared" si="4"/>
        <v>44991999901</v>
      </c>
      <c r="I77" s="57">
        <f t="shared" si="4"/>
        <v>142182475049</v>
      </c>
      <c r="J77" s="57">
        <f t="shared" si="4"/>
        <v>785653290388</v>
      </c>
      <c r="K77" s="57">
        <f t="shared" si="4"/>
        <v>18279253638</v>
      </c>
      <c r="L77" s="57">
        <f t="shared" si="4"/>
        <v>3813229927</v>
      </c>
      <c r="M77" s="57">
        <f t="shared" si="4"/>
        <v>807745773953</v>
      </c>
    </row>
    <row r="78" spans="1:2" ht="15">
      <c r="A78" s="125"/>
      <c r="B78" s="125"/>
    </row>
    <row r="79" spans="1:13" ht="15">
      <c r="A79" s="125"/>
      <c r="B79" s="125"/>
      <c r="H79" s="44"/>
      <c r="I79" s="44"/>
      <c r="J79" s="44"/>
      <c r="M79" s="127"/>
    </row>
    <row r="80" spans="3:9" ht="15.75" customHeight="1">
      <c r="C80" s="157"/>
      <c r="D80" s="157"/>
      <c r="E80" s="157"/>
      <c r="F80" s="157"/>
      <c r="G80" s="157"/>
      <c r="H80" s="157"/>
      <c r="I80" s="157"/>
    </row>
  </sheetData>
  <sheetProtection/>
  <autoFilter ref="A10:N75"/>
  <mergeCells count="14"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30" activePane="bottomLeft" state="frozen"/>
      <selection pane="topLeft" activeCell="A1" sqref="A1"/>
      <selection pane="bottomLeft" activeCell="E1041" sqref="E1041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8" t="s">
        <v>60</v>
      </c>
      <c r="B4" s="178"/>
      <c r="C4" s="178"/>
      <c r="D4" s="178"/>
      <c r="E4" s="178"/>
      <c r="F4" s="178"/>
    </row>
    <row r="5" spans="1:6" ht="12.75">
      <c r="A5" s="178" t="s">
        <v>1253</v>
      </c>
      <c r="B5" s="178"/>
      <c r="C5" s="178"/>
      <c r="D5" s="178"/>
      <c r="E5" s="178"/>
      <c r="F5" s="178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>
        <v>20239593</v>
      </c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>
        <v>2793887</v>
      </c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>
        <v>4809009</v>
      </c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>
        <v>32548416</v>
      </c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>
        <v>34904232</v>
      </c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>
        <v>48523162</v>
      </c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>
        <v>7017470</v>
      </c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>
        <v>22164920</v>
      </c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>
        <v>25731608</v>
      </c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>
        <v>39172962</v>
      </c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>
        <v>9671939</v>
      </c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>
        <v>93513182</v>
      </c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>
        <v>13965133</v>
      </c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>
        <v>6942676</v>
      </c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>
        <v>47770242</v>
      </c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>
        <v>8794422</v>
      </c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>
        <v>10943769</v>
      </c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>
        <v>27036510</v>
      </c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>
        <v>30514466</v>
      </c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>
        <v>13109338</v>
      </c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>
        <v>15502503</v>
      </c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>
        <v>69148913</v>
      </c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>
        <v>15540644</v>
      </c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>
        <v>60861974</v>
      </c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>
        <v>21300255</v>
      </c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>
        <v>25096910</v>
      </c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>
        <v>6630744</v>
      </c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>
        <v>6763023</v>
      </c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>
        <v>84904307</v>
      </c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>
        <v>48257964</v>
      </c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>
        <v>6369453</v>
      </c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>
        <v>154986321</v>
      </c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>
        <v>97650479</v>
      </c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>
        <v>12928401</v>
      </c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>
        <v>18239773</v>
      </c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>
        <v>4610438</v>
      </c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>
        <v>23140311</v>
      </c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>
        <v>71152278</v>
      </c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>
        <v>51492446</v>
      </c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>
        <v>19953952</v>
      </c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>
        <v>15922680</v>
      </c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>
        <v>99039706</v>
      </c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>
        <v>10115424</v>
      </c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>
        <v>28793302</v>
      </c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>
        <v>37179093</v>
      </c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>
        <v>8035405</v>
      </c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>
        <v>38600381</v>
      </c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>
        <v>12870206</v>
      </c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>
        <v>12368665</v>
      </c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>
        <v>7533110</v>
      </c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>
        <v>36570298</v>
      </c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>
        <v>7576010</v>
      </c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>
        <v>6126973</v>
      </c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>
        <v>6761949</v>
      </c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>
        <v>43387386</v>
      </c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>
        <v>15933103</v>
      </c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>
        <v>18383473</v>
      </c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>
        <v>50422339</v>
      </c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>
        <v>40218638</v>
      </c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>
        <v>10568038</v>
      </c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>
        <v>20397655</v>
      </c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>
        <v>13290943</v>
      </c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>
        <v>11692137</v>
      </c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>
        <v>58574921</v>
      </c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>
        <v>7282311</v>
      </c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>
        <v>14345435</v>
      </c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>
        <v>44946313</v>
      </c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>
        <v>12927401</v>
      </c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>
        <v>136461271</v>
      </c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>
        <v>60500091</v>
      </c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>
        <v>3746927</v>
      </c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>
        <v>20998581</v>
      </c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>
        <v>16095556</v>
      </c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>
        <v>9872451</v>
      </c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>
        <v>46075161</v>
      </c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>
        <v>20391392</v>
      </c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>
        <v>20419014</v>
      </c>
      <c r="F84" s="74"/>
    </row>
    <row r="85" spans="1:6" ht="12.75" customHeight="1">
      <c r="A85" s="93">
        <v>5604</v>
      </c>
      <c r="B85" s="94" t="s">
        <v>4</v>
      </c>
      <c r="C85" s="94" t="s">
        <v>198</v>
      </c>
      <c r="D85" s="95">
        <v>8909843124</v>
      </c>
      <c r="E85" s="74">
        <v>55278621</v>
      </c>
      <c r="F85" s="96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>
        <v>15616641</v>
      </c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>
        <v>15633883</v>
      </c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>
        <v>19048983</v>
      </c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>
        <v>9408369</v>
      </c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>
        <v>18868508</v>
      </c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>
        <v>7948483</v>
      </c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>
        <v>15839343</v>
      </c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>
        <v>4126860</v>
      </c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>
        <v>69192935</v>
      </c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>
        <v>16837957</v>
      </c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>
        <v>29042611</v>
      </c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>
        <v>112708227</v>
      </c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>
        <v>19235473</v>
      </c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>
        <v>25201218</v>
      </c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>
        <v>22886446</v>
      </c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>
        <v>29468203</v>
      </c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>
        <v>39933768</v>
      </c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>
        <v>16181010</v>
      </c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>
        <v>33671833</v>
      </c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>
        <v>48371011</v>
      </c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>
        <v>46245313</v>
      </c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>
        <v>19734395</v>
      </c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>
        <v>20452808</v>
      </c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>
        <v>60161324</v>
      </c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>
        <v>8127053</v>
      </c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>
        <v>12168224</v>
      </c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>
        <v>9302705</v>
      </c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>
        <v>14187046</v>
      </c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>
        <v>48144196</v>
      </c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>
        <v>25674782</v>
      </c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>
        <v>7720606</v>
      </c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>
        <v>20921579</v>
      </c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>
        <v>16714778</v>
      </c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>
        <v>27071748</v>
      </c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>
        <v>9067758</v>
      </c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>
        <v>50488540</v>
      </c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>
        <v>28309880</v>
      </c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>
        <v>26995489</v>
      </c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>
        <v>68013149</v>
      </c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>
        <v>72592729</v>
      </c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>
        <v>46452501</v>
      </c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>
        <v>33613818</v>
      </c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>
        <v>53334007</v>
      </c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>
        <v>20280998</v>
      </c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>
        <v>50304231</v>
      </c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>
        <v>36356665</v>
      </c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>
        <v>35051167</v>
      </c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>
        <v>8298044</v>
      </c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>
        <v>19124356</v>
      </c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>
        <v>39767703</v>
      </c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>
        <v>29679633</v>
      </c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>
        <v>46930880</v>
      </c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>
        <v>40681810</v>
      </c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>
        <v>110604130</v>
      </c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>
        <v>22638807</v>
      </c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>
        <v>28379808</v>
      </c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>
        <v>19883850</v>
      </c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>
        <v>14060326</v>
      </c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>
        <v>12286284</v>
      </c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>
        <v>74395639</v>
      </c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>
        <v>23955313</v>
      </c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>
        <v>17242703</v>
      </c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>
        <v>119217979</v>
      </c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>
        <v>18402382</v>
      </c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>
        <v>45691233</v>
      </c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>
        <v>61621153</v>
      </c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>
        <v>20037612</v>
      </c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>
        <v>33500404</v>
      </c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>
        <v>44341825</v>
      </c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>
        <v>32553739</v>
      </c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>
        <v>204534790</v>
      </c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>
        <v>13216047</v>
      </c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>
        <v>21635146</v>
      </c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>
        <v>35781995</v>
      </c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>
        <v>51951961</v>
      </c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>
        <v>24601245</v>
      </c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>
        <v>103362002</v>
      </c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>
        <v>30519735</v>
      </c>
      <c r="F163" s="92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>
        <v>84811319</v>
      </c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>
        <v>44768400</v>
      </c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>
        <v>26926448</v>
      </c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>
        <v>74995562</v>
      </c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>
        <v>13247072</v>
      </c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>
        <v>32031656</v>
      </c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>
        <v>13470075</v>
      </c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>
        <v>32764329</v>
      </c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>
        <v>24907145</v>
      </c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>
        <v>69481283</v>
      </c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>
        <v>29042357</v>
      </c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>
        <v>77530919</v>
      </c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>
        <v>42454837</v>
      </c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>
        <v>62814573</v>
      </c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>
        <v>25011207</v>
      </c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>
        <v>53121611</v>
      </c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>
        <v>66974351</v>
      </c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>
        <v>42469988</v>
      </c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>
        <v>16149328</v>
      </c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>
        <v>35227117</v>
      </c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>
        <v>64854052</v>
      </c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>
        <v>92724369</v>
      </c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>
        <v>35673487</v>
      </c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>
        <v>58325786</v>
      </c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>
        <v>20843037</v>
      </c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>
        <v>2436724</v>
      </c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>
        <v>22287681</v>
      </c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>
        <v>7082960</v>
      </c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>
        <v>11465677</v>
      </c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>
        <v>2626912</v>
      </c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>
        <v>3309345</v>
      </c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>
        <v>10566951</v>
      </c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>
        <v>7208719</v>
      </c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>
        <v>3745127</v>
      </c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>
        <v>8200814</v>
      </c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>
        <v>907391</v>
      </c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>
        <v>5105353</v>
      </c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>
        <v>4948457</v>
      </c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>
        <v>5335841</v>
      </c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>
        <v>4718206</v>
      </c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>
        <v>73433603</v>
      </c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>
        <v>7633569</v>
      </c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>
        <v>24097163</v>
      </c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>
        <v>10434439</v>
      </c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>
        <v>3878767</v>
      </c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>
        <v>5857945</v>
      </c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>
        <v>11088451</v>
      </c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>
        <v>5681977</v>
      </c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>
        <v>3092631</v>
      </c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>
        <v>5495433</v>
      </c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>
        <v>10954844</v>
      </c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>
        <v>6284500</v>
      </c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>
        <v>2549002</v>
      </c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>
        <v>8086388</v>
      </c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>
        <v>2659409</v>
      </c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>
        <v>7613403</v>
      </c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>
        <v>4109569</v>
      </c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>
        <v>6563222</v>
      </c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>
        <v>4882020</v>
      </c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>
        <v>6310335</v>
      </c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>
        <v>7512871</v>
      </c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>
        <v>21930093</v>
      </c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>
        <v>2675243</v>
      </c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>
        <v>14074027</v>
      </c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>
        <v>4882058</v>
      </c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>
        <v>7660276</v>
      </c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>
        <v>2623170</v>
      </c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>
        <v>9080476</v>
      </c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>
        <v>7615263</v>
      </c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>
        <v>6765456</v>
      </c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>
        <v>3132253</v>
      </c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>
        <v>2103608</v>
      </c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>
        <v>4660003</v>
      </c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>
        <v>14904009</v>
      </c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>
        <v>6118279</v>
      </c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>
        <v>12812082</v>
      </c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>
        <v>11856148</v>
      </c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>
        <v>6929209</v>
      </c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>
        <v>7641580</v>
      </c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>
        <v>30497111</v>
      </c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>
        <v>7709175</v>
      </c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>
        <v>14890592</v>
      </c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>
        <v>16556377</v>
      </c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>
        <v>6441003</v>
      </c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>
        <v>3643853</v>
      </c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>
        <v>14895192</v>
      </c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>
        <v>2582111</v>
      </c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>
        <v>4476642</v>
      </c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>
        <v>35804038</v>
      </c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>
        <v>3373875</v>
      </c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>
        <v>2953091</v>
      </c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>
        <v>13866113</v>
      </c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>
        <v>5722223</v>
      </c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>
        <v>6657686</v>
      </c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>
        <v>11080216</v>
      </c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>
        <v>3657053</v>
      </c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>
        <v>62138314</v>
      </c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>
        <v>10472734</v>
      </c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>
        <v>13993336</v>
      </c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>
        <v>11640066</v>
      </c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>
        <v>3396898</v>
      </c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>
        <v>20367122</v>
      </c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>
        <v>5248436</v>
      </c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>
        <v>25001098</v>
      </c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>
        <v>2878713</v>
      </c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>
        <v>7517059</v>
      </c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>
        <v>7825406</v>
      </c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>
        <v>6985530</v>
      </c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>
        <v>5640616</v>
      </c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>
        <v>14188359</v>
      </c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>
        <v>11203935</v>
      </c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>
        <v>6323632</v>
      </c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>
        <v>13351926</v>
      </c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>
        <v>3393885</v>
      </c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>
        <v>3421147</v>
      </c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>
        <v>1712753</v>
      </c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>
        <v>14036093</v>
      </c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>
        <v>13710919</v>
      </c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>
        <v>14720342</v>
      </c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>
        <v>10177197</v>
      </c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>
        <v>5074694</v>
      </c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>
        <v>4863949</v>
      </c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>
        <v>10425134</v>
      </c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>
        <v>10988390</v>
      </c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>
        <v>4215968</v>
      </c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>
        <v>6700511</v>
      </c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>
        <v>5635685</v>
      </c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>
        <v>7846432</v>
      </c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>
        <v>5233828</v>
      </c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>
        <v>11961566</v>
      </c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>
        <v>14700002</v>
      </c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>
        <v>3705397</v>
      </c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>
        <v>6320579</v>
      </c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>
        <v>14465327</v>
      </c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>
        <v>7366896</v>
      </c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>
        <v>5418721</v>
      </c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>
        <v>9854715</v>
      </c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>
        <v>2486096</v>
      </c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>
        <v>10237447</v>
      </c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>
        <v>12592932</v>
      </c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>
        <v>3409857</v>
      </c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>
        <v>11723338</v>
      </c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>
        <v>19953611</v>
      </c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>
        <v>4294848</v>
      </c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>
        <v>9087705</v>
      </c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>
        <v>32344304</v>
      </c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>
        <v>46834325</v>
      </c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>
        <v>17417406</v>
      </c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>
        <v>14877472</v>
      </c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>
        <v>61714921</v>
      </c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>
        <v>14471314</v>
      </c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>
        <v>88792334</v>
      </c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>
        <v>10003663</v>
      </c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>
        <v>24977539</v>
      </c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>
        <v>12957506</v>
      </c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>
        <v>19116499</v>
      </c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>
        <v>3453569</v>
      </c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>
        <v>30507708</v>
      </c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>
        <v>10015904</v>
      </c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>
        <v>20374944</v>
      </c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>
        <v>22920643</v>
      </c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>
        <v>32421677</v>
      </c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>
        <v>71358043</v>
      </c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>
        <v>14931079</v>
      </c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>
        <v>24993730</v>
      </c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>
        <v>32650502</v>
      </c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>
        <v>7664015</v>
      </c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>
        <v>34949063</v>
      </c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>
        <v>12343218</v>
      </c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>
        <v>48863547</v>
      </c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>
        <v>20647616</v>
      </c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>
        <v>10424723</v>
      </c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>
        <v>19174529</v>
      </c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>
        <v>66012555</v>
      </c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>
        <v>19582297</v>
      </c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>
        <v>33901422</v>
      </c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>
        <v>25069548</v>
      </c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>
        <v>38515017</v>
      </c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>
        <v>27526851</v>
      </c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>
        <v>5804148</v>
      </c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>
        <v>66510017</v>
      </c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>
        <v>24217292</v>
      </c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>
        <v>108022059</v>
      </c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>
        <v>30702956</v>
      </c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>
        <v>14808139</v>
      </c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>
        <v>17234057</v>
      </c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>
        <v>32855108</v>
      </c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>
        <v>71461175</v>
      </c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>
        <v>37414884</v>
      </c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>
        <v>61059648</v>
      </c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>
        <v>46148694</v>
      </c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>
        <v>65462027</v>
      </c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>
        <v>97833417</v>
      </c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>
        <v>48277681</v>
      </c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>
        <v>44312228</v>
      </c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>
        <v>77748191</v>
      </c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>
        <v>8493632</v>
      </c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>
        <v>26187638</v>
      </c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>
        <v>106654701</v>
      </c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>
        <v>67767697</v>
      </c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>
        <v>39427534</v>
      </c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>
        <v>16701830</v>
      </c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>
        <v>36126926</v>
      </c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>
        <v>49287767</v>
      </c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>
        <v>28939412</v>
      </c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>
        <v>48366813</v>
      </c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>
        <v>63093392</v>
      </c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>
        <v>13434777</v>
      </c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>
        <v>82077894</v>
      </c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>
        <v>46758716</v>
      </c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>
        <v>22736862</v>
      </c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>
        <v>45548470</v>
      </c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>
        <v>59109817</v>
      </c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>
        <v>26116015</v>
      </c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>
        <v>16172366</v>
      </c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>
        <v>15208672</v>
      </c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>
        <v>116913430</v>
      </c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>
        <v>12135692</v>
      </c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>
        <v>59727856</v>
      </c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>
        <v>16589708</v>
      </c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>
        <v>36846937</v>
      </c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>
        <v>12389958</v>
      </c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>
        <v>37548232</v>
      </c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>
        <v>74988775</v>
      </c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>
        <v>65887063</v>
      </c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>
        <v>38386681</v>
      </c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>
        <v>17924876</v>
      </c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>
        <v>150236342</v>
      </c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>
        <v>112920910</v>
      </c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>
        <v>50049540</v>
      </c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>
        <v>44216914</v>
      </c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>
        <v>73562226</v>
      </c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>
        <v>88816818</v>
      </c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>
        <v>55491465</v>
      </c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>
        <v>67076954</v>
      </c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>
        <v>57310670</v>
      </c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>
        <v>94455215</v>
      </c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>
        <v>19883661</v>
      </c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>
        <v>8348257</v>
      </c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>
        <v>31879449</v>
      </c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>
        <v>85720297</v>
      </c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>
        <v>21036541</v>
      </c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>
        <v>32004071</v>
      </c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>
        <v>39611519</v>
      </c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>
        <v>71868794</v>
      </c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>
        <v>27758669</v>
      </c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>
        <v>45623127</v>
      </c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>
        <v>31384441</v>
      </c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>
        <v>30832093</v>
      </c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>
        <v>35091069</v>
      </c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>
        <v>42065323</v>
      </c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>
        <v>119657555</v>
      </c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>
        <v>50766072</v>
      </c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>
        <v>57195215</v>
      </c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>
        <v>147684401</v>
      </c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>
        <v>28225636</v>
      </c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>
        <v>80347290</v>
      </c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>
        <v>128156323</v>
      </c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>
        <v>32369635</v>
      </c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>
        <v>25394958</v>
      </c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>
        <v>49828687</v>
      </c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>
        <v>32784578</v>
      </c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>
        <v>138130446</v>
      </c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>
        <v>73759127</v>
      </c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>
        <v>127838182</v>
      </c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>
        <v>65682178</v>
      </c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>
        <v>67796448</v>
      </c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>
        <v>103713978</v>
      </c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>
        <v>33417009</v>
      </c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>
        <v>135277652</v>
      </c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>
        <v>68319267</v>
      </c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>
        <v>76111589</v>
      </c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>
        <v>53076886</v>
      </c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>
        <v>32603058</v>
      </c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>
        <v>78437754</v>
      </c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>
        <v>272037614</v>
      </c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>
        <v>138318019</v>
      </c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>
        <v>102638426</v>
      </c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>
        <v>13403685</v>
      </c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>
        <v>7695972</v>
      </c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>
        <v>12773964</v>
      </c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>
        <v>20777622</v>
      </c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>
        <v>16196905</v>
      </c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>
        <v>3563108</v>
      </c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>
        <v>3400309</v>
      </c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>
        <v>9984726</v>
      </c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>
        <v>6922498</v>
      </c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>
        <v>8975038</v>
      </c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>
        <v>50098554</v>
      </c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>
        <v>19600641</v>
      </c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>
        <v>21619924</v>
      </c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>
        <v>8676295</v>
      </c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>
        <v>4985471</v>
      </c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>
        <v>10572604</v>
      </c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>
        <v>15259732</v>
      </c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>
        <v>25622869</v>
      </c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>
        <v>19915600</v>
      </c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>
        <v>18071738</v>
      </c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>
        <v>11456904</v>
      </c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>
        <v>29518502</v>
      </c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>
        <v>7840907</v>
      </c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>
        <v>14884423</v>
      </c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>
        <v>13669403</v>
      </c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>
        <v>8057897</v>
      </c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>
        <v>8226278</v>
      </c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>
        <v>8320742</v>
      </c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>
        <v>12526818</v>
      </c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>
        <v>14904340</v>
      </c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>
        <v>4243642</v>
      </c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>
        <v>8705153</v>
      </c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>
        <v>17686205</v>
      </c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>
        <v>31695387</v>
      </c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>
        <v>21317988</v>
      </c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>
        <v>4597604</v>
      </c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>
        <v>6962512</v>
      </c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>
        <v>5268036</v>
      </c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>
        <v>7438128</v>
      </c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>
        <v>5983629</v>
      </c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>
        <v>4218192</v>
      </c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>
        <v>10988805</v>
      </c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>
        <v>21428392</v>
      </c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>
        <v>32267443</v>
      </c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>
        <v>13893124</v>
      </c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>
        <v>9177359</v>
      </c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>
        <v>20310463</v>
      </c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>
        <v>12438954</v>
      </c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>
        <v>9255636</v>
      </c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>
        <v>59101487</v>
      </c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>
        <v>5372139</v>
      </c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>
        <v>13092606</v>
      </c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>
        <v>3543185</v>
      </c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>
        <v>15749335</v>
      </c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>
        <v>7941230</v>
      </c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>
        <v>5097898</v>
      </c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>
        <v>8417896</v>
      </c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>
        <v>5655656</v>
      </c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>
        <v>36123606</v>
      </c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>
        <v>8781560</v>
      </c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>
        <v>7360176</v>
      </c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>
        <v>13190621</v>
      </c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>
        <v>17646551</v>
      </c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>
        <v>20964817</v>
      </c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>
        <v>4482006</v>
      </c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>
        <v>5803552</v>
      </c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>
        <v>9019836</v>
      </c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>
        <v>12527166</v>
      </c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>
        <v>9590873</v>
      </c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>
        <v>10069095</v>
      </c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>
        <v>15448762</v>
      </c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>
        <v>14784008</v>
      </c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>
        <v>6996248</v>
      </c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>
        <v>10235023</v>
      </c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>
        <v>13013924</v>
      </c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>
        <v>15573284</v>
      </c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>
        <v>12590000</v>
      </c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>
        <v>33496949</v>
      </c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>
        <v>27637298</v>
      </c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>
        <v>15966803</v>
      </c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>
        <v>22973909</v>
      </c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>
        <v>15646081</v>
      </c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>
        <v>18280329</v>
      </c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>
        <v>7172576</v>
      </c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>
        <v>7657620</v>
      </c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>
        <v>6288604</v>
      </c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>
        <v>19124752</v>
      </c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>
        <v>10274310</v>
      </c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>
        <v>11442429</v>
      </c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>
        <v>17638169</v>
      </c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>
        <v>5613391</v>
      </c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>
        <v>3406311</v>
      </c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>
        <v>19090695</v>
      </c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>
        <v>39557853</v>
      </c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>
        <v>0</v>
      </c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>
        <v>15701686</v>
      </c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>
        <v>8405364</v>
      </c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>
        <v>41596505</v>
      </c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>
        <v>8958301</v>
      </c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>
        <v>5638229</v>
      </c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>
        <v>10150044</v>
      </c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>
        <v>5736909</v>
      </c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>
        <v>3192473</v>
      </c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>
        <v>23609465</v>
      </c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>
        <v>30314983</v>
      </c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>
        <v>19825644</v>
      </c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>
        <v>27325784</v>
      </c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>
        <v>6196253</v>
      </c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>
        <v>23170872</v>
      </c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>
        <v>99626367</v>
      </c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>
        <v>17180859</v>
      </c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>
        <v>39228518</v>
      </c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>
        <v>19007763</v>
      </c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>
        <v>51658656</v>
      </c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>
        <v>57017193</v>
      </c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>
        <v>13504664</v>
      </c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>
        <v>40870283</v>
      </c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>
        <v>13233559</v>
      </c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>
        <v>31507460</v>
      </c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>
        <v>13990772</v>
      </c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>
        <v>39995953</v>
      </c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>
        <v>112384026</v>
      </c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>
        <v>13994330</v>
      </c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>
        <v>34930442</v>
      </c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>
        <v>24548577</v>
      </c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>
        <v>38544096</v>
      </c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>
        <v>19474328</v>
      </c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>
        <v>18695202</v>
      </c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>
        <v>15711334</v>
      </c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>
        <v>19727158</v>
      </c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>
        <v>30178548</v>
      </c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>
        <v>104240617</v>
      </c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>
        <v>7744332</v>
      </c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>
        <v>7647217</v>
      </c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>
        <v>68025113</v>
      </c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>
        <v>30977006</v>
      </c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>
        <v>12499520</v>
      </c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>
        <v>74185335</v>
      </c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>
        <v>14463919</v>
      </c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>
        <v>24777047</v>
      </c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>
        <v>32585549</v>
      </c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>
        <v>5252090</v>
      </c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>
        <v>15682722</v>
      </c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>
        <v>41520029</v>
      </c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>
        <v>13346433</v>
      </c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>
        <v>4885886</v>
      </c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>
        <v>89752630</v>
      </c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>
        <v>39823849</v>
      </c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>
        <v>24987277</v>
      </c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>
        <v>9101234</v>
      </c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>
        <v>16643183</v>
      </c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>
        <v>35960752</v>
      </c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>
        <v>19554089</v>
      </c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>
        <v>96750581</v>
      </c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>
        <v>12648252</v>
      </c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>
        <v>23164714</v>
      </c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>
        <v>7636034</v>
      </c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>
        <v>31788880</v>
      </c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>
        <v>17704285</v>
      </c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>
        <v>22631393</v>
      </c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>
        <v>25449991</v>
      </c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>
        <v>17854109</v>
      </c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>
        <v>43747321</v>
      </c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>
        <v>15741298</v>
      </c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>
        <v>37012441</v>
      </c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>
        <v>29470424</v>
      </c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>
        <v>12968807</v>
      </c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>
        <v>20424196</v>
      </c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>
        <v>11390606</v>
      </c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>
        <v>26449458</v>
      </c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>
        <v>10154769</v>
      </c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>
        <v>11699917</v>
      </c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>
        <v>66417919</v>
      </c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>
        <v>58302116</v>
      </c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>
        <v>69296872</v>
      </c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>
        <v>25239627</v>
      </c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>
        <v>9160113</v>
      </c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>
        <v>69314431</v>
      </c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>
        <v>32799863</v>
      </c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>
        <v>6442911</v>
      </c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>
        <v>322330462</v>
      </c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>
        <v>74869733</v>
      </c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>
        <v>19412479</v>
      </c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>
        <v>39233703</v>
      </c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>
        <v>37593467</v>
      </c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>
        <v>76872306</v>
      </c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>
        <v>64867545</v>
      </c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>
        <v>20813634</v>
      </c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>
        <v>52609317</v>
      </c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>
        <v>27935531</v>
      </c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>
        <v>169858729</v>
      </c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>
        <v>39517835</v>
      </c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>
        <v>57588121</v>
      </c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>
        <v>109759675</v>
      </c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>
        <v>68838638</v>
      </c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>
        <v>67054367</v>
      </c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>
        <v>22274253</v>
      </c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>
        <v>45471212</v>
      </c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>
        <v>71005558</v>
      </c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>
        <v>150632398</v>
      </c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>
        <v>55016123</v>
      </c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>
        <v>16498913</v>
      </c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>
        <v>46468263</v>
      </c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>
        <v>20945210</v>
      </c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>
        <v>57334842</v>
      </c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>
        <v>31721682</v>
      </c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>
        <v>58785447</v>
      </c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>
        <v>37482978</v>
      </c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>
        <v>52893147</v>
      </c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>
        <v>36313682</v>
      </c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>
        <v>25301779</v>
      </c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>
        <v>130550271</v>
      </c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>
        <v>84660402</v>
      </c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>
        <v>12212378</v>
      </c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>
        <v>8452723</v>
      </c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>
        <v>15942482</v>
      </c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>
        <v>8209709</v>
      </c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>
        <v>24576027</v>
      </c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>
        <v>4015266</v>
      </c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>
        <v>11692419</v>
      </c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>
        <v>5688857</v>
      </c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>
        <v>16402985</v>
      </c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>
        <v>80224083</v>
      </c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>
        <v>13880926</v>
      </c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>
        <v>18807109</v>
      </c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>
        <v>25045840</v>
      </c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>
        <v>49578184</v>
      </c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>
        <v>16809226</v>
      </c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>
        <v>13498027</v>
      </c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>
        <v>26678909</v>
      </c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>
        <v>97514017</v>
      </c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>
        <v>42547534</v>
      </c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>
        <v>14620050</v>
      </c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>
        <v>34515286</v>
      </c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>
        <v>16585518</v>
      </c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>
        <v>16912931</v>
      </c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>
        <v>11182614</v>
      </c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>
        <v>2139955</v>
      </c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>
        <v>28196722</v>
      </c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>
        <v>37149869</v>
      </c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>
        <v>15801311</v>
      </c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>
        <v>9227883</v>
      </c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>
        <v>12655369</v>
      </c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>
        <v>15529845</v>
      </c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>
        <v>123245763</v>
      </c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>
        <v>10687579</v>
      </c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>
        <v>29671499</v>
      </c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>
        <v>14255034</v>
      </c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>
        <v>13227160</v>
      </c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>
        <v>8376396</v>
      </c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>
        <v>29110532</v>
      </c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>
        <v>10321305</v>
      </c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>
        <v>52113713</v>
      </c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>
        <v>20336001</v>
      </c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>
        <v>15279646</v>
      </c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>
        <v>96937326</v>
      </c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>
        <v>9321150</v>
      </c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>
        <v>18309610</v>
      </c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>
        <v>23598808</v>
      </c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>
        <v>21578806</v>
      </c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>
        <v>10006362</v>
      </c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>
        <v>27044828</v>
      </c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>
        <v>20591251</v>
      </c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>
        <v>8617618</v>
      </c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>
        <v>13465197</v>
      </c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>
        <v>12066870</v>
      </c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>
        <v>32262070</v>
      </c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>
        <v>17539024</v>
      </c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>
        <v>8263089</v>
      </c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>
        <v>29077104</v>
      </c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>
        <v>32677445</v>
      </c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>
        <v>16663672</v>
      </c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>
        <v>16756727</v>
      </c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>
        <v>18409619</v>
      </c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>
        <v>38602003</v>
      </c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>
        <v>11855491</v>
      </c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>
        <v>24128643</v>
      </c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>
        <v>4484754</v>
      </c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>
        <v>67439326</v>
      </c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>
        <v>8593493</v>
      </c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>
        <v>20645613</v>
      </c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>
        <v>18782986</v>
      </c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>
        <v>15760648</v>
      </c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>
        <v>8082342</v>
      </c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>
        <v>12503133</v>
      </c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>
        <v>23536193</v>
      </c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>
        <v>44920920</v>
      </c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>
        <v>45617212</v>
      </c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>
        <v>48344025</v>
      </c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>
        <v>25739497</v>
      </c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>
        <v>10578883</v>
      </c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>
        <v>28001562</v>
      </c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>
        <v>21279164</v>
      </c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>
        <v>8575851</v>
      </c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>
        <v>43783058</v>
      </c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>
        <v>15077647</v>
      </c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>
        <v>8057589</v>
      </c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>
        <v>25878787</v>
      </c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>
        <v>12752112</v>
      </c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>
        <v>58709376</v>
      </c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>
        <v>16343907</v>
      </c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>
        <v>53757741</v>
      </c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>
        <v>14044342</v>
      </c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>
        <v>10447481</v>
      </c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>
        <v>11353528</v>
      </c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>
        <v>4358473</v>
      </c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>
        <v>16454312</v>
      </c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>
        <v>18078727</v>
      </c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>
        <v>18598586</v>
      </c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>
        <v>34929853</v>
      </c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>
        <v>13456802</v>
      </c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>
        <v>5794539</v>
      </c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>
        <v>25273937</v>
      </c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>
        <v>54179240</v>
      </c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>
        <v>43132469</v>
      </c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>
        <v>9886655</v>
      </c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>
        <v>28238135</v>
      </c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>
        <v>3229308</v>
      </c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>
        <v>8304796</v>
      </c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>
        <v>27278055</v>
      </c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>
        <v>13848423</v>
      </c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>
        <v>62605444</v>
      </c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>
        <v>4625716</v>
      </c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>
        <v>5090612</v>
      </c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>
        <v>121127923</v>
      </c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>
        <v>59131483</v>
      </c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>
        <v>7808402</v>
      </c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>
        <v>14192599</v>
      </c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>
        <v>6976353</v>
      </c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>
        <v>15969513</v>
      </c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>
        <v>25423305</v>
      </c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>
        <v>8785115</v>
      </c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>
        <v>4687647</v>
      </c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>
        <v>44004313</v>
      </c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>
        <v>9334347</v>
      </c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>
        <v>29940451</v>
      </c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>
        <v>111143087</v>
      </c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>
        <v>29288739</v>
      </c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>
        <v>7699132</v>
      </c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>
        <v>78444664</v>
      </c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>
        <v>4718968</v>
      </c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>
        <v>95666016</v>
      </c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>
        <v>34443529</v>
      </c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>
        <v>7859366</v>
      </c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>
        <v>17616307</v>
      </c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>
        <v>11700586</v>
      </c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>
        <v>47716178</v>
      </c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>
        <v>55017456</v>
      </c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>
        <v>15347547</v>
      </c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>
        <v>45723952</v>
      </c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>
        <v>10169140</v>
      </c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>
        <v>15541644</v>
      </c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>
        <v>8865303</v>
      </c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>
        <v>35917657</v>
      </c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>
        <v>17433787</v>
      </c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>
        <v>10958256</v>
      </c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>
        <v>42929606</v>
      </c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>
        <v>26278711</v>
      </c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>
        <v>28313879</v>
      </c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>
        <v>40445875</v>
      </c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>
        <v>40460923</v>
      </c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>
        <v>86259070</v>
      </c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>
        <v>18966814</v>
      </c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>
        <v>2548312</v>
      </c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>
        <v>6196282</v>
      </c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>
        <v>12617853</v>
      </c>
      <c r="F807" s="74"/>
    </row>
    <row r="808" spans="1:6" ht="12.75" customHeight="1">
      <c r="A808" s="93">
        <v>68077</v>
      </c>
      <c r="B808" s="94" t="s">
        <v>14</v>
      </c>
      <c r="C808" s="94" t="s">
        <v>137</v>
      </c>
      <c r="D808" s="97" t="s">
        <v>928</v>
      </c>
      <c r="E808" s="74">
        <v>27587529</v>
      </c>
      <c r="F808" s="96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>
        <v>8565630</v>
      </c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>
        <v>8708427</v>
      </c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>
        <v>18904095</v>
      </c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>
        <v>2193376</v>
      </c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>
        <v>1773914</v>
      </c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>
        <v>8618672</v>
      </c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>
        <v>8206799</v>
      </c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>
        <v>2721825</v>
      </c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>
        <v>10888124</v>
      </c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>
        <v>17949795</v>
      </c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>
        <v>2867129</v>
      </c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>
        <v>3829444</v>
      </c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>
        <v>5277790</v>
      </c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>
        <v>51880343</v>
      </c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>
        <v>6231311</v>
      </c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>
        <v>2992082</v>
      </c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>
        <v>5566249</v>
      </c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>
        <v>7165840</v>
      </c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>
        <v>16793012</v>
      </c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>
        <v>25736713</v>
      </c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>
        <v>2930814</v>
      </c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>
        <v>8232692</v>
      </c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>
        <v>18712014</v>
      </c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>
        <v>3600722</v>
      </c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>
        <v>5706083</v>
      </c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>
        <v>9756590</v>
      </c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>
        <v>4167919</v>
      </c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>
        <v>6344661</v>
      </c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>
        <v>7887010</v>
      </c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>
        <v>7797905</v>
      </c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>
        <v>3202083</v>
      </c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>
        <v>4853192</v>
      </c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>
        <v>5830582</v>
      </c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>
        <v>3061977</v>
      </c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>
        <v>5363487</v>
      </c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>
        <v>2563374</v>
      </c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>
        <v>9198659</v>
      </c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>
        <v>16895744</v>
      </c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>
        <v>5770275</v>
      </c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>
        <v>36396381</v>
      </c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>
        <v>18806937</v>
      </c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>
        <v>4019171</v>
      </c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>
        <v>29711793</v>
      </c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>
        <v>7594889</v>
      </c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>
        <v>17227644</v>
      </c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>
        <v>5504165</v>
      </c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>
        <v>5625962</v>
      </c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>
        <v>15487201</v>
      </c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>
        <v>6369637</v>
      </c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>
        <v>2247691</v>
      </c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>
        <v>2988194</v>
      </c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>
        <v>4195369</v>
      </c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>
        <v>4935252</v>
      </c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>
        <v>24048130</v>
      </c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>
        <v>13741226</v>
      </c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>
        <v>56849976</v>
      </c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>
        <v>39340650</v>
      </c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>
        <v>43479614</v>
      </c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>
        <v>13594078</v>
      </c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>
        <v>3844040</v>
      </c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>
        <v>53216910</v>
      </c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>
        <v>3433718</v>
      </c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>
        <v>5806686</v>
      </c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>
        <v>4460027</v>
      </c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>
        <v>43555321</v>
      </c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>
        <v>2940762</v>
      </c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>
        <v>5950139</v>
      </c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>
        <v>12890312</v>
      </c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>
        <v>34909834</v>
      </c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>
        <v>13206510</v>
      </c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>
        <v>10903270</v>
      </c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>
        <v>4863012</v>
      </c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>
        <v>6919820</v>
      </c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>
        <v>5820632</v>
      </c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>
        <v>26585402</v>
      </c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>
        <v>1850596</v>
      </c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>
        <v>7099286</v>
      </c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>
        <v>9916298</v>
      </c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>
        <v>18964821</v>
      </c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>
        <v>28709066</v>
      </c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>
        <v>20884677</v>
      </c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>
        <v>98896793</v>
      </c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>
        <v>27857810</v>
      </c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>
        <v>10999996</v>
      </c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>
        <v>25578589</v>
      </c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>
        <v>38633813</v>
      </c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>
        <v>42846915</v>
      </c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>
        <v>30714292</v>
      </c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>
        <v>41490074</v>
      </c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>
        <v>104338729</v>
      </c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>
        <v>28466283</v>
      </c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>
        <v>44125319</v>
      </c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>
        <v>35927113</v>
      </c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>
        <v>99508019</v>
      </c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>
        <v>65534421</v>
      </c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>
        <v>22424366</v>
      </c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>
        <v>113229074</v>
      </c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>
        <v>134464197</v>
      </c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>
        <v>35545335</v>
      </c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>
        <v>46507041</v>
      </c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>
        <v>72630046</v>
      </c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>
        <v>46349703</v>
      </c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>
        <v>38279050</v>
      </c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>
        <v>6373089</v>
      </c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>
        <v>11834787</v>
      </c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>
        <v>11167078</v>
      </c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>
        <v>25074984</v>
      </c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>
        <v>19161992</v>
      </c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>
        <v>47497607</v>
      </c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>
        <v>24184039</v>
      </c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>
        <v>10304432</v>
      </c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>
        <v>8771774</v>
      </c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>
        <v>75660854</v>
      </c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>
        <v>12537865</v>
      </c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>
        <v>60593259</v>
      </c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>
        <v>13951698</v>
      </c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>
        <v>12019761</v>
      </c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>
        <v>82182931</v>
      </c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>
        <v>11846140</v>
      </c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>
        <v>30930869</v>
      </c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>
        <v>40561309</v>
      </c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>
        <v>45489319</v>
      </c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>
        <v>10465119</v>
      </c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>
        <v>34258302</v>
      </c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>
        <v>18030904</v>
      </c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>
        <v>24278531</v>
      </c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>
        <v>54815890</v>
      </c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>
        <v>42707660</v>
      </c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>
        <v>44906429</v>
      </c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>
        <v>6876118</v>
      </c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>
        <v>27100866</v>
      </c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>
        <v>62206998</v>
      </c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>
        <v>12050709</v>
      </c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>
        <v>6954369</v>
      </c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>
        <v>61030127</v>
      </c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>
        <v>13145245</v>
      </c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>
        <v>30955468</v>
      </c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>
        <v>44378665</v>
      </c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>
        <v>8604542</v>
      </c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>
        <v>38420724</v>
      </c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>
        <v>18111897</v>
      </c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>
        <v>24137966</v>
      </c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>
        <v>19746812</v>
      </c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>
        <v>10439135</v>
      </c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>
        <v>6647067</v>
      </c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>
        <v>8025760</v>
      </c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>
        <v>18781972</v>
      </c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>
        <v>14782461</v>
      </c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>
        <v>8099239</v>
      </c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>
        <v>19924766</v>
      </c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>
        <v>24891141</v>
      </c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>
        <v>22919511</v>
      </c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>
        <v>8118886</v>
      </c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>
        <v>21099944</v>
      </c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>
        <v>19804625</v>
      </c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>
        <v>38608091</v>
      </c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>
        <v>21430690</v>
      </c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>
        <v>75793866</v>
      </c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>
        <v>42612871</v>
      </c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>
        <v>12865010</v>
      </c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>
        <v>10686390</v>
      </c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>
        <v>55545389</v>
      </c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>
        <v>19571663</v>
      </c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>
        <v>67609445</v>
      </c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>
        <v>21822441</v>
      </c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>
        <v>36988823</v>
      </c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>
        <v>15029681</v>
      </c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>
        <v>40056212</v>
      </c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>
        <v>19514445</v>
      </c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>
        <v>18308939</v>
      </c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>
        <v>65347417</v>
      </c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>
        <v>22485637</v>
      </c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>
        <v>23973197</v>
      </c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>
        <v>46729380</v>
      </c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>
        <v>21148845</v>
      </c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>
        <v>59059737</v>
      </c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>
        <v>23237850</v>
      </c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>
        <v>23775119</v>
      </c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>
        <v>6647321</v>
      </c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>
        <v>10478503</v>
      </c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>
        <v>10069822</v>
      </c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>
        <v>23066187</v>
      </c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>
        <v>50154042</v>
      </c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>
        <v>106809673</v>
      </c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>
        <v>62855694</v>
      </c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>
        <v>5999142</v>
      </c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>
        <v>69720293</v>
      </c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>
        <v>6237280</v>
      </c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>
        <v>74481549</v>
      </c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>
        <v>161860294</v>
      </c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>
        <v>47083352</v>
      </c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>
        <v>2946277</v>
      </c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>
        <v>24901804</v>
      </c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>
        <v>2558145</v>
      </c>
      <c r="F1002" s="74"/>
    </row>
    <row r="1003" spans="1:6" ht="12.75" customHeight="1">
      <c r="A1003" s="93">
        <v>85139</v>
      </c>
      <c r="B1003" s="94" t="s">
        <v>18</v>
      </c>
      <c r="C1003" s="94" t="s">
        <v>1182</v>
      </c>
      <c r="D1003" s="95">
        <v>8000084563</v>
      </c>
      <c r="E1003" s="74">
        <v>17864692</v>
      </c>
      <c r="F1003" s="96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>
        <v>20358489</v>
      </c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>
        <v>17180572</v>
      </c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>
        <v>26997626</v>
      </c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>
        <v>60436193</v>
      </c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>
        <v>19193410</v>
      </c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>
        <v>2274941</v>
      </c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>
        <v>5986922</v>
      </c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>
        <v>2872769</v>
      </c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>
        <v>12462169</v>
      </c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>
        <v>18123299</v>
      </c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>
        <v>32504551</v>
      </c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>
        <v>23989172</v>
      </c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>
        <v>39864120</v>
      </c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>
        <v>56243750</v>
      </c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>
        <v>7040168</v>
      </c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>
        <v>81986001</v>
      </c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>
        <v>94192877</v>
      </c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>
        <v>22029807</v>
      </c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>
        <v>65969101</v>
      </c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>
        <v>47259218</v>
      </c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>
        <v>22632220</v>
      </c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>
        <v>8085198</v>
      </c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>
        <v>29721659</v>
      </c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>
        <v>13174845</v>
      </c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>
        <v>69672558</v>
      </c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>
        <v>36986314</v>
      </c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>
        <v>62117660</v>
      </c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>
        <v>5944796</v>
      </c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>
        <v>72730734</v>
      </c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>
        <v>16708250</v>
      </c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>
        <v>57620635</v>
      </c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>
        <v>92451165</v>
      </c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>
        <v>13678169</v>
      </c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>
        <v>39966269</v>
      </c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>
        <v>11699399</v>
      </c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>
        <v>57119083</v>
      </c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>
        <v>8497846</v>
      </c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>
        <v>5702202</v>
      </c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>
        <v>30770255</v>
      </c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>
        <v>31405601</v>
      </c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>
        <v>8849549</v>
      </c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>
        <v>130105439</v>
      </c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>
        <v>38296347</v>
      </c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>
        <v>48465736</v>
      </c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>
        <v>0</v>
      </c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30839075418</v>
      </c>
      <c r="F1049" s="86"/>
    </row>
    <row r="1052" ht="12.75">
      <c r="E1052" s="91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PageLayoutView="0" workbookViewId="0" topLeftCell="A8">
      <selection activeCell="E20" sqref="E20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74" t="s">
        <v>60</v>
      </c>
      <c r="B4" s="174"/>
      <c r="C4" s="174"/>
      <c r="D4" s="174"/>
      <c r="E4" s="174"/>
      <c r="F4" s="9"/>
      <c r="G4" s="1"/>
    </row>
    <row r="5" spans="1:7" ht="15">
      <c r="A5" s="179" t="s">
        <v>1254</v>
      </c>
      <c r="B5" s="179"/>
      <c r="C5" s="179"/>
      <c r="D5" s="179"/>
      <c r="E5" s="17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870413209155</v>
      </c>
      <c r="C10" s="32">
        <f>SUM(C11:C14)</f>
        <v>785653290388</v>
      </c>
      <c r="D10" s="32">
        <f>SUM(D11:D14)</f>
        <v>0</v>
      </c>
      <c r="E10" s="135">
        <f>SUM(E11:E14)</f>
        <v>1656066499543</v>
      </c>
      <c r="F10" s="17"/>
      <c r="G10" s="17"/>
      <c r="H10" s="47"/>
      <c r="I10" s="3"/>
      <c r="J10" s="3"/>
    </row>
    <row r="11" spans="1:10" ht="15">
      <c r="A11" s="99" t="s">
        <v>1239</v>
      </c>
      <c r="B11" s="33">
        <f>+Dptos!D44</f>
        <v>677734007339</v>
      </c>
      <c r="C11" s="33">
        <f>+Distymuniccertf!D77</f>
        <v>590089313937</v>
      </c>
      <c r="D11" s="33">
        <v>0</v>
      </c>
      <c r="E11" s="52">
        <f aca="true" t="shared" si="0" ref="E11:E16">SUM(B11:D11)</f>
        <v>1267823321276</v>
      </c>
      <c r="F11" s="17"/>
      <c r="G11" s="59"/>
      <c r="H11" s="3"/>
      <c r="I11" s="3"/>
      <c r="J11" s="3"/>
    </row>
    <row r="12" spans="1:10" ht="15">
      <c r="A12" s="99" t="s">
        <v>1240</v>
      </c>
      <c r="B12" s="33">
        <f>+Dptos!E44</f>
        <v>61040934926</v>
      </c>
      <c r="C12" s="33">
        <f>+Distymuniccertf!E77</f>
        <v>53381501402</v>
      </c>
      <c r="D12" s="33">
        <v>0</v>
      </c>
      <c r="E12" s="52">
        <f t="shared" si="0"/>
        <v>114422436328</v>
      </c>
      <c r="F12" s="17"/>
      <c r="G12" s="59"/>
      <c r="H12" s="3"/>
      <c r="I12" s="3"/>
      <c r="J12" s="3"/>
    </row>
    <row r="13" spans="1:10" ht="15">
      <c r="A13" s="100" t="s">
        <v>1241</v>
      </c>
      <c r="B13" s="39">
        <f>+Dptos!G44</f>
        <v>94696588249</v>
      </c>
      <c r="C13" s="39">
        <f>+Distymuniccertf!G77</f>
        <v>97190475148</v>
      </c>
      <c r="D13" s="39">
        <v>0</v>
      </c>
      <c r="E13" s="60">
        <f t="shared" si="0"/>
        <v>191887063397</v>
      </c>
      <c r="F13" s="17"/>
      <c r="G13" s="50"/>
      <c r="H13" s="3"/>
      <c r="I13" s="3"/>
      <c r="J13" s="3"/>
    </row>
    <row r="14" spans="1:10" ht="15">
      <c r="A14" s="100" t="s">
        <v>1242</v>
      </c>
      <c r="B14" s="39">
        <f>+Dptos!H44</f>
        <v>36941678641</v>
      </c>
      <c r="C14" s="39">
        <f>+Distymuniccertf!H77</f>
        <v>44991999901</v>
      </c>
      <c r="D14" s="39">
        <v>0</v>
      </c>
      <c r="E14" s="60">
        <f t="shared" si="0"/>
        <v>81933678542</v>
      </c>
      <c r="F14" s="17"/>
      <c r="G14" s="58"/>
      <c r="H14" s="6"/>
      <c r="I14" s="3"/>
      <c r="J14" s="3"/>
    </row>
    <row r="15" spans="1:10" ht="15">
      <c r="A15" s="26" t="s">
        <v>24</v>
      </c>
      <c r="B15" s="101">
        <v>0</v>
      </c>
      <c r="C15" s="101">
        <f>+Distymuniccertf!K77</f>
        <v>18279253638</v>
      </c>
      <c r="D15" s="101">
        <f>+'Munc no certf'!E1049</f>
        <v>30839075418</v>
      </c>
      <c r="E15" s="90">
        <f t="shared" si="0"/>
        <v>49118329056</v>
      </c>
      <c r="F15" s="17"/>
      <c r="G15" s="58"/>
      <c r="H15" s="6"/>
      <c r="I15" s="3"/>
      <c r="J15" s="3"/>
    </row>
    <row r="16" spans="1:10" ht="15">
      <c r="A16" s="26" t="s">
        <v>2</v>
      </c>
      <c r="B16" s="136">
        <f>+Dptos!K44</f>
        <v>23519894855</v>
      </c>
      <c r="C16" s="136">
        <f>+Distymuniccertf!L77</f>
        <v>3813229927</v>
      </c>
      <c r="D16" s="34">
        <v>0</v>
      </c>
      <c r="E16" s="90">
        <f t="shared" si="0"/>
        <v>27333124782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4">
        <f>+B10+SUM(B16:B16)</f>
        <v>893933104010</v>
      </c>
      <c r="C17" s="134">
        <f>+C10+SUM(C16:C16)</f>
        <v>789466520315</v>
      </c>
      <c r="D17" s="35">
        <f>+D10+SUM(D16:D16)</f>
        <v>0</v>
      </c>
      <c r="E17" s="134">
        <f>+E16+E15+E10</f>
        <v>1732517953381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">
      <c r="B19"/>
      <c r="D19" s="15"/>
      <c r="E19" s="89">
        <f>+E11+E12+E15+E16-Distymuniccertf!D12</f>
        <v>1343697211442</v>
      </c>
      <c r="G19" s="6"/>
    </row>
    <row r="20" spans="4:5" ht="15">
      <c r="D20" s="15"/>
      <c r="E20" s="139"/>
    </row>
    <row r="21" ht="12.75">
      <c r="D21" s="15"/>
    </row>
    <row r="22" ht="12.75">
      <c r="D22" s="1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2019-07-24T15:19:56Z</dcterms:modified>
  <cp:category/>
  <cp:version/>
  <cp:contentType/>
  <cp:contentStatus/>
</cp:coreProperties>
</file>