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2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'Distymuniccertf'!$A$10:$N$75</definedName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<sst xmlns="http://schemas.openxmlformats.org/spreadsheetml/2006/main" count="2424" uniqueCount="1256">
  <si>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</si>
  <si>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</si>
  <si>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</si>
  <si>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</si>
  <si>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</si>
  <si>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</si>
  <si>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</si>
  <si>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</si>
  <si>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</si>
  <si>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</si>
  <si>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</si>
  <si>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</si>
  <si>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</si>
  <si>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</si>
  <si>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</si>
  <si>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</si>
  <si>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</si>
  <si>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</si>
  <si>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</si>
  <si>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</si>
  <si>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</si>
  <si>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</si>
  <si>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</si>
  <si>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</si>
  <si>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</si>
  <si>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</si>
  <si>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</si>
  <si>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</si>
  <si>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</si>
  <si>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</si>
  <si>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</si>
  <si>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</si>
  <si>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</si>
  <si>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</si>
  <si>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</si>
  <si>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</si>
  <si>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</si>
  <si>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</si>
  <si>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</si>
  <si>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</si>
  <si>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</si>
  <si>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</si>
  <si>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</si>
  <si>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</si>
  <si>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</si>
  <si>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</si>
  <si>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</si>
  <si>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</si>
  <si>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</si>
  <si>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</si>
  <si>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</si>
  <si>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</si>
  <si>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</si>
  <si>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</si>
  <si>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</si>
  <si>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</si>
  <si>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</si>
  <si>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</si>
  <si>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</si>
  <si>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</si>
  <si>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</si>
  <si>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</si>
  <si>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</si>
  <si>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</si>
  <si>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</si>
  <si>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</si>
  <si>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</si>
  <si>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</si>
  <si>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</si>
  <si>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</si>
  <si>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</si>
  <si>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</si>
  <si>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</si>
  <si>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</si>
  <si>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</si>
  <si>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</si>
  <si>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</si>
  <si>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</si>
  <si>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</si>
  <si>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</si>
  <si>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</si>
  <si>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</si>
  <si>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</si>
  <si>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</si>
  <si>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</si>
  <si>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</si>
  <si>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</si>
  <si>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</si>
  <si>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</si>
  <si>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</si>
  <si>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</si>
  <si>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</si>
  <si>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</si>
  <si>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</si>
  <si>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</si>
  <si>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</si>
  <si>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</si>
  <si>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</si>
  <si>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</si>
  <si>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</si>
  <si>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</si>
  <si>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</si>
  <si>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</si>
  <si>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</si>
  <si>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</si>
  <si>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</si>
  <si>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</si>
  <si>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</si>
  <si>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</si>
  <si>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</si>
  <si>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</si>
  <si>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</si>
  <si>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</si>
  <si>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</si>
  <si>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</si>
  <si>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</si>
  <si>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</si>
  <si>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</si>
  <si>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</si>
  <si>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</si>
  <si>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</si>
  <si>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</si>
  <si>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</si>
  <si>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</si>
  <si>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</si>
  <si>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</si>
  <si>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</si>
  <si>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</si>
  <si>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</si>
  <si>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</si>
  <si>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</si>
  <si>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</si>
  <si>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</si>
  <si>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</si>
  <si>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</si>
  <si>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</si>
  <si>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</si>
  <si>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</si>
  <si>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</si>
  <si>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</si>
  <si>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</si>
  <si>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</si>
  <si>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</si>
  <si>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</si>
  <si>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</si>
  <si>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</si>
  <si>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</si>
  <si>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</si>
  <si>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</si>
  <si>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</si>
  <si>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</si>
  <si>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</si>
  <si>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</si>
  <si>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</si>
  <si>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</si>
  <si>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</si>
  <si>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</si>
  <si>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</si>
  <si>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</si>
  <si>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</si>
  <si>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</si>
  <si>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</si>
  <si>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</si>
  <si>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</si>
  <si>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</si>
  <si>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</si>
  <si>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</si>
  <si>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</si>
  <si>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</si>
  <si>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</si>
  <si>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</si>
  <si>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</si>
  <si>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</si>
  <si>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</si>
  <si>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</si>
  <si>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</si>
  <si>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</si>
  <si>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</si>
  <si>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</si>
  <si>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</si>
  <si>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</si>
  <si>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</si>
  <si>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</si>
  <si>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</si>
  <si>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</si>
  <si>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</si>
  <si>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</si>
  <si>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</si>
  <si>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</si>
  <si>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</si>
  <si>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</si>
  <si>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</si>
  <si>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</si>
  <si>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</si>
  <si>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</si>
  <si>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</si>
  <si>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</si>
  <si>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</si>
  <si>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</si>
  <si>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</si>
  <si>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</si>
  <si>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</si>
  <si>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</si>
  <si>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</si>
  <si>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</si>
  <si>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</si>
  <si>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</si>
  <si>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</si>
  <si>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</si>
  <si>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</si>
  <si>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</si>
  <si>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</si>
  <si>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</si>
  <si>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</si>
  <si>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</si>
  <si>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</si>
  <si>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</si>
  <si>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</si>
  <si>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</si>
  <si>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</si>
  <si>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</si>
  <si>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</si>
  <si>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</si>
  <si>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</si>
  <si>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</si>
  <si>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</si>
  <si>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</si>
  <si>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</si>
  <si>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</si>
  <si>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</si>
  <si>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</si>
  <si>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</si>
  <si>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</si>
  <si>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</si>
  <si>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</si>
  <si>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</si>
  <si>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</si>
  <si>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</si>
  <si>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</si>
  <si>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</si>
  <si>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</si>
  <si>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</si>
  <si>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</si>
  <si>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</si>
  <si>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</si>
  <si>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</si>
  <si>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</si>
  <si>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</si>
  <si>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</si>
  <si>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</si>
  <si>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</si>
  <si>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</si>
  <si>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</si>
  <si>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</si>
  <si>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</si>
  <si>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</si>
  <si>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</si>
  <si>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</si>
  <si>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</si>
  <si>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</si>
  <si>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</si>
  <si>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</si>
  <si>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</si>
  <si>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</si>
  <si>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</si>
  <si>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</si>
  <si>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</si>
  <si>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</si>
  <si>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</si>
  <si>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</si>
  <si>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</si>
  <si>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</si>
  <si>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</si>
  <si>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</si>
  <si>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</si>
  <si>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</si>
  <si>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</si>
  <si>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</si>
  <si>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</si>
  <si>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</si>
  <si>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</si>
  <si>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</si>
  <si>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</si>
  <si>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</si>
  <si>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</si>
  <si>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</si>
  <si>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</si>
  <si>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</si>
  <si>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</si>
  <si>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</si>
  <si>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</si>
  <si>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</si>
  <si>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</si>
  <si>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</si>
  <si>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</si>
  <si>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</si>
  <si>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</si>
  <si>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</si>
  <si>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</si>
  <si>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</si>
  <si>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</si>
  <si>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</si>
  <si>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</si>
  <si>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</si>
  <si>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</si>
  <si>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</si>
  <si>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</si>
  <si>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</si>
  <si>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</si>
  <si>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</si>
  <si>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</si>
  <si>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</si>
  <si>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</si>
  <si>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</si>
  <si>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</si>
  <si>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</si>
  <si>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</si>
  <si>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</si>
  <si>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</si>
  <si>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</si>
  <si>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</si>
  <si>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</si>
  <si>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</si>
  <si>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</si>
  <si>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</si>
  <si>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</si>
  <si>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</si>
  <si>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</si>
  <si>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</si>
  <si>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</si>
  <si>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</si>
  <si>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</si>
  <si>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</si>
  <si>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</si>
  <si>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</si>
  <si>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</si>
  <si>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</si>
  <si>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</si>
  <si>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</si>
  <si>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</si>
  <si>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</si>
  <si>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</si>
  <si>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</si>
  <si>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</si>
  <si>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</si>
  <si>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</si>
  <si>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</si>
  <si>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</si>
  <si>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</si>
  <si>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</si>
  <si>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</si>
  <si>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</si>
  <si>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</si>
  <si>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</si>
  <si>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</si>
  <si>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</si>
  <si>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</si>
  <si>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</si>
  <si>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</si>
  <si>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</si>
  <si>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</si>
  <si>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</si>
  <si>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</si>
  <si>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</si>
  <si>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</si>
  <si>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</si>
  <si>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</si>
  <si>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</si>
  <si>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</si>
  <si>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</si>
  <si>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</si>
  <si>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</si>
  <si>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</si>
  <si>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</si>
  <si>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</si>
  <si>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</si>
  <si>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</si>
  <si>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</si>
  <si>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</si>
  <si>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</si>
  <si>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</si>
  <si>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</si>
  <si>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</si>
  <si>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</si>
  <si>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</si>
  <si>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</si>
  <si>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</si>
  <si>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</si>
  <si>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</si>
  <si>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</si>
  <si>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</si>
  <si>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</si>
  <si>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</si>
  <si>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</si>
  <si>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</si>
  <si>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</si>
  <si>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</si>
  <si>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</si>
  <si>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</si>
  <si>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</si>
  <si>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</si>
  <si>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</si>
  <si>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</si>
  <si>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</si>
  <si>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</si>
  <si>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</si>
  <si>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</si>
  <si>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</si>
  <si>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</si>
  <si>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</si>
  <si>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</si>
  <si>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</si>
  <si>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</si>
  <si>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</si>
  <si>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</si>
  <si>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</si>
  <si>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</si>
  <si>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</si>
  <si>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</si>
  <si>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</si>
  <si>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</si>
  <si>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</si>
  <si>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</si>
  <si>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</si>
  <si>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</si>
  <si>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</si>
  <si>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</si>
  <si>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</si>
  <si>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</si>
  <si>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</si>
  <si>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</si>
  <si>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</si>
  <si>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</si>
  <si>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</si>
  <si>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</si>
  <si>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</si>
  <si>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</si>
  <si>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</si>
  <si>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</si>
  <si>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</si>
  <si>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</si>
  <si>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</si>
  <si>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</si>
  <si>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</si>
  <si>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</si>
  <si>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</si>
  <si>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</si>
  <si>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</si>
  <si>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</si>
  <si>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</si>
  <si>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</si>
  <si>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</si>
  <si>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</si>
  <si>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</si>
  <si>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</si>
  <si>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</si>
  <si>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</si>
  <si>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</si>
  <si>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</si>
  <si>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</si>
  <si>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</si>
  <si>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</si>
  <si>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</si>
  <si>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</si>
  <si>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</si>
  <si>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</si>
  <si>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</si>
  <si>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</si>
  <si>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</si>
  <si>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</si>
  <si>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</si>
  <si>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</si>
  <si>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</si>
  <si>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</si>
  <si>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</si>
  <si>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</si>
  <si>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</si>
  <si>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</si>
  <si>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</si>
  <si>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</si>
  <si>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</si>
  <si>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</si>
  <si>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</si>
  <si>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</si>
  <si>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</si>
  <si>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</si>
  <si>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</si>
  <si>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</si>
  <si>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</si>
  <si>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</si>
  <si>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</si>
  <si>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</si>
  <si>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</si>
  <si>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</si>
  <si>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</si>
  <si>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</si>
  <si>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</si>
  <si>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</si>
  <si>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</si>
  <si>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</si>
  <si>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</si>
  <si>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</si>
  <si>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</si>
  <si>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</si>
  <si>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</si>
  <si>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</si>
  <si>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</si>
  <si>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</si>
  <si>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</si>
  <si>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</si>
  <si>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</si>
  <si>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</si>
  <si>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</si>
  <si>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</si>
  <si>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</si>
  <si>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</si>
  <si>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</si>
  <si>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</si>
  <si>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</si>
  <si>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</si>
  <si>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</si>
  <si>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</si>
  <si>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</si>
  <si>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</si>
  <si>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</si>
  <si>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</si>
  <si>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</si>
  <si>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</si>
  <si>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</si>
  <si>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</si>
  <si>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</si>
  <si>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</si>
  <si>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</si>
  <si>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</si>
  <si>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</si>
  <si>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</si>
  <si>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</si>
  <si>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</si>
  <si>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</si>
  <si>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</si>
  <si>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</si>
  <si>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</si>
  <si>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</si>
  <si>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</si>
  <si>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</si>
  <si>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</si>
  <si>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</si>
  <si>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</si>
  <si>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</si>
  <si>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</si>
  <si>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</si>
  <si>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</si>
  <si>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</si>
  <si>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</si>
  <si>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</si>
  <si>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</si>
  <si>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</si>
  <si>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</si>
  <si>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</si>
  <si>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</si>
  <si>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</si>
  <si>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</si>
  <si>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</si>
  <si>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</si>
  <si>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</si>
  <si>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</si>
  <si>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</si>
  <si>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</si>
  <si>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</si>
  <si>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</si>
  <si>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</si>
  <si>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</si>
  <si>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</si>
  <si>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</si>
  <si>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</si>
  <si>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</si>
  <si>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</si>
  <si>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</si>
  <si>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</si>
  <si>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</si>
  <si>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</si>
  <si>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</si>
  <si>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</si>
  <si>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</si>
  <si>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</si>
  <si>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</si>
  <si>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</si>
  <si>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</si>
  <si>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</si>
  <si>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</si>
  <si>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</si>
  <si>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</si>
  <si>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</si>
  <si>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</si>
  <si>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</si>
  <si>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</si>
  <si>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</si>
  <si>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</si>
  <si>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</si>
  <si>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</si>
  <si>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</si>
  <si>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</si>
  <si>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</si>
  <si>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</si>
  <si>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</si>
  <si>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</si>
  <si>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</si>
  <si>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</si>
  <si>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</si>
  <si>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</si>
  <si>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</si>
  <si>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</si>
  <si>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</si>
  <si>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</si>
  <si>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</si>
  <si>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</si>
  <si>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</si>
  <si>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</si>
  <si>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</si>
  <si>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</si>
  <si>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</si>
  <si>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</si>
  <si>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</si>
  <si>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</si>
  <si>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</si>
  <si>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</si>
  <si>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</si>
  <si>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</si>
  <si>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</si>
  <si>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</si>
  <si>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</si>
  <si>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</si>
  <si>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</si>
  <si>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</si>
  <si>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</si>
  <si>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</si>
  <si>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</si>
  <si>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</si>
  <si>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</si>
  <si>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</si>
  <si>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</si>
  <si>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</si>
  <si>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</si>
  <si>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</si>
  <si>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</si>
  <si>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</si>
  <si>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</si>
  <si>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</si>
  <si>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</si>
  <si>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</si>
  <si>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</si>
  <si>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</si>
  <si>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</si>
  <si>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</si>
  <si>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</si>
  <si>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</si>
  <si>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</si>
  <si>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</si>
  <si>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</si>
  <si>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</si>
  <si>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</si>
  <si>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</si>
  <si>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</si>
  <si>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</si>
  <si>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</si>
  <si>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</si>
  <si>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</si>
  <si>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</si>
  <si>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</si>
  <si>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</si>
  <si>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</si>
  <si>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</si>
  <si>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</si>
  <si>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</si>
  <si>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</si>
  <si>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</si>
  <si>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</si>
  <si>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</si>
  <si>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</si>
  <si>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</si>
  <si>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</si>
  <si>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</si>
  <si>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</si>
  <si>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</si>
  <si>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</si>
  <si>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</si>
  <si>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</si>
  <si>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</si>
  <si>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</si>
  <si>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</si>
  <si>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</si>
  <si>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</si>
  <si>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</si>
  <si>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</si>
  <si>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</si>
  <si>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</si>
  <si>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</si>
  <si>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</si>
  <si>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</si>
  <si>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</si>
  <si>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</si>
  <si>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</si>
  <si>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</si>
  <si>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</si>
  <si>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</si>
  <si>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</si>
  <si>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</si>
  <si>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</si>
  <si>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</si>
  <si>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</si>
  <si>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</si>
  <si>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</si>
  <si>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</si>
  <si>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</si>
  <si>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</si>
  <si>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</si>
  <si>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</si>
  <si>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</si>
  <si>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</si>
  <si>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</si>
  <si>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</si>
  <si>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</si>
  <si>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</si>
  <si>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</si>
  <si>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</si>
  <si>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</si>
  <si>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</si>
  <si>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</si>
  <si>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</si>
  <si>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</si>
  <si>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</si>
  <si>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</si>
  <si>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</si>
  <si>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</si>
  <si>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</si>
  <si>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</si>
  <si>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</si>
  <si>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</si>
  <si>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</si>
  <si>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</si>
  <si>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</si>
  <si>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</si>
  <si>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</si>
  <si>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</si>
  <si>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</si>
  <si>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</si>
  <si>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</si>
  <si>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</si>
  <si>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</si>
  <si>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</si>
  <si>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</si>
  <si>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</si>
  <si>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</si>
  <si>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</si>
  <si>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</si>
  <si>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</si>
  <si>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</si>
  <si>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</si>
  <si>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</si>
  <si>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</si>
  <si>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</si>
  <si>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</si>
  <si>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</si>
  <si>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</si>
  <si>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</si>
  <si>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</si>
  <si>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</si>
  <si>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</si>
  <si>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</si>
  <si>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</si>
  <si>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</si>
  <si>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</si>
  <si>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</si>
  <si>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</si>
  <si>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</si>
  <si>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</si>
  <si>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</si>
  <si>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</si>
  <si>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</si>
  <si>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</si>
  <si>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</si>
  <si>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</si>
  <si>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</si>
  <si>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</si>
  <si>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</si>
  <si>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</si>
  <si>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</si>
  <si>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</si>
  <si>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</si>
  <si>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</si>
  <si>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</si>
  <si>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</si>
  <si>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</si>
  <si>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</si>
  <si>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</si>
  <si>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</si>
  <si>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</si>
  <si>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</si>
  <si>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</si>
  <si>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</si>
  <si>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</si>
  <si>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</si>
  <si>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</si>
  <si>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</si>
  <si>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</si>
  <si>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</si>
  <si>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</si>
  <si>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</si>
  <si>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</si>
  <si>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</si>
  <si>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</si>
  <si>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</si>
  <si>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</si>
  <si>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</si>
  <si>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</si>
  <si>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</si>
  <si>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</si>
  <si>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</si>
  <si>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</si>
  <si>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</si>
  <si>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</si>
  <si>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</si>
  <si>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</si>
  <si>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</si>
  <si>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</si>
  <si>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</si>
  <si>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</si>
  <si>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</si>
  <si>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</si>
  <si>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</si>
  <si>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</si>
  <si>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</si>
  <si>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</si>
  <si>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</si>
  <si>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</si>
  <si>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</si>
  <si>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</si>
  <si>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</si>
  <si>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</si>
  <si>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</si>
  <si>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</si>
  <si>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</si>
  <si>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</si>
  <si>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</si>
  <si>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</si>
  <si>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</si>
  <si>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</si>
  <si>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</si>
  <si>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</si>
  <si>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</si>
  <si>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</si>
  <si>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</si>
  <si>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</si>
  <si>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</si>
  <si>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</si>
  <si>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</si>
  <si>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</si>
  <si>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</si>
  <si>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</si>
  <si>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</si>
  <si>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</si>
  <si>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</si>
  <si>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</si>
  <si>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</si>
  <si>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</si>
  <si>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</si>
  <si>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</si>
  <si>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</si>
  <si>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</si>
  <si>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</si>
  <si>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</si>
  <si>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</si>
  <si>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</si>
  <si>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</si>
  <si>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</si>
  <si>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</si>
  <si>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</si>
  <si>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</si>
  <si>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</si>
  <si>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</si>
  <si>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</si>
  <si>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</si>
  <si>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</si>
  <si>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</si>
  <si>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</si>
  <si>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</si>
  <si>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</si>
  <si>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</si>
  <si>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</si>
  <si>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</si>
  <si>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</si>
  <si>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</si>
  <si>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</si>
  <si>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</si>
  <si>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</si>
  <si>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</si>
  <si>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</si>
  <si>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</si>
  <si>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</si>
  <si>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</si>
  <si>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</si>
  <si>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</si>
  <si>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</si>
  <si>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</si>
  <si>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</si>
  <si>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</si>
  <si>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</si>
  <si>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</si>
  <si>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</si>
  <si>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</si>
  <si>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</si>
  <si>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</si>
  <si>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</si>
  <si>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</si>
  <si>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</si>
  <si>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</si>
  <si>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</si>
  <si>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</si>
  <si>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</si>
  <si>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</si>
  <si>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</si>
  <si>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</si>
  <si>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</si>
  <si>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</si>
  <si>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</si>
  <si>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</si>
  <si>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</si>
  <si>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</si>
  <si>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</si>
  <si>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</si>
  <si>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</si>
  <si>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</si>
  <si>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</si>
  <si>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</si>
  <si>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</si>
  <si>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</si>
  <si>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</si>
  <si>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</si>
  <si>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</si>
  <si>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</si>
  <si>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</si>
  <si>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</si>
  <si>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</si>
  <si>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</si>
  <si>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</si>
  <si>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</si>
  <si>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</si>
  <si>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</si>
  <si>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</si>
  <si>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</si>
  <si>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</si>
  <si>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</si>
  <si>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</si>
  <si>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</si>
  <si>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</si>
  <si>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</si>
  <si>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</si>
  <si>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</si>
  <si>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</si>
  <si>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</si>
  <si>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</si>
  <si>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</si>
  <si>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</si>
  <si>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</si>
  <si>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</si>
  <si>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</si>
  <si>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</si>
  <si>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</si>
  <si>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</si>
  <si>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</si>
  <si>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</si>
  <si>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</si>
  <si>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</si>
  <si>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</si>
  <si>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</si>
  <si>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</si>
  <si>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</si>
  <si>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</si>
  <si>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</si>
  <si>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</si>
  <si>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</si>
  <si>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</si>
  <si>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</si>
  <si>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</si>
  <si>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</si>
  <si>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</si>
  <si>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</si>
  <si>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</si>
  <si>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</si>
  <si>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</si>
  <si>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</si>
  <si>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</si>
  <si>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</si>
  <si>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</si>
  <si>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</si>
  <si>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</si>
  <si>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</si>
  <si>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</si>
  <si>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</si>
  <si>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</si>
  <si>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</si>
  <si>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</si>
  <si>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</si>
  <si>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</si>
  <si>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</si>
  <si>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</si>
  <si>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</si>
  <si>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</si>
  <si>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</si>
  <si>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</si>
  <si>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</si>
  <si>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</si>
  <si>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</si>
  <si>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</si>
  <si>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</si>
  <si>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</si>
  <si>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</si>
  <si>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</si>
  <si>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</si>
  <si>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</si>
  <si>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</si>
  <si>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</si>
  <si>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</si>
  <si>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</si>
  <si>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</si>
  <si>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</si>
  <si>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</si>
  <si>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</si>
  <si>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</si>
  <si>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</si>
  <si>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</si>
  <si>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</si>
  <si>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</si>
  <si>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</si>
  <si>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</si>
  <si>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</si>
  <si>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</si>
  <si>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</si>
  <si>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</si>
  <si>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</si>
  <si>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</si>
  <si>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</si>
  <si>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</si>
  <si>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</si>
  <si>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</si>
  <si>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</si>
  <si>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</si>
  <si>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</si>
  <si>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</si>
  <si>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</si>
  <si>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</si>
  <si>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</si>
  <si>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</si>
  <si>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</si>
  <si>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</si>
  <si>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</si>
  <si>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</si>
  <si>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</si>
  <si>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</si>
  <si>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</si>
  <si>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</si>
  <si>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</si>
  <si>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</si>
  <si>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</si>
  <si>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</si>
  <si>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</si>
  <si>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</si>
  <si>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</si>
  <si>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</si>
  <si>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</si>
  <si>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</si>
  <si>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</si>
  <si>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</si>
  <si>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</si>
  <si>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</si>
  <si>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</si>
  <si>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</si>
  <si>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</si>
  <si>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</si>
  <si>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</si>
  <si>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</si>
  <si>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</si>
  <si>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</si>
  <si>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</si>
  <si>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</si>
  <si>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</si>
  <si>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</si>
  <si>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</si>
  <si>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</si>
  <si>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</si>
  <si>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</si>
  <si>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</si>
  <si>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</si>
  <si>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</si>
  <si>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</si>
  <si>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</si>
  <si>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</si>
  <si>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</si>
  <si>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</si>
  <si>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</si>
  <si>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</si>
  <si>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</si>
  <si>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</si>
  <si>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</si>
  <si>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</si>
  <si>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</si>
  <si>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</si>
  <si>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</si>
  <si>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</si>
  <si>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</si>
  <si>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</si>
  <si>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</si>
  <si>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</si>
  <si>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</si>
  <si>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</si>
  <si>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</si>
  <si>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</si>
  <si>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</si>
  <si>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</si>
  <si>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</si>
  <si>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</si>
  <si>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</si>
  <si>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</si>
  <si>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</si>
  <si>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</si>
  <si>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</si>
  <si>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</si>
  <si>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</si>
  <si>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</si>
  <si>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</si>
  <si>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</si>
  <si>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</si>
  <si>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</si>
  <si>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</si>
  <si>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</si>
  <si>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</si>
  <si>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</si>
  <si>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</si>
  <si>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</si>
  <si>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</si>
  <si>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</si>
  <si>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</si>
  <si>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</si>
  <si>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</si>
  <si>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</si>
  <si>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</si>
  <si>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</si>
  <si>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</si>
  <si>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</si>
  <si>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</si>
  <si>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</si>
  <si>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</si>
  <si>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</si>
  <si>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</si>
  <si>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</si>
  <si>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</si>
  <si>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</si>
  <si>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</si>
  <si>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</si>
  <si>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</si>
  <si>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</si>
  <si>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</si>
  <si>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</si>
  <si>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</si>
  <si>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</si>
  <si>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</si>
  <si>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</si>
  <si>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</si>
  <si>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</si>
  <si>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</si>
  <si>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</si>
  <si>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</si>
  <si>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</si>
  <si>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</si>
  <si>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</si>
  <si>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</si>
  <si>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</si>
  <si>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</si>
  <si>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</si>
  <si>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</si>
  <si>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</si>
  <si>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</si>
  <si>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</si>
  <si>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</si>
  <si>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</si>
  <si>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</si>
  <si>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</si>
  <si>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</si>
  <si>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</si>
  <si>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</si>
  <si>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</si>
  <si>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</si>
  <si>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</si>
  <si>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</si>
  <si>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</si>
  <si>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</si>
  <si>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</si>
  <si>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</si>
  <si>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</si>
  <si>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</si>
  <si>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</si>
  <si>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</si>
  <si>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</si>
  <si>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</si>
  <si>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</si>
  <si>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</si>
  <si>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</si>
  <si>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</si>
  <si>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</si>
  <si>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</si>
  <si>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</si>
  <si>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</si>
  <si>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</si>
  <si>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</si>
  <si>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</si>
  <si>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</si>
  <si>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</si>
  <si>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</si>
  <si>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</si>
  <si>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</si>
  <si>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</si>
  <si>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</si>
  <si>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</si>
  <si>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</si>
  <si>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</si>
  <si>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</si>
  <si>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</si>
  <si>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</si>
  <si>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</si>
  <si>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</si>
  <si>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</si>
  <si>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</si>
  <si>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</si>
  <si>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</si>
  <si>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</si>
  <si>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</si>
  <si>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</si>
  <si>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</si>
  <si>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</si>
  <si>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</si>
  <si>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</si>
  <si>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</si>
  <si>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</si>
  <si>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</si>
  <si>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</si>
  <si>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</si>
  <si>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</si>
  <si>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</si>
  <si>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</si>
  <si>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</si>
  <si>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</si>
  <si>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</si>
  <si>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DEPARTAMENTOS - PAC- noviembre 2019</t>
  </si>
  <si>
    <t>DISTRITOS Y MUNICIPIOS CERTIFICADOS - PAC -noviembre-2019</t>
  </si>
  <si>
    <t>MUNICIPIOS  NO CERTIFICADOS - PAC - CALIDAD MATRÍCULA noviembre 2019</t>
  </si>
  <si>
    <t>PAC - noviembre-2019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</si>
</sst>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_-[$€-2]* #,##0.00_-;\-[$€-2]* #,##0.00_-;_-[$€-2]* &quot;-&quot;??_-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95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12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97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4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210" fontId="41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2" fillId="0" borderId="0" xfId="49" applyNumberFormat="1" applyFont="1" applyAlignment="1">
      <alignment/>
    </xf>
    <xf numFmtId="0" fontId="62" fillId="0" borderId="0" xfId="87" applyFont="1">
      <alignment/>
      <protection/>
    </xf>
    <xf numFmtId="0" fontId="63" fillId="0" borderId="0" xfId="87" applyFont="1">
      <alignment/>
      <protection/>
    </xf>
    <xf numFmtId="185" fontId="63" fillId="0" borderId="0" xfId="49" applyNumberFormat="1" applyFont="1" applyAlignment="1">
      <alignment/>
    </xf>
    <xf numFmtId="185" fontId="63" fillId="0" borderId="0" xfId="49" applyNumberFormat="1" applyFont="1" applyAlignment="1">
      <alignment horizontal="left"/>
    </xf>
    <xf numFmtId="0" fontId="62" fillId="0" borderId="0" xfId="87" applyFont="1" applyAlignment="1">
      <alignment horizontal="center"/>
      <protection/>
    </xf>
    <xf numFmtId="185" fontId="62" fillId="0" borderId="0" xfId="49" applyNumberFormat="1" applyFont="1" applyAlignment="1">
      <alignment horizontal="center"/>
    </xf>
    <xf numFmtId="185" fontId="62" fillId="35" borderId="10" xfId="49" applyNumberFormat="1" applyFont="1" applyFill="1" applyBorder="1" applyAlignment="1">
      <alignment horizontal="center" vertical="center" wrapText="1"/>
    </xf>
    <xf numFmtId="0" fontId="62" fillId="35" borderId="12" xfId="87" applyFont="1" applyFill="1" applyBorder="1" applyAlignment="1">
      <alignment horizontal="center" vertical="center" wrapText="1"/>
      <protection/>
    </xf>
    <xf numFmtId="185" fontId="62" fillId="35" borderId="12" xfId="49" applyNumberFormat="1" applyFont="1" applyFill="1" applyBorder="1" applyAlignment="1">
      <alignment horizontal="center" vertical="center" wrapText="1"/>
    </xf>
    <xf numFmtId="185" fontId="63" fillId="35" borderId="11" xfId="49" applyNumberFormat="1" applyFont="1" applyFill="1" applyBorder="1" applyAlignment="1">
      <alignment horizontal="center"/>
    </xf>
    <xf numFmtId="185" fontId="63" fillId="35" borderId="11" xfId="49" applyNumberFormat="1" applyFont="1" applyFill="1" applyBorder="1" applyAlignment="1">
      <alignment/>
    </xf>
    <xf numFmtId="1" fontId="63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3" fillId="35" borderId="0" xfId="87" applyFont="1" applyFill="1">
      <alignment/>
      <protection/>
    </xf>
    <xf numFmtId="1" fontId="0" fillId="35" borderId="11" xfId="87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87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87" applyNumberFormat="1" applyFill="1" applyBorder="1" applyAlignment="1">
      <alignment horizontal="center"/>
      <protection/>
    </xf>
    <xf numFmtId="185" fontId="62" fillId="0" borderId="15" xfId="49" applyNumberFormat="1" applyFont="1" applyBorder="1" applyAlignment="1">
      <alignment horizontal="left" vertical="center"/>
    </xf>
    <xf numFmtId="0" fontId="62" fillId="0" borderId="16" xfId="87" applyFont="1" applyBorder="1" applyAlignment="1">
      <alignment vertical="center"/>
      <protection/>
    </xf>
    <xf numFmtId="0" fontId="62" fillId="0" borderId="16" xfId="87" applyFont="1" applyBorder="1" applyAlignment="1">
      <alignment vertical="center"/>
      <protection/>
    </xf>
    <xf numFmtId="0" fontId="62" fillId="0" borderId="17" xfId="87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3" fillId="0" borderId="0" xfId="49" applyNumberFormat="1" applyFont="1" applyAlignment="1">
      <alignment/>
    </xf>
    <xf numFmtId="4" fontId="64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2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3" fillId="37" borderId="11" xfId="49" applyNumberFormat="1" applyFont="1" applyFill="1" applyBorder="1" applyAlignment="1">
      <alignment horizontal="center"/>
    </xf>
    <xf numFmtId="185" fontId="63" fillId="37" borderId="11" xfId="49" applyNumberFormat="1" applyFont="1" applyFill="1" applyBorder="1" applyAlignment="1">
      <alignment/>
    </xf>
    <xf numFmtId="1" fontId="63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87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0" xfId="49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2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5" fillId="0" borderId="11" xfId="64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25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43" fontId="0" fillId="0" borderId="0" xfId="0" applyNumberFormat="1" applyFont="1" applyAlignment="1">
      <alignment/>
    </xf>
    <xf numFmtId="185" fontId="39" fillId="0" borderId="11" xfId="49" applyNumberFormat="1" applyFont="1" applyBorder="1" applyAlignment="1">
      <alignment/>
    </xf>
    <xf numFmtId="0" fontId="9" fillId="39" borderId="11" xfId="0" applyFont="1" applyFill="1" applyBorder="1" applyAlignment="1">
      <alignment/>
    </xf>
    <xf numFmtId="169" fontId="15" fillId="0" borderId="0" xfId="50" applyFont="1" applyAlignment="1">
      <alignment/>
    </xf>
    <xf numFmtId="185" fontId="0" fillId="0" borderId="0" xfId="49" applyNumberFormat="1" applyFont="1" applyAlignment="1">
      <alignment/>
    </xf>
    <xf numFmtId="0" fontId="14" fillId="0" borderId="0" xfId="0" applyFont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4" fontId="2" fillId="15" borderId="27" xfId="49" applyFont="1" applyFill="1" applyBorder="1" applyAlignment="1">
      <alignment horizontal="center" vertical="center" wrapText="1"/>
    </xf>
    <xf numFmtId="184" fontId="2" fillId="15" borderId="28" xfId="49" applyFont="1" applyFill="1" applyBorder="1" applyAlignment="1">
      <alignment horizontal="center" vertical="center" wrapText="1"/>
    </xf>
    <xf numFmtId="184" fontId="9" fillId="15" borderId="28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0" borderId="31" xfId="49" applyNumberFormat="1" applyFont="1" applyFill="1" applyBorder="1" applyAlignment="1">
      <alignment horizontal="center" vertical="center" wrapText="1"/>
    </xf>
    <xf numFmtId="185" fontId="9" fillId="40" borderId="11" xfId="49" applyNumberFormat="1" applyFont="1" applyFill="1" applyBorder="1" applyAlignment="1">
      <alignment horizontal="center" vertical="center" wrapText="1"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31" xfId="49" applyFont="1" applyBorder="1" applyAlignment="1">
      <alignment horizontal="center" vertical="center" wrapText="1"/>
    </xf>
    <xf numFmtId="184" fontId="2" fillId="41" borderId="11" xfId="49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27" xfId="49" applyNumberFormat="1" applyFont="1" applyFill="1" applyBorder="1" applyAlignment="1">
      <alignment horizontal="center" vertical="center" wrapText="1"/>
    </xf>
    <xf numFmtId="185" fontId="2" fillId="35" borderId="28" xfId="49" applyNumberFormat="1" applyFont="1" applyFill="1" applyBorder="1" applyAlignment="1">
      <alignment horizontal="center" vertical="center" wrapText="1"/>
    </xf>
    <xf numFmtId="185" fontId="2" fillId="35" borderId="32" xfId="49" applyNumberFormat="1" applyFont="1" applyFill="1" applyBorder="1" applyAlignment="1">
      <alignment horizontal="center" vertical="center" wrapText="1"/>
    </xf>
    <xf numFmtId="184" fontId="2" fillId="42" borderId="31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33" xfId="49" applyFont="1" applyFill="1" applyBorder="1" applyAlignment="1">
      <alignment vertical="center" wrapText="1"/>
    </xf>
    <xf numFmtId="185" fontId="2" fillId="36" borderId="31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33" xfId="49" applyNumberFormat="1" applyFont="1" applyFill="1" applyBorder="1" applyAlignment="1">
      <alignment horizontal="center" vertical="center" wrapText="1"/>
    </xf>
    <xf numFmtId="184" fontId="9" fillId="15" borderId="32" xfId="49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2" fillId="0" borderId="0" xfId="87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9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Millares 10" xfId="55"/>
    <cellStyle name="Millares 10 3" xfId="56"/>
    <cellStyle name="Millares 10 3 2" xfId="57"/>
    <cellStyle name="Millares 11" xfId="58"/>
    <cellStyle name="Millares 12" xfId="59"/>
    <cellStyle name="Millares 12 2" xfId="60"/>
    <cellStyle name="Millares 12 2 2" xfId="61"/>
    <cellStyle name="Millares 13" xfId="62"/>
    <cellStyle name="Millares 14" xfId="63"/>
    <cellStyle name="Millares 2" xfId="64"/>
    <cellStyle name="Millares 2 2" xfId="65"/>
    <cellStyle name="Millares 2 3" xfId="66"/>
    <cellStyle name="Millares 2 4" xfId="67"/>
    <cellStyle name="Millares 2 5" xfId="68"/>
    <cellStyle name="Millares 3" xfId="69"/>
    <cellStyle name="Millares 3 2" xfId="70"/>
    <cellStyle name="Millares 4" xfId="71"/>
    <cellStyle name="Millares 4 2" xfId="72"/>
    <cellStyle name="Millares 5" xfId="73"/>
    <cellStyle name="Millares 6" xfId="74"/>
    <cellStyle name="Millares 7" xfId="75"/>
    <cellStyle name="Millares 7 2" xfId="76"/>
    <cellStyle name="Millares 8" xfId="77"/>
    <cellStyle name="Millares 9" xfId="78"/>
    <cellStyle name="Millares 9 2 3 2 2" xfId="79"/>
    <cellStyle name="Currency" xfId="80"/>
    <cellStyle name="Currency [0]" xfId="81"/>
    <cellStyle name="Moneda [0] 2" xfId="82"/>
    <cellStyle name="Moneda 2" xfId="83"/>
    <cellStyle name="Moneda 2 2" xfId="84"/>
    <cellStyle name="Moneda 3" xfId="85"/>
    <cellStyle name="Neutral" xfId="86"/>
    <cellStyle name="Normal 2" xfId="87"/>
    <cellStyle name="Normal 2 2" xfId="88"/>
    <cellStyle name="Normal 2 3" xfId="89"/>
    <cellStyle name="Normal 2 3 2" xfId="90"/>
    <cellStyle name="Normal 2 4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6" xfId="98"/>
    <cellStyle name="Normal 6 2" xfId="99"/>
    <cellStyle name="Normal 6 4" xfId="100"/>
    <cellStyle name="Normal 7" xfId="101"/>
    <cellStyle name="Notas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ítulo" xfId="109"/>
    <cellStyle name="Título 2" xfId="110"/>
    <cellStyle name="Título 3" xfId="111"/>
    <cellStyle name="Total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9%20por%20concepto%20actualizado%202-diciembre-2019%20comple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2019"/>
      <sheetName val="CUADRO CONSULTA"/>
      <sheetName val="PAC-SGP-PS"/>
      <sheetName val="Resumen giros mensuales"/>
      <sheetName val="Asig.espec. y contratac-2018"/>
      <sheetName val="Giro diciembre"/>
      <sheetName val="Hoja2"/>
      <sheetName val="Calidad matrícula"/>
      <sheetName val="Distribucion "/>
      <sheetName val="PAC cancelaciones"/>
      <sheetName val="Contratación -FU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="80" zoomScaleNormal="80" zoomScalePageLayoutView="0" workbookViewId="0" topLeftCell="A4">
      <pane xSplit="3" ySplit="7" topLeftCell="D26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D11" sqref="D11:D42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28.421875" style="6" customWidth="1"/>
    <col min="14" max="14" width="15.7109375" style="6" customWidth="1"/>
    <col min="15" max="16384" width="8.7109375" style="6" customWidth="1"/>
  </cols>
  <sheetData>
    <row r="1" spans="1:11" ht="21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1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1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1">
      <c r="A4" s="148" t="s">
        <v>60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21">
      <c r="A5" s="148" t="s">
        <v>1252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49" t="s">
        <v>120</v>
      </c>
      <c r="B7" s="142" t="s">
        <v>1246</v>
      </c>
      <c r="C7" s="152" t="s">
        <v>1</v>
      </c>
      <c r="D7" s="160" t="s">
        <v>1243</v>
      </c>
      <c r="E7" s="160"/>
      <c r="F7" s="160"/>
      <c r="G7" s="160"/>
      <c r="H7" s="160"/>
      <c r="I7" s="160"/>
      <c r="J7" s="160"/>
      <c r="K7" s="155" t="s">
        <v>2</v>
      </c>
      <c r="L7" s="145" t="s">
        <v>95</v>
      </c>
    </row>
    <row r="8" spans="1:12" s="22" customFormat="1" ht="41.25" customHeight="1">
      <c r="A8" s="150"/>
      <c r="B8" s="143"/>
      <c r="C8" s="153"/>
      <c r="D8" s="157" t="s">
        <v>1244</v>
      </c>
      <c r="E8" s="157"/>
      <c r="F8" s="157"/>
      <c r="G8" s="158" t="s">
        <v>1245</v>
      </c>
      <c r="H8" s="159"/>
      <c r="I8" s="159"/>
      <c r="J8" s="161" t="s">
        <v>1227</v>
      </c>
      <c r="K8" s="156"/>
      <c r="L8" s="146"/>
    </row>
    <row r="9" spans="1:12" ht="41.25" customHeight="1">
      <c r="A9" s="151"/>
      <c r="B9" s="144"/>
      <c r="C9" s="154"/>
      <c r="D9" s="55" t="s">
        <v>1225</v>
      </c>
      <c r="E9" s="55" t="s">
        <v>1226</v>
      </c>
      <c r="F9" s="55" t="s">
        <v>1229</v>
      </c>
      <c r="G9" s="97" t="s">
        <v>119</v>
      </c>
      <c r="H9" s="97" t="s">
        <v>1250</v>
      </c>
      <c r="I9" s="97" t="s">
        <v>1247</v>
      </c>
      <c r="J9" s="161"/>
      <c r="K9" s="156"/>
      <c r="L9" s="147"/>
    </row>
    <row r="10" spans="1:12" ht="27.75" customHeight="1">
      <c r="A10" s="128"/>
      <c r="B10" s="129"/>
      <c r="C10" s="130"/>
      <c r="D10" s="131" t="s">
        <v>61</v>
      </c>
      <c r="E10" s="131" t="s">
        <v>62</v>
      </c>
      <c r="F10" s="131" t="s">
        <v>1230</v>
      </c>
      <c r="G10" s="131" t="s">
        <v>1231</v>
      </c>
      <c r="H10" s="131" t="s">
        <v>63</v>
      </c>
      <c r="I10" s="131" t="s">
        <v>1232</v>
      </c>
      <c r="J10" s="131" t="s">
        <v>1233</v>
      </c>
      <c r="K10" s="131" t="s">
        <v>1234</v>
      </c>
      <c r="L10" s="132" t="s">
        <v>1235</v>
      </c>
    </row>
    <row r="11" spans="1:14" ht="15">
      <c r="A11" s="137">
        <v>91</v>
      </c>
      <c r="B11" s="137"/>
      <c r="C11" s="27" t="s">
        <v>20</v>
      </c>
      <c r="D11" s="52">
        <v>3014509461</v>
      </c>
      <c r="E11" s="52">
        <v>0</v>
      </c>
      <c r="F11" s="52">
        <v>0</v>
      </c>
      <c r="G11" s="52"/>
      <c r="H11" s="52"/>
      <c r="I11" s="52">
        <f>+G11+H11</f>
        <v>0</v>
      </c>
      <c r="J11" s="56">
        <f>+F11+I11</f>
        <v>0</v>
      </c>
      <c r="K11" s="101"/>
      <c r="L11" s="52">
        <v>197325451</v>
      </c>
      <c r="N11" s="136"/>
    </row>
    <row r="12" spans="1:14" ht="15">
      <c r="A12" s="33">
        <v>5</v>
      </c>
      <c r="B12" s="33"/>
      <c r="C12" s="27" t="s">
        <v>4</v>
      </c>
      <c r="D12" s="52">
        <v>88868299005</v>
      </c>
      <c r="E12" s="52">
        <v>8496933570</v>
      </c>
      <c r="F12" s="52">
        <v>0</v>
      </c>
      <c r="G12" s="52"/>
      <c r="H12" s="52"/>
      <c r="I12" s="52">
        <f aca="true" t="shared" si="0" ref="I12:I42">+G12+H12</f>
        <v>0</v>
      </c>
      <c r="J12" s="56">
        <f aca="true" t="shared" si="1" ref="J12:J42">+F12+I12</f>
        <v>0</v>
      </c>
      <c r="K12" s="101"/>
      <c r="L12" s="52">
        <v>14032925943</v>
      </c>
      <c r="N12" s="136"/>
    </row>
    <row r="13" spans="1:14" ht="15">
      <c r="A13" s="33">
        <v>81</v>
      </c>
      <c r="B13" s="33"/>
      <c r="C13" s="27" t="s">
        <v>17</v>
      </c>
      <c r="D13" s="52">
        <v>10339290370</v>
      </c>
      <c r="E13" s="52">
        <v>0</v>
      </c>
      <c r="F13" s="52">
        <v>0</v>
      </c>
      <c r="G13" s="52"/>
      <c r="H13" s="52"/>
      <c r="I13" s="52">
        <f t="shared" si="0"/>
        <v>0</v>
      </c>
      <c r="J13" s="56">
        <f t="shared" si="1"/>
        <v>0</v>
      </c>
      <c r="K13" s="101"/>
      <c r="L13" s="52">
        <v>2063346916</v>
      </c>
      <c r="N13" s="136"/>
    </row>
    <row r="14" spans="1:14" ht="15">
      <c r="A14" s="33">
        <v>8</v>
      </c>
      <c r="B14" s="33"/>
      <c r="C14" s="27" t="s">
        <v>82</v>
      </c>
      <c r="D14" s="52">
        <v>17668336788</v>
      </c>
      <c r="E14" s="52">
        <v>0</v>
      </c>
      <c r="F14" s="52">
        <v>0</v>
      </c>
      <c r="G14" s="52"/>
      <c r="H14" s="52"/>
      <c r="I14" s="52">
        <f t="shared" si="0"/>
        <v>0</v>
      </c>
      <c r="J14" s="56">
        <f t="shared" si="1"/>
        <v>0</v>
      </c>
      <c r="K14" s="101"/>
      <c r="L14" s="52">
        <v>3295331666</v>
      </c>
      <c r="N14" s="136"/>
    </row>
    <row r="15" spans="1:14" ht="15">
      <c r="A15" s="33">
        <v>13</v>
      </c>
      <c r="B15" s="33"/>
      <c r="C15" s="27" t="s">
        <v>80</v>
      </c>
      <c r="D15" s="52">
        <v>38660411962</v>
      </c>
      <c r="E15" s="52">
        <v>3770210451</v>
      </c>
      <c r="F15" s="52">
        <v>0</v>
      </c>
      <c r="G15" s="52"/>
      <c r="H15" s="52"/>
      <c r="I15" s="52">
        <f t="shared" si="0"/>
        <v>0</v>
      </c>
      <c r="J15" s="56">
        <f t="shared" si="1"/>
        <v>0</v>
      </c>
      <c r="K15" s="101"/>
      <c r="L15" s="52">
        <v>7826740169</v>
      </c>
      <c r="N15" s="136"/>
    </row>
    <row r="16" spans="1:14" ht="15">
      <c r="A16" s="33">
        <v>15</v>
      </c>
      <c r="B16" s="33"/>
      <c r="C16" s="27" t="s">
        <v>84</v>
      </c>
      <c r="D16" s="52">
        <v>32485596632</v>
      </c>
      <c r="E16" s="52">
        <v>0</v>
      </c>
      <c r="F16" s="52">
        <v>0</v>
      </c>
      <c r="G16" s="52"/>
      <c r="H16" s="52"/>
      <c r="I16" s="52">
        <f t="shared" si="0"/>
        <v>0</v>
      </c>
      <c r="J16" s="56">
        <f t="shared" si="1"/>
        <v>0</v>
      </c>
      <c r="K16" s="101"/>
      <c r="L16" s="52">
        <v>5689102708</v>
      </c>
      <c r="N16" s="136"/>
    </row>
    <row r="17" spans="1:14" ht="15">
      <c r="A17" s="33">
        <v>17</v>
      </c>
      <c r="B17" s="33"/>
      <c r="C17" s="27" t="s">
        <v>5</v>
      </c>
      <c r="D17" s="52">
        <v>16779523539</v>
      </c>
      <c r="E17" s="52">
        <v>2217528209</v>
      </c>
      <c r="F17" s="52">
        <v>0</v>
      </c>
      <c r="G17" s="52"/>
      <c r="H17" s="52"/>
      <c r="I17" s="52">
        <f t="shared" si="0"/>
        <v>0</v>
      </c>
      <c r="J17" s="56">
        <f t="shared" si="1"/>
        <v>0</v>
      </c>
      <c r="K17" s="101"/>
      <c r="L17" s="52">
        <v>3364387050</v>
      </c>
      <c r="N17" s="136"/>
    </row>
    <row r="18" spans="1:14" ht="15">
      <c r="A18" s="33">
        <v>18</v>
      </c>
      <c r="B18" s="33"/>
      <c r="C18" s="27" t="s">
        <v>86</v>
      </c>
      <c r="D18" s="52">
        <v>10936132206</v>
      </c>
      <c r="E18" s="52">
        <v>0</v>
      </c>
      <c r="F18" s="52">
        <v>0</v>
      </c>
      <c r="G18" s="52"/>
      <c r="H18" s="52"/>
      <c r="I18" s="52">
        <f t="shared" si="0"/>
        <v>0</v>
      </c>
      <c r="J18" s="56">
        <f t="shared" si="1"/>
        <v>0</v>
      </c>
      <c r="K18" s="101"/>
      <c r="L18" s="52">
        <v>1143837787</v>
      </c>
      <c r="N18" s="136"/>
    </row>
    <row r="19" spans="1:14" ht="15">
      <c r="A19" s="33">
        <v>85</v>
      </c>
      <c r="B19" s="33"/>
      <c r="C19" s="27" t="s">
        <v>18</v>
      </c>
      <c r="D19" s="52">
        <v>8662847990</v>
      </c>
      <c r="E19" s="52">
        <v>2530873945</v>
      </c>
      <c r="F19" s="52">
        <v>0</v>
      </c>
      <c r="G19" s="52"/>
      <c r="H19" s="52"/>
      <c r="I19" s="52">
        <f t="shared" si="0"/>
        <v>0</v>
      </c>
      <c r="J19" s="56">
        <f t="shared" si="1"/>
        <v>0</v>
      </c>
      <c r="K19" s="101"/>
      <c r="L19" s="52">
        <v>1889590674</v>
      </c>
      <c r="N19" s="136"/>
    </row>
    <row r="20" spans="1:14" ht="15">
      <c r="A20" s="33">
        <v>19</v>
      </c>
      <c r="B20" s="33"/>
      <c r="C20" s="27" t="s">
        <v>6</v>
      </c>
      <c r="D20" s="52">
        <v>39277933316</v>
      </c>
      <c r="E20" s="52">
        <v>13327970140</v>
      </c>
      <c r="F20" s="52">
        <v>0</v>
      </c>
      <c r="G20" s="52"/>
      <c r="H20" s="52"/>
      <c r="I20" s="52">
        <f t="shared" si="0"/>
        <v>0</v>
      </c>
      <c r="J20" s="56">
        <f t="shared" si="1"/>
        <v>0</v>
      </c>
      <c r="K20" s="101"/>
      <c r="L20" s="52">
        <v>8019401962</v>
      </c>
      <c r="N20" s="136"/>
    </row>
    <row r="21" spans="1:14" ht="15">
      <c r="A21" s="33">
        <v>20</v>
      </c>
      <c r="B21" s="33"/>
      <c r="C21" s="27" t="s">
        <v>7</v>
      </c>
      <c r="D21" s="52">
        <v>23133839606</v>
      </c>
      <c r="E21" s="52">
        <v>2918139938</v>
      </c>
      <c r="F21" s="52">
        <v>0</v>
      </c>
      <c r="G21" s="52"/>
      <c r="H21" s="52"/>
      <c r="I21" s="52">
        <f t="shared" si="0"/>
        <v>0</v>
      </c>
      <c r="J21" s="56">
        <f t="shared" si="1"/>
        <v>0</v>
      </c>
      <c r="K21" s="101"/>
      <c r="L21" s="52">
        <v>3775800671</v>
      </c>
      <c r="N21" s="136"/>
    </row>
    <row r="22" spans="1:14" ht="15">
      <c r="A22" s="33">
        <v>27</v>
      </c>
      <c r="B22" s="33"/>
      <c r="C22" s="27" t="s">
        <v>87</v>
      </c>
      <c r="D22" s="52">
        <v>14777397839</v>
      </c>
      <c r="E22" s="52">
        <v>5375509671</v>
      </c>
      <c r="F22" s="52">
        <v>0</v>
      </c>
      <c r="G22" s="52"/>
      <c r="H22" s="52"/>
      <c r="I22" s="52">
        <f t="shared" si="0"/>
        <v>0</v>
      </c>
      <c r="J22" s="56">
        <f t="shared" si="1"/>
        <v>0</v>
      </c>
      <c r="K22" s="101"/>
      <c r="L22" s="52">
        <v>986502292</v>
      </c>
      <c r="N22" s="136"/>
    </row>
    <row r="23" spans="1:14" ht="15">
      <c r="A23" s="33">
        <v>23</v>
      </c>
      <c r="B23" s="33"/>
      <c r="C23" s="30" t="s">
        <v>83</v>
      </c>
      <c r="D23" s="52">
        <v>40799684546</v>
      </c>
      <c r="E23" s="52">
        <v>8108729042</v>
      </c>
      <c r="F23" s="52">
        <v>0</v>
      </c>
      <c r="G23" s="52"/>
      <c r="H23" s="52"/>
      <c r="I23" s="52">
        <f t="shared" si="0"/>
        <v>0</v>
      </c>
      <c r="J23" s="56">
        <f t="shared" si="1"/>
        <v>0</v>
      </c>
      <c r="K23" s="101"/>
      <c r="L23" s="52">
        <v>8288496770</v>
      </c>
      <c r="N23" s="136"/>
    </row>
    <row r="24" spans="1:14" ht="15">
      <c r="A24" s="33">
        <v>25</v>
      </c>
      <c r="B24" s="33"/>
      <c r="C24" s="27" t="s">
        <v>8</v>
      </c>
      <c r="D24" s="52">
        <v>41298861723</v>
      </c>
      <c r="E24" s="52">
        <v>4034120546</v>
      </c>
      <c r="F24" s="52">
        <v>0</v>
      </c>
      <c r="G24" s="52"/>
      <c r="H24" s="52"/>
      <c r="I24" s="52">
        <f t="shared" si="0"/>
        <v>0</v>
      </c>
      <c r="J24" s="56">
        <f t="shared" si="1"/>
        <v>0</v>
      </c>
      <c r="K24" s="101"/>
      <c r="L24" s="52">
        <v>8599308673</v>
      </c>
      <c r="N24" s="136"/>
    </row>
    <row r="25" spans="1:14" ht="15">
      <c r="A25" s="33">
        <v>94</v>
      </c>
      <c r="B25" s="33"/>
      <c r="C25" s="27" t="s">
        <v>90</v>
      </c>
      <c r="D25" s="52">
        <v>1819495750</v>
      </c>
      <c r="E25" s="52">
        <v>4474330968</v>
      </c>
      <c r="F25" s="52">
        <v>0</v>
      </c>
      <c r="G25" s="52"/>
      <c r="H25" s="52"/>
      <c r="I25" s="52">
        <f t="shared" si="0"/>
        <v>0</v>
      </c>
      <c r="J25" s="56">
        <f t="shared" si="1"/>
        <v>0</v>
      </c>
      <c r="K25" s="101"/>
      <c r="L25" s="52">
        <v>249364366</v>
      </c>
      <c r="N25" s="136"/>
    </row>
    <row r="26" spans="1:14" ht="15">
      <c r="A26" s="33">
        <v>95</v>
      </c>
      <c r="B26" s="33"/>
      <c r="C26" s="27" t="s">
        <v>21</v>
      </c>
      <c r="D26" s="52">
        <v>3503780936</v>
      </c>
      <c r="E26" s="52">
        <v>1778695106</v>
      </c>
      <c r="F26" s="52">
        <v>0</v>
      </c>
      <c r="G26" s="52"/>
      <c r="H26" s="52"/>
      <c r="I26" s="52">
        <f t="shared" si="0"/>
        <v>0</v>
      </c>
      <c r="J26" s="56">
        <f t="shared" si="1"/>
        <v>0</v>
      </c>
      <c r="K26" s="101"/>
      <c r="L26" s="52">
        <v>598009065</v>
      </c>
      <c r="N26" s="136"/>
    </row>
    <row r="27" spans="1:14" ht="15">
      <c r="A27" s="33">
        <v>41</v>
      </c>
      <c r="B27" s="33"/>
      <c r="C27" s="27" t="s">
        <v>9</v>
      </c>
      <c r="D27" s="52">
        <v>22987219125</v>
      </c>
      <c r="E27" s="52">
        <v>0</v>
      </c>
      <c r="F27" s="52">
        <v>0</v>
      </c>
      <c r="G27" s="52"/>
      <c r="H27" s="52"/>
      <c r="I27" s="52">
        <f t="shared" si="0"/>
        <v>0</v>
      </c>
      <c r="J27" s="56">
        <f t="shared" si="1"/>
        <v>0</v>
      </c>
      <c r="K27" s="101"/>
      <c r="L27" s="52">
        <v>4718904291</v>
      </c>
      <c r="N27" s="136"/>
    </row>
    <row r="28" spans="1:14" ht="15">
      <c r="A28" s="33">
        <v>44</v>
      </c>
      <c r="B28" s="33"/>
      <c r="C28" s="31" t="s">
        <v>78</v>
      </c>
      <c r="D28" s="52">
        <v>12814008846</v>
      </c>
      <c r="E28" s="52">
        <v>6677870128</v>
      </c>
      <c r="F28" s="52">
        <v>0</v>
      </c>
      <c r="G28" s="52"/>
      <c r="H28" s="52"/>
      <c r="I28" s="52">
        <f t="shared" si="0"/>
        <v>0</v>
      </c>
      <c r="J28" s="56">
        <f t="shared" si="1"/>
        <v>0</v>
      </c>
      <c r="K28" s="101"/>
      <c r="L28" s="52">
        <v>2191876077</v>
      </c>
      <c r="N28" s="136"/>
    </row>
    <row r="29" spans="1:14" ht="15">
      <c r="A29" s="33">
        <v>47</v>
      </c>
      <c r="B29" s="33"/>
      <c r="C29" s="27" t="s">
        <v>10</v>
      </c>
      <c r="D29" s="52">
        <v>29823853074</v>
      </c>
      <c r="E29" s="52">
        <v>4509082026</v>
      </c>
      <c r="F29" s="52">
        <v>0</v>
      </c>
      <c r="G29" s="52"/>
      <c r="H29" s="52"/>
      <c r="I29" s="52">
        <f t="shared" si="0"/>
        <v>0</v>
      </c>
      <c r="J29" s="56">
        <f t="shared" si="1"/>
        <v>0</v>
      </c>
      <c r="K29" s="101"/>
      <c r="L29" s="52">
        <v>7397461740</v>
      </c>
      <c r="N29" s="136"/>
    </row>
    <row r="30" spans="1:14" ht="15">
      <c r="A30" s="33">
        <v>50</v>
      </c>
      <c r="B30" s="33"/>
      <c r="C30" s="27" t="s">
        <v>11</v>
      </c>
      <c r="D30" s="52">
        <v>13788898310</v>
      </c>
      <c r="E30" s="52">
        <v>2411910325</v>
      </c>
      <c r="F30" s="52">
        <v>0</v>
      </c>
      <c r="G30" s="52"/>
      <c r="H30" s="52"/>
      <c r="I30" s="52">
        <f t="shared" si="0"/>
        <v>0</v>
      </c>
      <c r="J30" s="56">
        <f t="shared" si="1"/>
        <v>0</v>
      </c>
      <c r="K30" s="101"/>
      <c r="L30" s="52">
        <v>2776049449</v>
      </c>
      <c r="N30" s="136"/>
    </row>
    <row r="31" spans="1:14" ht="15">
      <c r="A31" s="33">
        <v>52</v>
      </c>
      <c r="B31" s="33"/>
      <c r="C31" s="31" t="s">
        <v>12</v>
      </c>
      <c r="D31" s="52">
        <v>35410330616</v>
      </c>
      <c r="E31" s="52">
        <v>0</v>
      </c>
      <c r="F31" s="52">
        <v>0</v>
      </c>
      <c r="G31" s="52"/>
      <c r="H31" s="52"/>
      <c r="I31" s="52">
        <f t="shared" si="0"/>
        <v>0</v>
      </c>
      <c r="J31" s="56">
        <f t="shared" si="1"/>
        <v>0</v>
      </c>
      <c r="K31" s="101"/>
      <c r="L31" s="52">
        <v>6540667983</v>
      </c>
      <c r="N31" s="136"/>
    </row>
    <row r="32" spans="1:14" ht="15">
      <c r="A32" s="33">
        <v>54</v>
      </c>
      <c r="B32" s="33"/>
      <c r="C32" s="31" t="s">
        <v>117</v>
      </c>
      <c r="D32" s="52">
        <v>26362959304</v>
      </c>
      <c r="E32" s="52">
        <v>5552220827</v>
      </c>
      <c r="F32" s="52">
        <v>0</v>
      </c>
      <c r="G32" s="52"/>
      <c r="H32" s="52"/>
      <c r="I32" s="52">
        <f t="shared" si="0"/>
        <v>0</v>
      </c>
      <c r="J32" s="56">
        <f t="shared" si="1"/>
        <v>0</v>
      </c>
      <c r="K32" s="101"/>
      <c r="L32" s="52">
        <v>4445559202</v>
      </c>
      <c r="N32" s="136"/>
    </row>
    <row r="33" spans="1:14" ht="15">
      <c r="A33" s="33">
        <v>86</v>
      </c>
      <c r="B33" s="33"/>
      <c r="C33" s="27" t="s">
        <v>19</v>
      </c>
      <c r="D33" s="52">
        <v>14713652530</v>
      </c>
      <c r="E33" s="52">
        <v>4505897750</v>
      </c>
      <c r="F33" s="52">
        <v>0</v>
      </c>
      <c r="G33" s="52"/>
      <c r="H33" s="52"/>
      <c r="I33" s="52">
        <f t="shared" si="0"/>
        <v>0</v>
      </c>
      <c r="J33" s="56">
        <f t="shared" si="1"/>
        <v>0</v>
      </c>
      <c r="K33" s="101"/>
      <c r="L33" s="52">
        <v>2792174817</v>
      </c>
      <c r="N33" s="136"/>
    </row>
    <row r="34" spans="1:14" ht="15">
      <c r="A34" s="33">
        <v>63</v>
      </c>
      <c r="B34" s="33"/>
      <c r="C34" s="27" t="s">
        <v>88</v>
      </c>
      <c r="D34" s="52">
        <v>8663290763</v>
      </c>
      <c r="E34" s="52">
        <v>0</v>
      </c>
      <c r="F34" s="52">
        <v>0</v>
      </c>
      <c r="G34" s="52"/>
      <c r="H34" s="52"/>
      <c r="I34" s="52">
        <f t="shared" si="0"/>
        <v>0</v>
      </c>
      <c r="J34" s="56">
        <f t="shared" si="1"/>
        <v>0</v>
      </c>
      <c r="K34" s="101"/>
      <c r="L34" s="52">
        <v>1650879329</v>
      </c>
      <c r="N34" s="136"/>
    </row>
    <row r="35" spans="1:14" ht="15">
      <c r="A35" s="33">
        <v>66</v>
      </c>
      <c r="B35" s="33"/>
      <c r="C35" s="27" t="s">
        <v>13</v>
      </c>
      <c r="D35" s="52">
        <v>9248689643</v>
      </c>
      <c r="E35" s="52">
        <v>0</v>
      </c>
      <c r="F35" s="52">
        <v>0</v>
      </c>
      <c r="G35" s="52"/>
      <c r="H35" s="52"/>
      <c r="I35" s="52">
        <f t="shared" si="0"/>
        <v>0</v>
      </c>
      <c r="J35" s="56">
        <f t="shared" si="1"/>
        <v>0</v>
      </c>
      <c r="K35" s="101"/>
      <c r="L35" s="52">
        <v>1641734917</v>
      </c>
      <c r="N35" s="136"/>
    </row>
    <row r="36" spans="1:14" ht="15">
      <c r="A36" s="33">
        <v>88</v>
      </c>
      <c r="B36" s="33"/>
      <c r="C36" s="27" t="s">
        <v>81</v>
      </c>
      <c r="D36" s="52">
        <v>1671208277</v>
      </c>
      <c r="E36" s="52">
        <v>0</v>
      </c>
      <c r="F36" s="52">
        <v>0</v>
      </c>
      <c r="G36" s="52"/>
      <c r="H36" s="52"/>
      <c r="I36" s="52">
        <f t="shared" si="0"/>
        <v>0</v>
      </c>
      <c r="J36" s="56">
        <f t="shared" si="1"/>
        <v>0</v>
      </c>
      <c r="K36" s="101"/>
      <c r="L36" s="52">
        <v>251205820</v>
      </c>
      <c r="N36" s="136"/>
    </row>
    <row r="37" spans="1:14" ht="15">
      <c r="A37" s="33">
        <v>68</v>
      </c>
      <c r="B37" s="33"/>
      <c r="C37" s="27" t="s">
        <v>14</v>
      </c>
      <c r="D37" s="52">
        <v>34530419465</v>
      </c>
      <c r="E37" s="52">
        <v>1918840409</v>
      </c>
      <c r="F37" s="52">
        <v>0</v>
      </c>
      <c r="G37" s="52"/>
      <c r="H37" s="52"/>
      <c r="I37" s="52">
        <f t="shared" si="0"/>
        <v>0</v>
      </c>
      <c r="J37" s="56">
        <f t="shared" si="1"/>
        <v>0</v>
      </c>
      <c r="K37" s="101"/>
      <c r="L37" s="52">
        <v>6005004373</v>
      </c>
      <c r="N37" s="136"/>
    </row>
    <row r="38" spans="1:14" ht="15">
      <c r="A38" s="33">
        <v>70</v>
      </c>
      <c r="B38" s="33"/>
      <c r="C38" s="27" t="s">
        <v>15</v>
      </c>
      <c r="D38" s="52">
        <v>26639059025</v>
      </c>
      <c r="E38" s="52">
        <v>1770321259</v>
      </c>
      <c r="F38" s="52">
        <v>0</v>
      </c>
      <c r="G38" s="52"/>
      <c r="H38" s="52"/>
      <c r="I38" s="52">
        <f t="shared" si="0"/>
        <v>0</v>
      </c>
      <c r="J38" s="56">
        <f t="shared" si="1"/>
        <v>0</v>
      </c>
      <c r="K38" s="101"/>
      <c r="L38" s="52">
        <v>5170830698</v>
      </c>
      <c r="N38" s="136"/>
    </row>
    <row r="39" spans="1:14" ht="15">
      <c r="A39" s="33">
        <v>73</v>
      </c>
      <c r="B39" s="33"/>
      <c r="C39" s="27" t="s">
        <v>16</v>
      </c>
      <c r="D39" s="52">
        <v>18284442705</v>
      </c>
      <c r="E39" s="52">
        <v>2216238022</v>
      </c>
      <c r="F39" s="52">
        <v>0</v>
      </c>
      <c r="G39" s="52"/>
      <c r="H39" s="52"/>
      <c r="I39" s="52">
        <f t="shared" si="0"/>
        <v>0</v>
      </c>
      <c r="J39" s="56">
        <f t="shared" si="1"/>
        <v>0</v>
      </c>
      <c r="K39" s="101"/>
      <c r="L39" s="52">
        <v>5929201452</v>
      </c>
      <c r="N39" s="136"/>
    </row>
    <row r="40" spans="1:14" ht="15">
      <c r="A40" s="33">
        <v>76</v>
      </c>
      <c r="B40" s="33"/>
      <c r="C40" s="31" t="s">
        <v>118</v>
      </c>
      <c r="D40" s="52">
        <v>34360414540</v>
      </c>
      <c r="E40" s="52">
        <v>0</v>
      </c>
      <c r="F40" s="52">
        <v>0</v>
      </c>
      <c r="G40" s="52"/>
      <c r="H40" s="52"/>
      <c r="I40" s="52">
        <f t="shared" si="0"/>
        <v>0</v>
      </c>
      <c r="J40" s="56">
        <f t="shared" si="1"/>
        <v>0</v>
      </c>
      <c r="K40" s="101"/>
      <c r="L40" s="52">
        <v>4578694871</v>
      </c>
      <c r="N40" s="136"/>
    </row>
    <row r="41" spans="1:14" ht="15">
      <c r="A41" s="33">
        <v>97</v>
      </c>
      <c r="B41" s="33"/>
      <c r="C41" s="27" t="s">
        <v>91</v>
      </c>
      <c r="D41" s="52">
        <v>1670087717</v>
      </c>
      <c r="E41" s="52">
        <v>5079348620</v>
      </c>
      <c r="F41" s="52">
        <v>0</v>
      </c>
      <c r="G41" s="52"/>
      <c r="H41" s="52"/>
      <c r="I41" s="52">
        <f t="shared" si="0"/>
        <v>0</v>
      </c>
      <c r="J41" s="56">
        <f t="shared" si="1"/>
        <v>0</v>
      </c>
      <c r="K41" s="101"/>
      <c r="L41" s="52">
        <v>219243620</v>
      </c>
      <c r="N41" s="136"/>
    </row>
    <row r="42" spans="1:14" ht="15">
      <c r="A42" s="33">
        <v>99</v>
      </c>
      <c r="B42" s="33"/>
      <c r="C42" s="27" t="s">
        <v>22</v>
      </c>
      <c r="D42" s="52">
        <v>2178296309</v>
      </c>
      <c r="E42" s="52">
        <v>4799297635</v>
      </c>
      <c r="F42" s="52">
        <v>0</v>
      </c>
      <c r="G42" s="52"/>
      <c r="H42" s="52"/>
      <c r="I42" s="52">
        <f t="shared" si="0"/>
        <v>0</v>
      </c>
      <c r="J42" s="56">
        <f t="shared" si="1"/>
        <v>0</v>
      </c>
      <c r="K42" s="101"/>
      <c r="L42" s="52">
        <v>312683208</v>
      </c>
      <c r="N42" s="136"/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685172771918</v>
      </c>
      <c r="E44" s="49">
        <f aca="true" t="shared" si="2" ref="E44:L44">SUM(E11:E43)</f>
        <v>96474068587</v>
      </c>
      <c r="F44" s="49">
        <f t="shared" si="2"/>
        <v>0</v>
      </c>
      <c r="G44" s="49">
        <f t="shared" si="2"/>
        <v>0</v>
      </c>
      <c r="H44" s="49">
        <f t="shared" si="2"/>
        <v>0</v>
      </c>
      <c r="I44" s="49">
        <f t="shared" si="2"/>
        <v>0</v>
      </c>
      <c r="J44" s="49">
        <f t="shared" si="2"/>
        <v>0</v>
      </c>
      <c r="K44" s="49">
        <f t="shared" si="2"/>
        <v>0</v>
      </c>
      <c r="L44" s="49">
        <f t="shared" si="2"/>
        <v>126641644010</v>
      </c>
    </row>
    <row r="45" ht="12.75">
      <c r="C45" s="15"/>
    </row>
    <row r="46" spans="1:9" ht="16.5" customHeight="1">
      <c r="A46" s="8"/>
      <c r="B46" s="8"/>
      <c r="C46" s="141"/>
      <c r="D46" s="141"/>
      <c r="E46" s="141"/>
      <c r="F46" s="141"/>
      <c r="G46" s="141"/>
      <c r="H46" s="141"/>
      <c r="I46" s="141"/>
    </row>
    <row r="90" ht="12.75">
      <c r="H90" s="23">
        <f>+L11+Dptos!K44</f>
        <v>197325451</v>
      </c>
    </row>
  </sheetData>
  <sheetProtection/>
  <autoFilter ref="A9:L42"/>
  <mergeCells count="12">
    <mergeCell ref="D7:J7"/>
    <mergeCell ref="J8:J9"/>
    <mergeCell ref="C46:I46"/>
    <mergeCell ref="B7:B9"/>
    <mergeCell ref="L7:L9"/>
    <mergeCell ref="A4:K4"/>
    <mergeCell ref="A5:K5"/>
    <mergeCell ref="A7:A9"/>
    <mergeCell ref="C7:C9"/>
    <mergeCell ref="K7:K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80" zoomScaleNormal="80" zoomScalePageLayoutView="0" workbookViewId="0" topLeftCell="A1">
      <pane xSplit="3" ySplit="11" topLeftCell="D7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76" sqref="E76"/>
    </sheetView>
  </sheetViews>
  <sheetFormatPr defaultColWidth="11.421875" defaultRowHeight="12.75"/>
  <cols>
    <col min="1" max="1" width="11.421875" style="105" customWidth="1"/>
    <col min="2" max="2" width="9.140625" style="105" hidden="1" customWidth="1"/>
    <col min="3" max="3" width="23.8515625" style="104" customWidth="1"/>
    <col min="4" max="4" width="22.28125" style="44" customWidth="1"/>
    <col min="5" max="5" width="22.421875" style="44" customWidth="1"/>
    <col min="6" max="6" width="23.28125" style="44" customWidth="1"/>
    <col min="7" max="7" width="24.7109375" style="44" customWidth="1"/>
    <col min="8" max="10" width="24.28125" style="40" customWidth="1"/>
    <col min="11" max="11" width="26.00390625" style="40" customWidth="1"/>
    <col min="12" max="12" width="20.00390625" style="44" customWidth="1"/>
    <col min="13" max="13" width="24.57421875" style="104" customWidth="1"/>
    <col min="14" max="14" width="55.7109375" style="104" customWidth="1"/>
    <col min="15" max="16384" width="11.421875" style="104" customWidth="1"/>
  </cols>
  <sheetData>
    <row r="1" spans="1:11" ht="15">
      <c r="A1" s="102" t="s">
        <v>59</v>
      </c>
      <c r="B1" s="102"/>
      <c r="C1" s="1"/>
      <c r="D1" s="103"/>
      <c r="E1" s="103"/>
      <c r="F1" s="103"/>
      <c r="G1" s="103"/>
      <c r="H1" s="11"/>
      <c r="I1" s="11"/>
      <c r="J1" s="11"/>
      <c r="K1" s="11"/>
    </row>
    <row r="2" spans="1:11" ht="15">
      <c r="A2" s="102" t="s">
        <v>67</v>
      </c>
      <c r="B2" s="102"/>
      <c r="C2" s="1"/>
      <c r="D2" s="103"/>
      <c r="E2" s="103"/>
      <c r="F2" s="103"/>
      <c r="G2" s="103"/>
      <c r="H2" s="11"/>
      <c r="I2" s="11"/>
      <c r="J2" s="11"/>
      <c r="K2" s="11"/>
    </row>
    <row r="3" spans="3:11" ht="15">
      <c r="C3" s="1"/>
      <c r="D3" s="103"/>
      <c r="E3" s="103"/>
      <c r="F3" s="103"/>
      <c r="G3" s="103"/>
      <c r="H3" s="11"/>
      <c r="I3" s="11"/>
      <c r="J3" s="11"/>
      <c r="K3" s="11"/>
    </row>
    <row r="4" spans="1:13" ht="15">
      <c r="A4" s="162" t="s">
        <v>60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5">
      <c r="A5" s="162" t="s">
        <v>1253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1" ht="15.75" thickBot="1">
      <c r="A6" s="106"/>
      <c r="B6" s="106"/>
      <c r="C6" s="9"/>
      <c r="D6" s="107"/>
      <c r="E6" s="107"/>
      <c r="F6" s="107"/>
      <c r="G6" s="107"/>
      <c r="H6" s="108"/>
      <c r="I6" s="108"/>
      <c r="J6" s="108"/>
      <c r="K6" s="108"/>
    </row>
    <row r="7" spans="1:14" ht="16.5" customHeight="1">
      <c r="A7" s="173" t="s">
        <v>0</v>
      </c>
      <c r="B7" s="142" t="s">
        <v>1246</v>
      </c>
      <c r="C7" s="176" t="s">
        <v>69</v>
      </c>
      <c r="D7" s="160" t="s">
        <v>1237</v>
      </c>
      <c r="E7" s="160"/>
      <c r="F7" s="160"/>
      <c r="G7" s="160"/>
      <c r="H7" s="160"/>
      <c r="I7" s="160"/>
      <c r="J7" s="160"/>
      <c r="K7" s="169" t="s">
        <v>94</v>
      </c>
      <c r="L7" s="166" t="s">
        <v>2</v>
      </c>
      <c r="M7" s="145" t="s">
        <v>95</v>
      </c>
      <c r="N7" s="163" t="s">
        <v>116</v>
      </c>
    </row>
    <row r="8" spans="1:14" ht="32.25" customHeight="1">
      <c r="A8" s="174"/>
      <c r="B8" s="143"/>
      <c r="C8" s="177"/>
      <c r="D8" s="157" t="s">
        <v>1244</v>
      </c>
      <c r="E8" s="157"/>
      <c r="F8" s="157"/>
      <c r="G8" s="158" t="s">
        <v>1245</v>
      </c>
      <c r="H8" s="159"/>
      <c r="I8" s="159"/>
      <c r="J8" s="161" t="s">
        <v>1238</v>
      </c>
      <c r="K8" s="170"/>
      <c r="L8" s="167"/>
      <c r="M8" s="146"/>
      <c r="N8" s="164"/>
    </row>
    <row r="9" spans="1:14" ht="37.5" customHeight="1" thickBot="1">
      <c r="A9" s="175"/>
      <c r="B9" s="144"/>
      <c r="C9" s="178"/>
      <c r="D9" s="55" t="s">
        <v>1225</v>
      </c>
      <c r="E9" s="55" t="s">
        <v>1226</v>
      </c>
      <c r="F9" s="55" t="s">
        <v>1229</v>
      </c>
      <c r="G9" s="97" t="s">
        <v>119</v>
      </c>
      <c r="H9" s="97" t="s">
        <v>1250</v>
      </c>
      <c r="I9" s="97" t="s">
        <v>1228</v>
      </c>
      <c r="J9" s="161"/>
      <c r="K9" s="171"/>
      <c r="L9" s="168"/>
      <c r="M9" s="172"/>
      <c r="N9" s="165"/>
    </row>
    <row r="10" spans="1:14" ht="19.5" customHeight="1">
      <c r="A10" s="109"/>
      <c r="B10" s="110"/>
      <c r="C10" s="111"/>
      <c r="D10" s="112" t="s">
        <v>61</v>
      </c>
      <c r="E10" s="112" t="s">
        <v>62</v>
      </c>
      <c r="F10" s="112" t="s">
        <v>1230</v>
      </c>
      <c r="G10" s="112" t="s">
        <v>1231</v>
      </c>
      <c r="H10" s="112" t="s">
        <v>63</v>
      </c>
      <c r="I10" s="112" t="s">
        <v>1232</v>
      </c>
      <c r="J10" s="112" t="s">
        <v>1233</v>
      </c>
      <c r="K10" s="112" t="s">
        <v>1234</v>
      </c>
      <c r="L10" s="112" t="s">
        <v>93</v>
      </c>
      <c r="M10" s="112" t="s">
        <v>1236</v>
      </c>
      <c r="N10" s="113"/>
    </row>
    <row r="11" spans="1:14" ht="15" customHeight="1">
      <c r="A11" s="109"/>
      <c r="B11" s="110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4" ht="15" customHeight="1">
      <c r="A12" s="29">
        <v>11001</v>
      </c>
      <c r="B12" s="29"/>
      <c r="C12" s="27" t="s">
        <v>96</v>
      </c>
      <c r="D12" s="52">
        <v>153570284228</v>
      </c>
      <c r="E12" s="52">
        <v>0</v>
      </c>
      <c r="F12" s="52">
        <f>SUM(D12:E12)</f>
        <v>153570284228</v>
      </c>
      <c r="G12" s="52"/>
      <c r="H12" s="52"/>
      <c r="I12" s="125">
        <f>SUM(G12:H12)</f>
        <v>0</v>
      </c>
      <c r="J12" s="114">
        <f>+I12+F12</f>
        <v>153570284228</v>
      </c>
      <c r="K12" s="33"/>
      <c r="L12" s="100"/>
      <c r="M12" s="33">
        <f>SUM(J12:L12)</f>
        <v>153570284228</v>
      </c>
      <c r="N12" s="27"/>
    </row>
    <row r="13" spans="1:14" ht="15" customHeight="1">
      <c r="A13" s="29">
        <v>8001</v>
      </c>
      <c r="B13" s="29"/>
      <c r="C13" s="27" t="s">
        <v>75</v>
      </c>
      <c r="D13" s="52">
        <v>38570219563</v>
      </c>
      <c r="E13" s="52">
        <v>5116806113</v>
      </c>
      <c r="F13" s="52">
        <f aca="true" t="shared" si="0" ref="F13:F73">SUM(D13:E13)</f>
        <v>43687025676</v>
      </c>
      <c r="G13" s="52"/>
      <c r="H13" s="52"/>
      <c r="I13" s="125">
        <f aca="true" t="shared" si="1" ref="I13:I73">SUM(G13:H13)</f>
        <v>0</v>
      </c>
      <c r="J13" s="114">
        <f aca="true" t="shared" si="2" ref="J13:J73">+I13+F13</f>
        <v>43687025676</v>
      </c>
      <c r="K13" s="33"/>
      <c r="L13" s="33"/>
      <c r="M13" s="33">
        <f aca="true" t="shared" si="3" ref="M13:M73">SUM(J13:L13)</f>
        <v>43687025676</v>
      </c>
      <c r="N13" s="27"/>
    </row>
    <row r="14" spans="1:14" ht="15" customHeight="1">
      <c r="A14" s="29">
        <v>13001</v>
      </c>
      <c r="B14" s="29"/>
      <c r="C14" s="27" t="s">
        <v>76</v>
      </c>
      <c r="D14" s="52">
        <v>20928638400</v>
      </c>
      <c r="E14" s="52">
        <v>12495296250</v>
      </c>
      <c r="F14" s="52">
        <f t="shared" si="0"/>
        <v>33423934650</v>
      </c>
      <c r="G14" s="52"/>
      <c r="H14" s="52"/>
      <c r="I14" s="125">
        <f t="shared" si="1"/>
        <v>0</v>
      </c>
      <c r="J14" s="114">
        <f t="shared" si="2"/>
        <v>33423934650</v>
      </c>
      <c r="K14" s="33"/>
      <c r="L14" s="33"/>
      <c r="M14" s="33">
        <f t="shared" si="3"/>
        <v>33423934650</v>
      </c>
      <c r="N14" s="138" t="s">
        <v>1224</v>
      </c>
    </row>
    <row r="15" spans="1:14" ht="15" customHeight="1">
      <c r="A15" s="29">
        <v>47001</v>
      </c>
      <c r="B15" s="29"/>
      <c r="C15" s="27" t="s">
        <v>77</v>
      </c>
      <c r="D15" s="52">
        <v>12671174995</v>
      </c>
      <c r="E15" s="52">
        <v>3741931210</v>
      </c>
      <c r="F15" s="52">
        <f t="shared" si="0"/>
        <v>16413106205</v>
      </c>
      <c r="G15" s="52"/>
      <c r="H15" s="52"/>
      <c r="I15" s="125">
        <f t="shared" si="1"/>
        <v>0</v>
      </c>
      <c r="J15" s="114">
        <f t="shared" si="2"/>
        <v>16413106205</v>
      </c>
      <c r="K15" s="33"/>
      <c r="L15" s="33"/>
      <c r="M15" s="33">
        <f t="shared" si="3"/>
        <v>16413106205</v>
      </c>
      <c r="N15" s="27"/>
    </row>
    <row r="16" spans="1:14" ht="15" customHeight="1">
      <c r="A16" s="29">
        <v>63001</v>
      </c>
      <c r="B16" s="29"/>
      <c r="C16" s="27" t="s">
        <v>41</v>
      </c>
      <c r="D16" s="52">
        <v>7330148190</v>
      </c>
      <c r="E16" s="52">
        <v>0</v>
      </c>
      <c r="F16" s="52">
        <f t="shared" si="0"/>
        <v>7330148190</v>
      </c>
      <c r="G16" s="52"/>
      <c r="H16" s="52"/>
      <c r="I16" s="125">
        <f t="shared" si="1"/>
        <v>0</v>
      </c>
      <c r="J16" s="114">
        <f t="shared" si="2"/>
        <v>7330148190</v>
      </c>
      <c r="K16" s="33"/>
      <c r="L16" s="33"/>
      <c r="M16" s="33">
        <f t="shared" si="3"/>
        <v>7330148190</v>
      </c>
      <c r="N16" s="27"/>
    </row>
    <row r="17" spans="1:14" ht="15" customHeight="1">
      <c r="A17" s="29">
        <v>68081</v>
      </c>
      <c r="B17" s="29"/>
      <c r="C17" s="27" t="s">
        <v>74</v>
      </c>
      <c r="D17" s="52">
        <v>5808534832</v>
      </c>
      <c r="E17" s="52">
        <v>0</v>
      </c>
      <c r="F17" s="52">
        <f t="shared" si="0"/>
        <v>5808534832</v>
      </c>
      <c r="G17" s="52"/>
      <c r="H17" s="52"/>
      <c r="I17" s="125">
        <f t="shared" si="1"/>
        <v>0</v>
      </c>
      <c r="J17" s="114">
        <f t="shared" si="2"/>
        <v>5808534832</v>
      </c>
      <c r="K17" s="33"/>
      <c r="L17" s="33"/>
      <c r="M17" s="33">
        <f t="shared" si="3"/>
        <v>5808534832</v>
      </c>
      <c r="N17" s="27"/>
    </row>
    <row r="18" spans="1:14" ht="15" customHeight="1">
      <c r="A18" s="29">
        <v>5088</v>
      </c>
      <c r="B18" s="29"/>
      <c r="C18" s="46" t="s">
        <v>25</v>
      </c>
      <c r="D18" s="52">
        <v>6895418073</v>
      </c>
      <c r="E18" s="52">
        <v>2065985372</v>
      </c>
      <c r="F18" s="52">
        <f t="shared" si="0"/>
        <v>8961403445</v>
      </c>
      <c r="G18" s="52"/>
      <c r="H18" s="52"/>
      <c r="I18" s="125">
        <f t="shared" si="1"/>
        <v>0</v>
      </c>
      <c r="J18" s="114">
        <f t="shared" si="2"/>
        <v>8961403445</v>
      </c>
      <c r="K18" s="33"/>
      <c r="L18" s="33"/>
      <c r="M18" s="33">
        <f t="shared" si="3"/>
        <v>8961403445</v>
      </c>
      <c r="N18" s="27"/>
    </row>
    <row r="19" spans="1:14" ht="15" customHeight="1">
      <c r="A19" s="29">
        <v>68001</v>
      </c>
      <c r="B19" s="29"/>
      <c r="C19" s="27" t="s">
        <v>44</v>
      </c>
      <c r="D19" s="52">
        <v>5684855249</v>
      </c>
      <c r="E19" s="52">
        <v>3281705900</v>
      </c>
      <c r="F19" s="52">
        <f t="shared" si="0"/>
        <v>8966561149</v>
      </c>
      <c r="G19" s="52"/>
      <c r="H19" s="52"/>
      <c r="I19" s="125">
        <f t="shared" si="1"/>
        <v>0</v>
      </c>
      <c r="J19" s="114">
        <f t="shared" si="2"/>
        <v>8966561149</v>
      </c>
      <c r="K19" s="33"/>
      <c r="L19" s="33"/>
      <c r="M19" s="33">
        <f t="shared" si="3"/>
        <v>8966561149</v>
      </c>
      <c r="N19" s="27"/>
    </row>
    <row r="20" spans="1:14" ht="15" customHeight="1">
      <c r="A20" s="29">
        <v>76109</v>
      </c>
      <c r="B20" s="29"/>
      <c r="C20" s="27" t="s">
        <v>47</v>
      </c>
      <c r="D20" s="52">
        <v>8579341657</v>
      </c>
      <c r="E20" s="52">
        <v>0</v>
      </c>
      <c r="F20" s="52">
        <f t="shared" si="0"/>
        <v>8579341657</v>
      </c>
      <c r="G20" s="52"/>
      <c r="H20" s="52"/>
      <c r="I20" s="125">
        <f t="shared" si="1"/>
        <v>0</v>
      </c>
      <c r="J20" s="114">
        <f t="shared" si="2"/>
        <v>8579341657</v>
      </c>
      <c r="K20" s="33"/>
      <c r="L20" s="33"/>
      <c r="M20" s="33">
        <f t="shared" si="3"/>
        <v>8579341657</v>
      </c>
      <c r="N20" s="138" t="s">
        <v>1223</v>
      </c>
    </row>
    <row r="21" spans="1:14" ht="15" customHeight="1">
      <c r="A21" s="29">
        <v>76111</v>
      </c>
      <c r="B21" s="29"/>
      <c r="C21" s="27" t="s">
        <v>48</v>
      </c>
      <c r="D21" s="52">
        <v>3045446272</v>
      </c>
      <c r="E21" s="52">
        <v>0</v>
      </c>
      <c r="F21" s="52">
        <f t="shared" si="0"/>
        <v>3045446272</v>
      </c>
      <c r="G21" s="52"/>
      <c r="H21" s="52"/>
      <c r="I21" s="125">
        <f t="shared" si="1"/>
        <v>0</v>
      </c>
      <c r="J21" s="114">
        <f t="shared" si="2"/>
        <v>3045446272</v>
      </c>
      <c r="K21" s="33"/>
      <c r="L21" s="33"/>
      <c r="M21" s="33">
        <f t="shared" si="3"/>
        <v>3045446272</v>
      </c>
      <c r="N21" s="27"/>
    </row>
    <row r="22" spans="1:14" ht="15" customHeight="1">
      <c r="A22" s="29">
        <v>76001</v>
      </c>
      <c r="B22" s="29"/>
      <c r="C22" s="27" t="s">
        <v>68</v>
      </c>
      <c r="D22" s="52">
        <v>27775258969</v>
      </c>
      <c r="E22" s="52">
        <v>25109908027</v>
      </c>
      <c r="F22" s="52">
        <f t="shared" si="0"/>
        <v>52885166996</v>
      </c>
      <c r="G22" s="52"/>
      <c r="H22" s="52"/>
      <c r="I22" s="125">
        <f t="shared" si="1"/>
        <v>0</v>
      </c>
      <c r="J22" s="114">
        <f t="shared" si="2"/>
        <v>52885166996</v>
      </c>
      <c r="K22" s="33"/>
      <c r="L22" s="33"/>
      <c r="M22" s="33">
        <f t="shared" si="3"/>
        <v>52885166996</v>
      </c>
      <c r="N22" s="27"/>
    </row>
    <row r="23" spans="1:14" ht="15" customHeight="1">
      <c r="A23" s="29">
        <v>76147</v>
      </c>
      <c r="B23" s="29"/>
      <c r="C23" s="27" t="s">
        <v>49</v>
      </c>
      <c r="D23" s="52">
        <v>3125354001</v>
      </c>
      <c r="E23" s="52">
        <v>0</v>
      </c>
      <c r="F23" s="52">
        <f t="shared" si="0"/>
        <v>3125354001</v>
      </c>
      <c r="G23" s="52"/>
      <c r="H23" s="52"/>
      <c r="I23" s="125">
        <f t="shared" si="1"/>
        <v>0</v>
      </c>
      <c r="J23" s="114">
        <f t="shared" si="2"/>
        <v>3125354001</v>
      </c>
      <c r="K23" s="33"/>
      <c r="L23" s="33"/>
      <c r="M23" s="33">
        <f t="shared" si="3"/>
        <v>3125354001</v>
      </c>
      <c r="N23" s="27"/>
    </row>
    <row r="24" spans="1:14" ht="15" customHeight="1">
      <c r="A24" s="29">
        <v>47189</v>
      </c>
      <c r="B24" s="29"/>
      <c r="C24" s="28" t="s">
        <v>85</v>
      </c>
      <c r="D24" s="52">
        <v>4468923138</v>
      </c>
      <c r="E24" s="52">
        <v>0</v>
      </c>
      <c r="F24" s="52">
        <f t="shared" si="0"/>
        <v>4468923138</v>
      </c>
      <c r="G24" s="52"/>
      <c r="H24" s="52"/>
      <c r="I24" s="125">
        <f t="shared" si="1"/>
        <v>0</v>
      </c>
      <c r="J24" s="114">
        <f t="shared" si="2"/>
        <v>4468923138</v>
      </c>
      <c r="K24" s="33"/>
      <c r="L24" s="33"/>
      <c r="M24" s="33">
        <f t="shared" si="3"/>
        <v>4468923138</v>
      </c>
      <c r="N24" s="138" t="s">
        <v>1251</v>
      </c>
    </row>
    <row r="25" spans="1:14" ht="15" customHeight="1">
      <c r="A25" s="29">
        <v>54001</v>
      </c>
      <c r="B25" s="29"/>
      <c r="C25" s="28" t="s">
        <v>97</v>
      </c>
      <c r="D25" s="52">
        <v>17520796025</v>
      </c>
      <c r="E25" s="52">
        <v>3520657361</v>
      </c>
      <c r="F25" s="52">
        <f t="shared" si="0"/>
        <v>21041453386</v>
      </c>
      <c r="G25" s="52"/>
      <c r="H25" s="52"/>
      <c r="I25" s="125">
        <f t="shared" si="1"/>
        <v>0</v>
      </c>
      <c r="J25" s="114">
        <f t="shared" si="2"/>
        <v>21041453386</v>
      </c>
      <c r="K25" s="33"/>
      <c r="L25" s="33"/>
      <c r="M25" s="33">
        <f t="shared" si="3"/>
        <v>21041453386</v>
      </c>
      <c r="N25" s="27"/>
    </row>
    <row r="26" spans="1:14" ht="15" customHeight="1">
      <c r="A26" s="29">
        <v>66170</v>
      </c>
      <c r="B26" s="29"/>
      <c r="C26" s="27" t="s">
        <v>43</v>
      </c>
      <c r="D26" s="52">
        <v>4238402614</v>
      </c>
      <c r="E26" s="52">
        <v>0</v>
      </c>
      <c r="F26" s="52">
        <f t="shared" si="0"/>
        <v>4238402614</v>
      </c>
      <c r="G26" s="52"/>
      <c r="H26" s="52"/>
      <c r="I26" s="125">
        <f t="shared" si="1"/>
        <v>0</v>
      </c>
      <c r="J26" s="114">
        <f t="shared" si="2"/>
        <v>4238402614</v>
      </c>
      <c r="K26" s="33"/>
      <c r="L26" s="33"/>
      <c r="M26" s="33">
        <f t="shared" si="3"/>
        <v>4238402614</v>
      </c>
      <c r="N26" s="27"/>
    </row>
    <row r="27" spans="1:14" ht="15" customHeight="1">
      <c r="A27" s="29">
        <v>15238</v>
      </c>
      <c r="B27" s="29"/>
      <c r="C27" s="27" t="s">
        <v>28</v>
      </c>
      <c r="D27" s="52">
        <v>3239451982</v>
      </c>
      <c r="E27" s="52">
        <v>0</v>
      </c>
      <c r="F27" s="52">
        <f t="shared" si="0"/>
        <v>3239451982</v>
      </c>
      <c r="G27" s="52"/>
      <c r="H27" s="52"/>
      <c r="I27" s="125">
        <f t="shared" si="1"/>
        <v>0</v>
      </c>
      <c r="J27" s="114">
        <f t="shared" si="2"/>
        <v>3239451982</v>
      </c>
      <c r="K27" s="33"/>
      <c r="L27" s="33"/>
      <c r="M27" s="33">
        <f t="shared" si="3"/>
        <v>3239451982</v>
      </c>
      <c r="N27" s="27"/>
    </row>
    <row r="28" spans="1:14" ht="15" customHeight="1">
      <c r="A28" s="29">
        <v>5266</v>
      </c>
      <c r="B28" s="29"/>
      <c r="C28" s="27" t="s">
        <v>26</v>
      </c>
      <c r="D28" s="52">
        <v>2623978524</v>
      </c>
      <c r="E28" s="52">
        <v>0</v>
      </c>
      <c r="F28" s="52">
        <f t="shared" si="0"/>
        <v>2623978524</v>
      </c>
      <c r="G28" s="52"/>
      <c r="H28" s="52"/>
      <c r="I28" s="125">
        <f t="shared" si="1"/>
        <v>0</v>
      </c>
      <c r="J28" s="114">
        <f t="shared" si="2"/>
        <v>2623978524</v>
      </c>
      <c r="K28" s="33"/>
      <c r="L28" s="33"/>
      <c r="M28" s="33">
        <f t="shared" si="3"/>
        <v>2623978524</v>
      </c>
      <c r="N28" s="27"/>
    </row>
    <row r="29" spans="1:14" ht="15" customHeight="1">
      <c r="A29" s="29">
        <v>18001</v>
      </c>
      <c r="B29" s="29"/>
      <c r="C29" s="27" t="s">
        <v>31</v>
      </c>
      <c r="D29" s="52">
        <v>5560223565</v>
      </c>
      <c r="E29" s="52">
        <v>1539035147</v>
      </c>
      <c r="F29" s="52">
        <f t="shared" si="0"/>
        <v>7099258712</v>
      </c>
      <c r="G29" s="52"/>
      <c r="H29" s="52"/>
      <c r="I29" s="125">
        <f t="shared" si="1"/>
        <v>0</v>
      </c>
      <c r="J29" s="114">
        <f t="shared" si="2"/>
        <v>7099258712</v>
      </c>
      <c r="K29" s="33"/>
      <c r="L29" s="33"/>
      <c r="M29" s="33">
        <f t="shared" si="3"/>
        <v>7099258712</v>
      </c>
      <c r="N29" s="27"/>
    </row>
    <row r="30" spans="1:14" ht="15" customHeight="1">
      <c r="A30" s="29">
        <v>68276</v>
      </c>
      <c r="B30" s="29"/>
      <c r="C30" s="27" t="s">
        <v>45</v>
      </c>
      <c r="D30" s="52">
        <v>4824003381</v>
      </c>
      <c r="E30" s="52">
        <v>0</v>
      </c>
      <c r="F30" s="52">
        <f t="shared" si="0"/>
        <v>4824003381</v>
      </c>
      <c r="G30" s="52"/>
      <c r="H30" s="52"/>
      <c r="I30" s="125">
        <f t="shared" si="1"/>
        <v>0</v>
      </c>
      <c r="J30" s="114">
        <f t="shared" si="2"/>
        <v>4824003381</v>
      </c>
      <c r="K30" s="33"/>
      <c r="L30" s="33"/>
      <c r="M30" s="33">
        <f t="shared" si="3"/>
        <v>4824003381</v>
      </c>
      <c r="N30" s="27"/>
    </row>
    <row r="31" spans="1:14" ht="15" customHeight="1">
      <c r="A31" s="29">
        <v>25290</v>
      </c>
      <c r="B31" s="29"/>
      <c r="C31" s="27" t="s">
        <v>98</v>
      </c>
      <c r="D31" s="52">
        <v>3051986287</v>
      </c>
      <c r="E31" s="52">
        <v>0</v>
      </c>
      <c r="F31" s="52">
        <f t="shared" si="0"/>
        <v>3051986287</v>
      </c>
      <c r="G31" s="52"/>
      <c r="H31" s="52"/>
      <c r="I31" s="125">
        <f t="shared" si="1"/>
        <v>0</v>
      </c>
      <c r="J31" s="114">
        <f t="shared" si="2"/>
        <v>3051986287</v>
      </c>
      <c r="K31" s="33"/>
      <c r="L31" s="33"/>
      <c r="M31" s="33">
        <f t="shared" si="3"/>
        <v>3051986287</v>
      </c>
      <c r="N31" s="27"/>
    </row>
    <row r="32" spans="1:14" ht="15" customHeight="1">
      <c r="A32" s="29">
        <v>25307</v>
      </c>
      <c r="B32" s="29"/>
      <c r="C32" s="27" t="s">
        <v>34</v>
      </c>
      <c r="D32" s="52">
        <v>2142017243</v>
      </c>
      <c r="E32" s="52">
        <v>0</v>
      </c>
      <c r="F32" s="52">
        <f t="shared" si="0"/>
        <v>2142017243</v>
      </c>
      <c r="G32" s="52"/>
      <c r="H32" s="52"/>
      <c r="I32" s="125">
        <f t="shared" si="1"/>
        <v>0</v>
      </c>
      <c r="J32" s="114">
        <f t="shared" si="2"/>
        <v>2142017243</v>
      </c>
      <c r="K32" s="33"/>
      <c r="L32" s="33"/>
      <c r="M32" s="33">
        <f t="shared" si="3"/>
        <v>2142017243</v>
      </c>
      <c r="N32" s="27"/>
    </row>
    <row r="33" spans="1:14" ht="15" customHeight="1">
      <c r="A33" s="29">
        <v>68307</v>
      </c>
      <c r="B33" s="29"/>
      <c r="C33" s="27" t="s">
        <v>99</v>
      </c>
      <c r="D33" s="52">
        <v>3671234008</v>
      </c>
      <c r="E33" s="52">
        <v>0</v>
      </c>
      <c r="F33" s="52">
        <f t="shared" si="0"/>
        <v>3671234008</v>
      </c>
      <c r="G33" s="52"/>
      <c r="H33" s="52"/>
      <c r="I33" s="125">
        <f t="shared" si="1"/>
        <v>0</v>
      </c>
      <c r="J33" s="114">
        <f t="shared" si="2"/>
        <v>3671234008</v>
      </c>
      <c r="K33" s="33"/>
      <c r="L33" s="33"/>
      <c r="M33" s="33">
        <f t="shared" si="3"/>
        <v>3671234008</v>
      </c>
      <c r="N33" s="27"/>
    </row>
    <row r="34" spans="1:14" ht="15" customHeight="1">
      <c r="A34" s="29">
        <v>73001</v>
      </c>
      <c r="B34" s="29"/>
      <c r="C34" s="27" t="s">
        <v>100</v>
      </c>
      <c r="D34" s="52">
        <v>13880555925</v>
      </c>
      <c r="E34" s="52">
        <v>1889179517</v>
      </c>
      <c r="F34" s="52">
        <f t="shared" si="0"/>
        <v>15769735442</v>
      </c>
      <c r="G34" s="52"/>
      <c r="H34" s="52"/>
      <c r="I34" s="125">
        <f t="shared" si="1"/>
        <v>0</v>
      </c>
      <c r="J34" s="114">
        <f t="shared" si="2"/>
        <v>15769735442</v>
      </c>
      <c r="K34" s="33"/>
      <c r="L34" s="33"/>
      <c r="M34" s="33">
        <f t="shared" si="3"/>
        <v>15769735442</v>
      </c>
      <c r="N34" s="27"/>
    </row>
    <row r="35" spans="1:14" ht="15" customHeight="1">
      <c r="A35" s="29">
        <v>5360</v>
      </c>
      <c r="B35" s="29"/>
      <c r="C35" s="27" t="s">
        <v>101</v>
      </c>
      <c r="D35" s="52">
        <v>4452727606</v>
      </c>
      <c r="E35" s="52">
        <v>0</v>
      </c>
      <c r="F35" s="52">
        <f t="shared" si="0"/>
        <v>4452727606</v>
      </c>
      <c r="G35" s="52"/>
      <c r="H35" s="52"/>
      <c r="I35" s="125">
        <f t="shared" si="1"/>
        <v>0</v>
      </c>
      <c r="J35" s="114">
        <f t="shared" si="2"/>
        <v>4452727606</v>
      </c>
      <c r="K35" s="33"/>
      <c r="L35" s="33"/>
      <c r="M35" s="33">
        <f t="shared" si="3"/>
        <v>4452727606</v>
      </c>
      <c r="N35" s="27"/>
    </row>
    <row r="36" spans="1:14" ht="15" customHeight="1">
      <c r="A36" s="29">
        <v>23417</v>
      </c>
      <c r="B36" s="29"/>
      <c r="C36" s="27" t="s">
        <v>33</v>
      </c>
      <c r="D36" s="52">
        <v>5404822283</v>
      </c>
      <c r="E36" s="52">
        <v>0</v>
      </c>
      <c r="F36" s="52">
        <f t="shared" si="0"/>
        <v>5404822283</v>
      </c>
      <c r="G36" s="52"/>
      <c r="H36" s="52"/>
      <c r="I36" s="125">
        <f t="shared" si="1"/>
        <v>0</v>
      </c>
      <c r="J36" s="114">
        <f t="shared" si="2"/>
        <v>5404822283</v>
      </c>
      <c r="K36" s="33"/>
      <c r="L36" s="33"/>
      <c r="M36" s="33">
        <f t="shared" si="3"/>
        <v>5404822283</v>
      </c>
      <c r="N36" s="27"/>
    </row>
    <row r="37" spans="1:14" ht="15" customHeight="1">
      <c r="A37" s="29">
        <v>13430</v>
      </c>
      <c r="B37" s="29"/>
      <c r="C37" s="27" t="s">
        <v>102</v>
      </c>
      <c r="D37" s="52">
        <v>4622871674</v>
      </c>
      <c r="E37" s="52">
        <v>0</v>
      </c>
      <c r="F37" s="52">
        <f t="shared" si="0"/>
        <v>4622871674</v>
      </c>
      <c r="G37" s="52"/>
      <c r="H37" s="52"/>
      <c r="I37" s="125">
        <f t="shared" si="1"/>
        <v>0</v>
      </c>
      <c r="J37" s="114">
        <f t="shared" si="2"/>
        <v>4622871674</v>
      </c>
      <c r="K37" s="33"/>
      <c r="L37" s="33"/>
      <c r="M37" s="33">
        <f t="shared" si="3"/>
        <v>4622871674</v>
      </c>
      <c r="N37" s="27"/>
    </row>
    <row r="38" spans="1:14" ht="15" customHeight="1">
      <c r="A38" s="29">
        <v>44430</v>
      </c>
      <c r="B38" s="29"/>
      <c r="C38" s="27" t="s">
        <v>37</v>
      </c>
      <c r="D38" s="52">
        <v>5273560698</v>
      </c>
      <c r="E38" s="52">
        <v>2016969926</v>
      </c>
      <c r="F38" s="52">
        <f t="shared" si="0"/>
        <v>7290530624</v>
      </c>
      <c r="G38" s="52"/>
      <c r="H38" s="52"/>
      <c r="I38" s="125">
        <f t="shared" si="1"/>
        <v>0</v>
      </c>
      <c r="J38" s="114">
        <f t="shared" si="2"/>
        <v>7290530624</v>
      </c>
      <c r="K38" s="33"/>
      <c r="L38" s="33"/>
      <c r="M38" s="33">
        <f t="shared" si="3"/>
        <v>7290530624</v>
      </c>
      <c r="N38" s="27"/>
    </row>
    <row r="39" spans="1:14" ht="15" customHeight="1">
      <c r="A39" s="29">
        <v>17001</v>
      </c>
      <c r="B39" s="29"/>
      <c r="C39" s="27" t="s">
        <v>30</v>
      </c>
      <c r="D39" s="52">
        <v>9331028594</v>
      </c>
      <c r="E39" s="52">
        <v>1514518517</v>
      </c>
      <c r="F39" s="52">
        <f t="shared" si="0"/>
        <v>10845547111</v>
      </c>
      <c r="G39" s="52"/>
      <c r="H39" s="52"/>
      <c r="I39" s="125">
        <f t="shared" si="1"/>
        <v>0</v>
      </c>
      <c r="J39" s="114">
        <f t="shared" si="2"/>
        <v>10845547111</v>
      </c>
      <c r="K39" s="33"/>
      <c r="L39" s="33"/>
      <c r="M39" s="33">
        <f t="shared" si="3"/>
        <v>10845547111</v>
      </c>
      <c r="N39" s="27"/>
    </row>
    <row r="40" spans="1:14" ht="15" customHeight="1">
      <c r="A40" s="29">
        <v>5001</v>
      </c>
      <c r="B40" s="29"/>
      <c r="C40" s="27" t="s">
        <v>103</v>
      </c>
      <c r="D40" s="52">
        <v>42671607573</v>
      </c>
      <c r="E40" s="52">
        <v>5257101453</v>
      </c>
      <c r="F40" s="52">
        <f t="shared" si="0"/>
        <v>47928709026</v>
      </c>
      <c r="G40" s="52"/>
      <c r="H40" s="52"/>
      <c r="I40" s="125">
        <f t="shared" si="1"/>
        <v>0</v>
      </c>
      <c r="J40" s="114">
        <f t="shared" si="2"/>
        <v>47928709026</v>
      </c>
      <c r="K40" s="33"/>
      <c r="L40" s="33"/>
      <c r="M40" s="33">
        <f t="shared" si="3"/>
        <v>47928709026</v>
      </c>
      <c r="N40" s="27"/>
    </row>
    <row r="41" spans="1:14" ht="15" customHeight="1">
      <c r="A41" s="29">
        <v>23001</v>
      </c>
      <c r="B41" s="29"/>
      <c r="C41" s="27" t="s">
        <v>104</v>
      </c>
      <c r="D41" s="52">
        <v>14639407204</v>
      </c>
      <c r="E41" s="52">
        <v>0</v>
      </c>
      <c r="F41" s="52">
        <f t="shared" si="0"/>
        <v>14639407204</v>
      </c>
      <c r="G41" s="52"/>
      <c r="H41" s="52"/>
      <c r="I41" s="125">
        <f t="shared" si="1"/>
        <v>0</v>
      </c>
      <c r="J41" s="114">
        <f t="shared" si="2"/>
        <v>14639407204</v>
      </c>
      <c r="K41" s="33"/>
      <c r="L41" s="33"/>
      <c r="M41" s="33">
        <f t="shared" si="3"/>
        <v>14639407204</v>
      </c>
      <c r="N41" s="27"/>
    </row>
    <row r="42" spans="1:14" ht="15" customHeight="1">
      <c r="A42" s="29">
        <v>41001</v>
      </c>
      <c r="B42" s="29"/>
      <c r="C42" s="27" t="s">
        <v>36</v>
      </c>
      <c r="D42" s="52">
        <v>10507547331</v>
      </c>
      <c r="E42" s="52">
        <v>0</v>
      </c>
      <c r="F42" s="52">
        <f t="shared" si="0"/>
        <v>10507547331</v>
      </c>
      <c r="G42" s="52"/>
      <c r="H42" s="52"/>
      <c r="I42" s="125">
        <f t="shared" si="1"/>
        <v>0</v>
      </c>
      <c r="J42" s="114">
        <f t="shared" si="2"/>
        <v>10507547331</v>
      </c>
      <c r="K42" s="33"/>
      <c r="L42" s="33"/>
      <c r="M42" s="33">
        <f t="shared" si="3"/>
        <v>10507547331</v>
      </c>
      <c r="N42" s="27"/>
    </row>
    <row r="43" spans="1:14" ht="15" customHeight="1">
      <c r="A43" s="29">
        <v>76520</v>
      </c>
      <c r="B43" s="29"/>
      <c r="C43" s="27" t="s">
        <v>50</v>
      </c>
      <c r="D43" s="52">
        <v>6759118022</v>
      </c>
      <c r="E43" s="52">
        <v>0</v>
      </c>
      <c r="F43" s="52">
        <f t="shared" si="0"/>
        <v>6759118022</v>
      </c>
      <c r="G43" s="52"/>
      <c r="H43" s="52"/>
      <c r="I43" s="125">
        <f t="shared" si="1"/>
        <v>0</v>
      </c>
      <c r="J43" s="114">
        <f t="shared" si="2"/>
        <v>6759118022</v>
      </c>
      <c r="K43" s="33"/>
      <c r="L43" s="33"/>
      <c r="M43" s="33">
        <f t="shared" si="3"/>
        <v>6759118022</v>
      </c>
      <c r="N43" s="27"/>
    </row>
    <row r="44" spans="1:14" ht="15" customHeight="1">
      <c r="A44" s="29">
        <v>52001</v>
      </c>
      <c r="B44" s="29"/>
      <c r="C44" s="27" t="s">
        <v>39</v>
      </c>
      <c r="D44" s="52">
        <v>11989886130</v>
      </c>
      <c r="E44" s="52">
        <v>0</v>
      </c>
      <c r="F44" s="52">
        <f t="shared" si="0"/>
        <v>11989886130</v>
      </c>
      <c r="G44" s="52"/>
      <c r="H44" s="52"/>
      <c r="I44" s="125">
        <f t="shared" si="1"/>
        <v>0</v>
      </c>
      <c r="J44" s="114">
        <f t="shared" si="2"/>
        <v>11989886130</v>
      </c>
      <c r="K44" s="33"/>
      <c r="L44" s="33"/>
      <c r="M44" s="33">
        <f t="shared" si="3"/>
        <v>11989886130</v>
      </c>
      <c r="N44" s="27"/>
    </row>
    <row r="45" spans="1:14" ht="15" customHeight="1">
      <c r="A45" s="29">
        <v>66001</v>
      </c>
      <c r="B45" s="29"/>
      <c r="C45" s="27" t="s">
        <v>42</v>
      </c>
      <c r="D45" s="52">
        <v>11875086888</v>
      </c>
      <c r="E45" s="52">
        <v>1326698940</v>
      </c>
      <c r="F45" s="52">
        <f t="shared" si="0"/>
        <v>13201785828</v>
      </c>
      <c r="G45" s="52"/>
      <c r="H45" s="52"/>
      <c r="I45" s="125">
        <f t="shared" si="1"/>
        <v>0</v>
      </c>
      <c r="J45" s="114">
        <f t="shared" si="2"/>
        <v>13201785828</v>
      </c>
      <c r="K45" s="33"/>
      <c r="L45" s="33"/>
      <c r="M45" s="33">
        <f t="shared" si="3"/>
        <v>13201785828</v>
      </c>
      <c r="N45" s="27"/>
    </row>
    <row r="46" spans="1:14" ht="15" customHeight="1">
      <c r="A46" s="29">
        <v>19001</v>
      </c>
      <c r="B46" s="29"/>
      <c r="C46" s="27" t="s">
        <v>105</v>
      </c>
      <c r="D46" s="52">
        <v>7746626291</v>
      </c>
      <c r="E46" s="52">
        <v>1249428176</v>
      </c>
      <c r="F46" s="52">
        <f t="shared" si="0"/>
        <v>8996054467</v>
      </c>
      <c r="G46" s="52"/>
      <c r="H46" s="52"/>
      <c r="I46" s="125">
        <f t="shared" si="1"/>
        <v>0</v>
      </c>
      <c r="J46" s="114">
        <f t="shared" si="2"/>
        <v>8996054467</v>
      </c>
      <c r="K46" s="33"/>
      <c r="L46" s="33"/>
      <c r="M46" s="33">
        <f t="shared" si="3"/>
        <v>8996054467</v>
      </c>
      <c r="N46" s="27"/>
    </row>
    <row r="47" spans="1:14" ht="15" customHeight="1">
      <c r="A47" s="29">
        <v>23660</v>
      </c>
      <c r="B47" s="29"/>
      <c r="C47" s="27" t="s">
        <v>106</v>
      </c>
      <c r="D47" s="52">
        <v>3910509782</v>
      </c>
      <c r="E47" s="52">
        <v>143847683</v>
      </c>
      <c r="F47" s="52">
        <f t="shared" si="0"/>
        <v>4054357465</v>
      </c>
      <c r="G47" s="52"/>
      <c r="H47" s="52"/>
      <c r="I47" s="125">
        <f t="shared" si="1"/>
        <v>0</v>
      </c>
      <c r="J47" s="114">
        <f t="shared" si="2"/>
        <v>4054357465</v>
      </c>
      <c r="K47" s="33"/>
      <c r="L47" s="33"/>
      <c r="M47" s="33">
        <f t="shared" si="3"/>
        <v>4054357465</v>
      </c>
      <c r="N47" s="27"/>
    </row>
    <row r="48" spans="1:14" ht="15" customHeight="1">
      <c r="A48" s="29">
        <v>70001</v>
      </c>
      <c r="B48" s="29"/>
      <c r="C48" s="27" t="s">
        <v>46</v>
      </c>
      <c r="D48" s="52">
        <v>9031235594</v>
      </c>
      <c r="E48" s="52">
        <v>0</v>
      </c>
      <c r="F48" s="52">
        <f t="shared" si="0"/>
        <v>9031235594</v>
      </c>
      <c r="G48" s="52"/>
      <c r="H48" s="52"/>
      <c r="I48" s="125">
        <f t="shared" si="1"/>
        <v>0</v>
      </c>
      <c r="J48" s="114">
        <f t="shared" si="2"/>
        <v>9031235594</v>
      </c>
      <c r="K48" s="33"/>
      <c r="L48" s="33"/>
      <c r="M48" s="33">
        <f t="shared" si="3"/>
        <v>9031235594</v>
      </c>
      <c r="N48" s="27"/>
    </row>
    <row r="49" spans="1:14" ht="15" customHeight="1">
      <c r="A49" s="29">
        <v>25754</v>
      </c>
      <c r="B49" s="29"/>
      <c r="C49" s="27" t="s">
        <v>35</v>
      </c>
      <c r="D49" s="52">
        <v>7510152014</v>
      </c>
      <c r="E49" s="52">
        <v>0</v>
      </c>
      <c r="F49" s="52">
        <f t="shared" si="0"/>
        <v>7510152014</v>
      </c>
      <c r="G49" s="52"/>
      <c r="H49" s="52"/>
      <c r="I49" s="125">
        <f t="shared" si="1"/>
        <v>0</v>
      </c>
      <c r="J49" s="114">
        <f t="shared" si="2"/>
        <v>7510152014</v>
      </c>
      <c r="K49" s="33"/>
      <c r="L49" s="33"/>
      <c r="M49" s="33">
        <f t="shared" si="3"/>
        <v>7510152014</v>
      </c>
      <c r="N49" s="46"/>
    </row>
    <row r="50" spans="1:14" ht="15" customHeight="1">
      <c r="A50" s="29">
        <v>15759</v>
      </c>
      <c r="B50" s="29"/>
      <c r="C50" s="27" t="s">
        <v>29</v>
      </c>
      <c r="D50" s="52">
        <v>3285817846</v>
      </c>
      <c r="E50" s="52">
        <v>0</v>
      </c>
      <c r="F50" s="52">
        <f t="shared" si="0"/>
        <v>3285817846</v>
      </c>
      <c r="G50" s="52"/>
      <c r="H50" s="52"/>
      <c r="I50" s="125">
        <f t="shared" si="1"/>
        <v>0</v>
      </c>
      <c r="J50" s="114">
        <f t="shared" si="2"/>
        <v>3285817846</v>
      </c>
      <c r="K50" s="33"/>
      <c r="L50" s="33"/>
      <c r="M50" s="33">
        <f t="shared" si="3"/>
        <v>3285817846</v>
      </c>
      <c r="N50" s="46"/>
    </row>
    <row r="51" spans="1:14" ht="15" customHeight="1">
      <c r="A51" s="29">
        <v>8758</v>
      </c>
      <c r="B51" s="29"/>
      <c r="C51" s="27" t="s">
        <v>27</v>
      </c>
      <c r="D51" s="52">
        <v>7774429864</v>
      </c>
      <c r="E51" s="52">
        <v>5738850078</v>
      </c>
      <c r="F51" s="52">
        <f t="shared" si="0"/>
        <v>13513279942</v>
      </c>
      <c r="G51" s="52"/>
      <c r="H51" s="52"/>
      <c r="I51" s="125">
        <f t="shared" si="1"/>
        <v>0</v>
      </c>
      <c r="J51" s="114">
        <f t="shared" si="2"/>
        <v>13513279942</v>
      </c>
      <c r="K51" s="33"/>
      <c r="L51" s="33"/>
      <c r="M51" s="33">
        <f t="shared" si="3"/>
        <v>13513279942</v>
      </c>
      <c r="N51" s="46"/>
    </row>
    <row r="52" spans="1:14" ht="15" customHeight="1">
      <c r="A52" s="29">
        <v>76834</v>
      </c>
      <c r="B52" s="29"/>
      <c r="C52" s="27" t="s">
        <v>107</v>
      </c>
      <c r="D52" s="52">
        <v>4579126792</v>
      </c>
      <c r="E52" s="52">
        <v>0</v>
      </c>
      <c r="F52" s="52">
        <f t="shared" si="0"/>
        <v>4579126792</v>
      </c>
      <c r="G52" s="52"/>
      <c r="H52" s="52"/>
      <c r="I52" s="125">
        <f t="shared" si="1"/>
        <v>0</v>
      </c>
      <c r="J52" s="114">
        <f t="shared" si="2"/>
        <v>4579126792</v>
      </c>
      <c r="K52" s="33"/>
      <c r="L52" s="33"/>
      <c r="M52" s="33">
        <f t="shared" si="3"/>
        <v>4579126792</v>
      </c>
      <c r="N52" s="46"/>
    </row>
    <row r="53" spans="1:14" ht="15" customHeight="1">
      <c r="A53" s="29">
        <v>52835</v>
      </c>
      <c r="B53" s="29"/>
      <c r="C53" s="27" t="s">
        <v>40</v>
      </c>
      <c r="D53" s="52">
        <v>6441526299</v>
      </c>
      <c r="E53" s="52">
        <v>0</v>
      </c>
      <c r="F53" s="52">
        <f t="shared" si="0"/>
        <v>6441526299</v>
      </c>
      <c r="G53" s="52"/>
      <c r="H53" s="52"/>
      <c r="I53" s="125">
        <f t="shared" si="1"/>
        <v>0</v>
      </c>
      <c r="J53" s="114">
        <f t="shared" si="2"/>
        <v>6441526299</v>
      </c>
      <c r="K53" s="33"/>
      <c r="L53" s="33"/>
      <c r="M53" s="33">
        <f t="shared" si="3"/>
        <v>6441526299</v>
      </c>
      <c r="N53" s="46"/>
    </row>
    <row r="54" spans="1:14" ht="15" customHeight="1">
      <c r="A54" s="29">
        <v>15001</v>
      </c>
      <c r="B54" s="29"/>
      <c r="C54" s="27" t="s">
        <v>73</v>
      </c>
      <c r="D54" s="52">
        <v>4123313700</v>
      </c>
      <c r="E54" s="52">
        <v>0</v>
      </c>
      <c r="F54" s="52">
        <f t="shared" si="0"/>
        <v>4123313700</v>
      </c>
      <c r="G54" s="52"/>
      <c r="H54" s="52"/>
      <c r="I54" s="125">
        <f t="shared" si="1"/>
        <v>0</v>
      </c>
      <c r="J54" s="114">
        <f t="shared" si="2"/>
        <v>4123313700</v>
      </c>
      <c r="K54" s="33"/>
      <c r="L54" s="33"/>
      <c r="M54" s="33">
        <f t="shared" si="3"/>
        <v>4123313700</v>
      </c>
      <c r="N54" s="46"/>
    </row>
    <row r="55" spans="1:14" ht="15" customHeight="1">
      <c r="A55" s="29">
        <v>5837</v>
      </c>
      <c r="B55" s="29"/>
      <c r="C55" s="27" t="s">
        <v>72</v>
      </c>
      <c r="D55" s="52">
        <v>5443980220</v>
      </c>
      <c r="E55" s="52">
        <v>1346473527</v>
      </c>
      <c r="F55" s="52">
        <f t="shared" si="0"/>
        <v>6790453747</v>
      </c>
      <c r="G55" s="52"/>
      <c r="H55" s="52"/>
      <c r="I55" s="125">
        <f t="shared" si="1"/>
        <v>0</v>
      </c>
      <c r="J55" s="114">
        <f t="shared" si="2"/>
        <v>6790453747</v>
      </c>
      <c r="K55" s="33"/>
      <c r="L55" s="33"/>
      <c r="M55" s="33">
        <f t="shared" si="3"/>
        <v>6790453747</v>
      </c>
      <c r="N55" s="46"/>
    </row>
    <row r="56" spans="1:14" ht="15" customHeight="1">
      <c r="A56" s="29">
        <v>20001</v>
      </c>
      <c r="B56" s="29"/>
      <c r="C56" s="27" t="s">
        <v>32</v>
      </c>
      <c r="D56" s="52">
        <v>10878862998</v>
      </c>
      <c r="E56" s="52">
        <v>2832851377</v>
      </c>
      <c r="F56" s="52">
        <f t="shared" si="0"/>
        <v>13711714375</v>
      </c>
      <c r="G56" s="52"/>
      <c r="H56" s="52"/>
      <c r="I56" s="125">
        <f t="shared" si="1"/>
        <v>0</v>
      </c>
      <c r="J56" s="114">
        <f t="shared" si="2"/>
        <v>13711714375</v>
      </c>
      <c r="K56" s="33"/>
      <c r="L56" s="33"/>
      <c r="M56" s="33">
        <f t="shared" si="3"/>
        <v>13711714375</v>
      </c>
      <c r="N56" s="46"/>
    </row>
    <row r="57" spans="1:14" ht="15" customHeight="1">
      <c r="A57" s="29">
        <v>50001</v>
      </c>
      <c r="B57" s="29"/>
      <c r="C57" s="27" t="s">
        <v>38</v>
      </c>
      <c r="D57" s="52">
        <v>11413676644</v>
      </c>
      <c r="E57" s="52">
        <v>3243750075</v>
      </c>
      <c r="F57" s="52">
        <f t="shared" si="0"/>
        <v>14657426719</v>
      </c>
      <c r="G57" s="52"/>
      <c r="H57" s="52"/>
      <c r="I57" s="125">
        <f t="shared" si="1"/>
        <v>0</v>
      </c>
      <c r="J57" s="114">
        <f t="shared" si="2"/>
        <v>14657426719</v>
      </c>
      <c r="K57" s="33"/>
      <c r="L57" s="33"/>
      <c r="M57" s="33">
        <f t="shared" si="3"/>
        <v>14657426719</v>
      </c>
      <c r="N57" s="46"/>
    </row>
    <row r="58" spans="1:14" ht="15" customHeight="1">
      <c r="A58" s="29">
        <v>27001</v>
      </c>
      <c r="B58" s="29"/>
      <c r="C58" s="27" t="s">
        <v>108</v>
      </c>
      <c r="D58" s="52">
        <v>6385499003</v>
      </c>
      <c r="E58" s="52">
        <v>0</v>
      </c>
      <c r="F58" s="52">
        <f t="shared" si="0"/>
        <v>6385499003</v>
      </c>
      <c r="G58" s="52"/>
      <c r="H58" s="52"/>
      <c r="I58" s="125">
        <f t="shared" si="1"/>
        <v>0</v>
      </c>
      <c r="J58" s="114">
        <f t="shared" si="2"/>
        <v>6385499003</v>
      </c>
      <c r="K58" s="33"/>
      <c r="L58" s="33"/>
      <c r="M58" s="33">
        <f t="shared" si="3"/>
        <v>6385499003</v>
      </c>
      <c r="N58" s="46"/>
    </row>
    <row r="59" spans="1:14" ht="15" customHeight="1">
      <c r="A59" s="29">
        <v>44847</v>
      </c>
      <c r="B59" s="29"/>
      <c r="C59" s="27" t="s">
        <v>109</v>
      </c>
      <c r="D59" s="52">
        <v>0</v>
      </c>
      <c r="E59" s="52">
        <v>0</v>
      </c>
      <c r="F59" s="52">
        <f t="shared" si="0"/>
        <v>0</v>
      </c>
      <c r="G59" s="52"/>
      <c r="H59" s="52"/>
      <c r="I59" s="125">
        <f t="shared" si="1"/>
        <v>0</v>
      </c>
      <c r="J59" s="114">
        <f t="shared" si="2"/>
        <v>0</v>
      </c>
      <c r="K59" s="33"/>
      <c r="L59" s="33"/>
      <c r="M59" s="33">
        <f t="shared" si="3"/>
        <v>0</v>
      </c>
      <c r="N59" s="46"/>
    </row>
    <row r="60" spans="1:14" ht="15" customHeight="1">
      <c r="A60" s="29">
        <v>5045</v>
      </c>
      <c r="B60" s="29"/>
      <c r="C60" s="27" t="s">
        <v>110</v>
      </c>
      <c r="D60" s="52">
        <v>3214256339</v>
      </c>
      <c r="E60" s="52">
        <v>1380340731</v>
      </c>
      <c r="F60" s="52">
        <f t="shared" si="0"/>
        <v>4594597070</v>
      </c>
      <c r="G60" s="52"/>
      <c r="H60" s="52"/>
      <c r="I60" s="125">
        <f t="shared" si="1"/>
        <v>0</v>
      </c>
      <c r="J60" s="114">
        <f t="shared" si="2"/>
        <v>4594597070</v>
      </c>
      <c r="K60" s="33"/>
      <c r="L60" s="33"/>
      <c r="M60" s="33">
        <f t="shared" si="3"/>
        <v>4594597070</v>
      </c>
      <c r="N60" s="46"/>
    </row>
    <row r="61" spans="1:14" ht="15" customHeight="1">
      <c r="A61" s="29">
        <v>25269</v>
      </c>
      <c r="B61" s="29"/>
      <c r="C61" s="27" t="s">
        <v>111</v>
      </c>
      <c r="D61" s="52">
        <v>2941241375</v>
      </c>
      <c r="E61" s="52">
        <v>0</v>
      </c>
      <c r="F61" s="52">
        <f t="shared" si="0"/>
        <v>2941241375</v>
      </c>
      <c r="G61" s="52"/>
      <c r="H61" s="52"/>
      <c r="I61" s="125">
        <f t="shared" si="1"/>
        <v>0</v>
      </c>
      <c r="J61" s="114">
        <f t="shared" si="2"/>
        <v>2941241375</v>
      </c>
      <c r="K61" s="33"/>
      <c r="L61" s="33"/>
      <c r="M61" s="33">
        <f t="shared" si="3"/>
        <v>2941241375</v>
      </c>
      <c r="N61" s="46"/>
    </row>
    <row r="62" spans="1:14" ht="15" customHeight="1">
      <c r="A62" s="29">
        <v>44001</v>
      </c>
      <c r="B62" s="29"/>
      <c r="C62" s="51" t="s">
        <v>55</v>
      </c>
      <c r="D62" s="52">
        <v>6777225441</v>
      </c>
      <c r="E62" s="52">
        <v>8309604834</v>
      </c>
      <c r="F62" s="52">
        <f t="shared" si="0"/>
        <v>15086830275</v>
      </c>
      <c r="G62" s="52"/>
      <c r="H62" s="52"/>
      <c r="I62" s="125">
        <f t="shared" si="1"/>
        <v>0</v>
      </c>
      <c r="J62" s="114">
        <f t="shared" si="2"/>
        <v>15086830275</v>
      </c>
      <c r="K62" s="33"/>
      <c r="L62" s="33"/>
      <c r="M62" s="33">
        <f t="shared" si="3"/>
        <v>15086830275</v>
      </c>
      <c r="N62" s="46"/>
    </row>
    <row r="63" spans="1:14" ht="15" customHeight="1">
      <c r="A63" s="29">
        <v>5615</v>
      </c>
      <c r="B63" s="29"/>
      <c r="C63" s="51" t="s">
        <v>51</v>
      </c>
      <c r="D63" s="52">
        <v>2659095998</v>
      </c>
      <c r="E63" s="52">
        <v>0</v>
      </c>
      <c r="F63" s="52">
        <f t="shared" si="0"/>
        <v>2659095998</v>
      </c>
      <c r="G63" s="52"/>
      <c r="H63" s="52"/>
      <c r="I63" s="125">
        <f t="shared" si="1"/>
        <v>0</v>
      </c>
      <c r="J63" s="114">
        <f t="shared" si="2"/>
        <v>2659095998</v>
      </c>
      <c r="K63" s="33"/>
      <c r="L63" s="33"/>
      <c r="M63" s="33">
        <f t="shared" si="3"/>
        <v>2659095998</v>
      </c>
      <c r="N63" s="46"/>
    </row>
    <row r="64" spans="1:14" ht="15" customHeight="1">
      <c r="A64" s="29">
        <v>25175</v>
      </c>
      <c r="B64" s="29"/>
      <c r="C64" s="51" t="s">
        <v>112</v>
      </c>
      <c r="D64" s="52">
        <v>2277069395</v>
      </c>
      <c r="E64" s="52">
        <v>0</v>
      </c>
      <c r="F64" s="52">
        <f t="shared" si="0"/>
        <v>2277069395</v>
      </c>
      <c r="G64" s="52"/>
      <c r="H64" s="52"/>
      <c r="I64" s="125">
        <f t="shared" si="1"/>
        <v>0</v>
      </c>
      <c r="J64" s="114">
        <f t="shared" si="2"/>
        <v>2277069395</v>
      </c>
      <c r="K64" s="33"/>
      <c r="L64" s="33"/>
      <c r="M64" s="33">
        <f t="shared" si="3"/>
        <v>2277069395</v>
      </c>
      <c r="N64" s="46"/>
    </row>
    <row r="65" spans="1:14" ht="15" customHeight="1">
      <c r="A65" s="29">
        <v>52356</v>
      </c>
      <c r="B65" s="29"/>
      <c r="C65" s="29" t="s">
        <v>56</v>
      </c>
      <c r="D65" s="52">
        <v>3935408054</v>
      </c>
      <c r="E65" s="52">
        <v>0</v>
      </c>
      <c r="F65" s="52">
        <f t="shared" si="0"/>
        <v>3935408054</v>
      </c>
      <c r="G65" s="52"/>
      <c r="H65" s="52"/>
      <c r="I65" s="125">
        <f t="shared" si="1"/>
        <v>0</v>
      </c>
      <c r="J65" s="114">
        <f t="shared" si="2"/>
        <v>3935408054</v>
      </c>
      <c r="K65" s="33"/>
      <c r="L65" s="33"/>
      <c r="M65" s="33">
        <f t="shared" si="3"/>
        <v>3935408054</v>
      </c>
      <c r="N65" s="138" t="s">
        <v>1248</v>
      </c>
    </row>
    <row r="66" spans="1:14" ht="15" customHeight="1">
      <c r="A66" s="29">
        <v>76364</v>
      </c>
      <c r="B66" s="29"/>
      <c r="C66" s="29" t="s">
        <v>113</v>
      </c>
      <c r="D66" s="52">
        <v>2691697231</v>
      </c>
      <c r="E66" s="52">
        <v>0</v>
      </c>
      <c r="F66" s="52">
        <f t="shared" si="0"/>
        <v>2691697231</v>
      </c>
      <c r="G66" s="52"/>
      <c r="H66" s="52"/>
      <c r="I66" s="125">
        <f t="shared" si="1"/>
        <v>0</v>
      </c>
      <c r="J66" s="114">
        <f t="shared" si="2"/>
        <v>2691697231</v>
      </c>
      <c r="K66" s="33"/>
      <c r="L66" s="33"/>
      <c r="M66" s="33">
        <f t="shared" si="3"/>
        <v>2691697231</v>
      </c>
      <c r="N66" s="27"/>
    </row>
    <row r="67" spans="1:14" ht="15" customHeight="1">
      <c r="A67" s="29">
        <v>8433</v>
      </c>
      <c r="B67" s="29"/>
      <c r="C67" s="51" t="s">
        <v>52</v>
      </c>
      <c r="D67" s="52">
        <v>2267041859</v>
      </c>
      <c r="E67" s="52">
        <v>0</v>
      </c>
      <c r="F67" s="52">
        <f t="shared" si="0"/>
        <v>2267041859</v>
      </c>
      <c r="G67" s="52"/>
      <c r="H67" s="52"/>
      <c r="I67" s="125">
        <f t="shared" si="1"/>
        <v>0</v>
      </c>
      <c r="J67" s="114">
        <f t="shared" si="2"/>
        <v>2267041859</v>
      </c>
      <c r="K67" s="33"/>
      <c r="L67" s="33"/>
      <c r="M67" s="33">
        <f t="shared" si="3"/>
        <v>2267041859</v>
      </c>
      <c r="N67" s="27"/>
    </row>
    <row r="68" spans="1:14" ht="15" customHeight="1">
      <c r="A68" s="29">
        <v>25473</v>
      </c>
      <c r="B68" s="29"/>
      <c r="C68" s="51" t="s">
        <v>53</v>
      </c>
      <c r="D68" s="52">
        <v>1535420261</v>
      </c>
      <c r="E68" s="52">
        <v>795000000</v>
      </c>
      <c r="F68" s="52">
        <f t="shared" si="0"/>
        <v>2330420261</v>
      </c>
      <c r="G68" s="52"/>
      <c r="H68" s="52"/>
      <c r="I68" s="125">
        <f t="shared" si="1"/>
        <v>0</v>
      </c>
      <c r="J68" s="114">
        <f t="shared" si="2"/>
        <v>2330420261</v>
      </c>
      <c r="K68" s="33"/>
      <c r="L68" s="33"/>
      <c r="M68" s="33">
        <f t="shared" si="3"/>
        <v>2330420261</v>
      </c>
      <c r="N68" s="27"/>
    </row>
    <row r="69" spans="1:14" ht="15" customHeight="1">
      <c r="A69" s="29">
        <v>68547</v>
      </c>
      <c r="B69" s="29"/>
      <c r="C69" s="27" t="s">
        <v>57</v>
      </c>
      <c r="D69" s="52">
        <v>4698601216</v>
      </c>
      <c r="E69" s="52">
        <v>0</v>
      </c>
      <c r="F69" s="52">
        <f t="shared" si="0"/>
        <v>4698601216</v>
      </c>
      <c r="G69" s="52"/>
      <c r="H69" s="52"/>
      <c r="I69" s="125">
        <f t="shared" si="1"/>
        <v>0</v>
      </c>
      <c r="J69" s="114">
        <f t="shared" si="2"/>
        <v>4698601216</v>
      </c>
      <c r="K69" s="33"/>
      <c r="L69" s="33"/>
      <c r="M69" s="33">
        <f t="shared" si="3"/>
        <v>4698601216</v>
      </c>
      <c r="N69" s="27"/>
    </row>
    <row r="70" spans="1:14" ht="15" customHeight="1">
      <c r="A70" s="29">
        <v>41551</v>
      </c>
      <c r="B70" s="29"/>
      <c r="C70" s="27" t="s">
        <v>54</v>
      </c>
      <c r="D70" s="52">
        <v>4211120522</v>
      </c>
      <c r="E70" s="52">
        <v>0</v>
      </c>
      <c r="F70" s="52">
        <f t="shared" si="0"/>
        <v>4211120522</v>
      </c>
      <c r="G70" s="52"/>
      <c r="H70" s="52"/>
      <c r="I70" s="125">
        <f t="shared" si="1"/>
        <v>0</v>
      </c>
      <c r="J70" s="114">
        <f t="shared" si="2"/>
        <v>4211120522</v>
      </c>
      <c r="K70" s="33"/>
      <c r="L70" s="33"/>
      <c r="M70" s="33">
        <f t="shared" si="3"/>
        <v>4211120522</v>
      </c>
      <c r="N70" s="27"/>
    </row>
    <row r="71" spans="1:14" ht="15" customHeight="1">
      <c r="A71" s="29">
        <v>5631</v>
      </c>
      <c r="B71" s="29"/>
      <c r="C71" s="27" t="s">
        <v>79</v>
      </c>
      <c r="D71" s="52">
        <v>987800885</v>
      </c>
      <c r="E71" s="52">
        <v>0</v>
      </c>
      <c r="F71" s="52">
        <f t="shared" si="0"/>
        <v>987800885</v>
      </c>
      <c r="G71" s="52"/>
      <c r="H71" s="52"/>
      <c r="I71" s="125">
        <f t="shared" si="1"/>
        <v>0</v>
      </c>
      <c r="J71" s="114">
        <f t="shared" si="2"/>
        <v>987800885</v>
      </c>
      <c r="K71" s="33"/>
      <c r="L71" s="33"/>
      <c r="M71" s="33">
        <f t="shared" si="3"/>
        <v>987800885</v>
      </c>
      <c r="N71" s="27"/>
    </row>
    <row r="72" spans="1:14" ht="15" customHeight="1">
      <c r="A72" s="29">
        <v>85001</v>
      </c>
      <c r="B72" s="29"/>
      <c r="C72" s="27" t="s">
        <v>58</v>
      </c>
      <c r="D72" s="52">
        <v>4243441568</v>
      </c>
      <c r="E72" s="52">
        <v>0</v>
      </c>
      <c r="F72" s="52">
        <f t="shared" si="0"/>
        <v>4243441568</v>
      </c>
      <c r="G72" s="52"/>
      <c r="H72" s="52"/>
      <c r="I72" s="125">
        <f t="shared" si="1"/>
        <v>0</v>
      </c>
      <c r="J72" s="114">
        <f t="shared" si="2"/>
        <v>4243441568</v>
      </c>
      <c r="K72" s="33"/>
      <c r="L72" s="33"/>
      <c r="M72" s="33">
        <f t="shared" si="3"/>
        <v>4243441568</v>
      </c>
      <c r="N72" s="27"/>
    </row>
    <row r="73" spans="1:14" ht="15" customHeight="1">
      <c r="A73" s="29">
        <v>25899</v>
      </c>
      <c r="B73" s="29"/>
      <c r="C73" s="27" t="s">
        <v>114</v>
      </c>
      <c r="D73" s="52">
        <v>2606996800</v>
      </c>
      <c r="E73" s="52">
        <v>0</v>
      </c>
      <c r="F73" s="52">
        <f t="shared" si="0"/>
        <v>2606996800</v>
      </c>
      <c r="G73" s="52"/>
      <c r="H73" s="52"/>
      <c r="I73" s="125">
        <f t="shared" si="1"/>
        <v>0</v>
      </c>
      <c r="J73" s="114">
        <f t="shared" si="2"/>
        <v>2606996800</v>
      </c>
      <c r="K73" s="33"/>
      <c r="L73" s="33"/>
      <c r="M73" s="33">
        <f t="shared" si="3"/>
        <v>2606996800</v>
      </c>
      <c r="N73" s="27"/>
    </row>
    <row r="74" spans="1:14" ht="15" customHeight="1">
      <c r="A74" s="127" t="s">
        <v>115</v>
      </c>
      <c r="B74" s="127"/>
      <c r="C74" s="27" t="s">
        <v>89</v>
      </c>
      <c r="D74" s="52">
        <v>2768200453</v>
      </c>
      <c r="E74" s="52">
        <v>0</v>
      </c>
      <c r="F74" s="52">
        <f>SUM(D74:E74)</f>
        <v>2768200453</v>
      </c>
      <c r="G74" s="52"/>
      <c r="H74" s="52"/>
      <c r="I74" s="125">
        <f>SUM(G74:H74)</f>
        <v>0</v>
      </c>
      <c r="J74" s="114">
        <f>+I74+F74</f>
        <v>2768200453</v>
      </c>
      <c r="K74" s="33"/>
      <c r="L74" s="33"/>
      <c r="M74" s="33">
        <f>SUM(J74:L74)</f>
        <v>2768200453</v>
      </c>
      <c r="N74" s="27"/>
    </row>
    <row r="75" spans="1:14" ht="15" customHeight="1">
      <c r="A75" s="127">
        <v>25286</v>
      </c>
      <c r="B75" s="127"/>
      <c r="C75" s="27" t="s">
        <v>569</v>
      </c>
      <c r="D75" s="52">
        <v>1363933713</v>
      </c>
      <c r="E75" s="52">
        <v>0</v>
      </c>
      <c r="F75" s="52">
        <f>SUM(D75:E75)</f>
        <v>1363933713</v>
      </c>
      <c r="G75" s="52"/>
      <c r="H75" s="52"/>
      <c r="I75" s="125">
        <f>SUM(G75:H75)</f>
        <v>0</v>
      </c>
      <c r="J75" s="114">
        <f>+I75+F75</f>
        <v>1363933713</v>
      </c>
      <c r="K75" s="33"/>
      <c r="L75" s="33"/>
      <c r="M75" s="33">
        <f>SUM(J75:L75)</f>
        <v>1363933713</v>
      </c>
      <c r="N75" s="27"/>
    </row>
    <row r="76" spans="1:13" ht="15" thickBot="1">
      <c r="A76" s="115"/>
      <c r="B76" s="115"/>
      <c r="C76" s="116"/>
      <c r="D76" s="117"/>
      <c r="E76" s="117"/>
      <c r="F76" s="117"/>
      <c r="G76" s="118"/>
      <c r="H76" s="119"/>
      <c r="I76" s="119"/>
      <c r="J76" s="119"/>
      <c r="K76" s="119"/>
      <c r="L76" s="120"/>
      <c r="M76" s="120"/>
    </row>
    <row r="77" spans="1:13" s="123" customFormat="1" ht="30.75" customHeight="1" thickBot="1">
      <c r="A77" s="121"/>
      <c r="B77" s="121"/>
      <c r="C77" s="122" t="s">
        <v>23</v>
      </c>
      <c r="D77" s="57">
        <f>SUM(D12:D75)</f>
        <v>624437219281</v>
      </c>
      <c r="E77" s="57">
        <f aca="true" t="shared" si="4" ref="E77:M77">SUM(E12:E75)</f>
        <v>93915940214</v>
      </c>
      <c r="F77" s="57">
        <f t="shared" si="4"/>
        <v>718353159495</v>
      </c>
      <c r="G77" s="57">
        <f t="shared" si="4"/>
        <v>0</v>
      </c>
      <c r="H77" s="57">
        <f t="shared" si="4"/>
        <v>0</v>
      </c>
      <c r="I77" s="57">
        <f t="shared" si="4"/>
        <v>0</v>
      </c>
      <c r="J77" s="57">
        <f t="shared" si="4"/>
        <v>718353159495</v>
      </c>
      <c r="K77" s="57">
        <f t="shared" si="4"/>
        <v>0</v>
      </c>
      <c r="L77" s="57">
        <f t="shared" si="4"/>
        <v>0</v>
      </c>
      <c r="M77" s="57">
        <f t="shared" si="4"/>
        <v>718353159495</v>
      </c>
    </row>
    <row r="78" spans="1:2" ht="15">
      <c r="A78" s="124"/>
      <c r="B78" s="124"/>
    </row>
    <row r="79" spans="1:13" ht="15">
      <c r="A79" s="124"/>
      <c r="B79" s="124"/>
      <c r="H79" s="44"/>
      <c r="I79" s="44"/>
      <c r="J79" s="44"/>
      <c r="M79" s="126"/>
    </row>
    <row r="80" spans="3:9" ht="15.75" customHeight="1">
      <c r="C80" s="141"/>
      <c r="D80" s="141"/>
      <c r="E80" s="141"/>
      <c r="F80" s="141"/>
      <c r="G80" s="141"/>
      <c r="H80" s="141"/>
      <c r="I80" s="141"/>
    </row>
  </sheetData>
  <sheetProtection/>
  <autoFilter ref="A10:N75"/>
  <mergeCells count="14"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29" activePane="bottomLeft" state="frozen"/>
      <selection pane="topLeft" activeCell="A1" sqref="A1"/>
      <selection pane="bottomLeft" activeCell="C1050" sqref="C1050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179" t="s">
        <v>60</v>
      </c>
      <c r="B4" s="179"/>
      <c r="C4" s="179"/>
      <c r="D4" s="179"/>
      <c r="E4" s="179"/>
      <c r="F4" s="179"/>
    </row>
    <row r="5" spans="1:6" ht="12.75">
      <c r="A5" s="179" t="s">
        <v>1254</v>
      </c>
      <c r="B5" s="179"/>
      <c r="C5" s="179"/>
      <c r="D5" s="179"/>
      <c r="E5" s="179"/>
      <c r="F5" s="179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/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/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/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/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/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/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/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/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/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/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/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/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/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/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/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/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/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/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/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/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/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/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/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/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/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/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/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/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/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/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/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/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/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/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/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/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/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/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/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/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/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/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/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/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/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/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/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/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/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/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/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/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/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/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/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/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/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/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/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/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/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/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/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/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/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/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/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/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/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/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/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/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/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/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/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/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/>
      <c r="F84" s="74"/>
    </row>
    <row r="85" spans="1:6" ht="12.75" customHeight="1">
      <c r="A85" s="92">
        <v>5604</v>
      </c>
      <c r="B85" s="93" t="s">
        <v>4</v>
      </c>
      <c r="C85" s="93" t="s">
        <v>198</v>
      </c>
      <c r="D85" s="94">
        <v>8909843124</v>
      </c>
      <c r="E85" s="74"/>
      <c r="F85" s="95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/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/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/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/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/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/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/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/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/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/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/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/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/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/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/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/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/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/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/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/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/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/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/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/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/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/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/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/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/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/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/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/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/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/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/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/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/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/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/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/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/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/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/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/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/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/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/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/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/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/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/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/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/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/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/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/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/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/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/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/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/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/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/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/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/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/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/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/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/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/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/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/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/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/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/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/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/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/>
      <c r="F163" s="91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/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/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/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/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/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/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/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/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/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/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/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/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/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/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/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/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/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/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/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/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/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/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/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/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/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/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/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/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/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/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/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/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/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/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/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/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/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/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/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/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/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/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/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/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/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/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/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/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/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/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/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/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/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/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/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/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/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/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/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/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/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/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/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/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/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/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/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/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/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/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/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/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/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/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/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/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/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/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/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/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/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/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/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/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/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/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/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/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/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/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/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/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/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/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/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/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/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/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/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/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/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/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/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/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/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/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/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/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/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/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/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/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/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/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/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/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/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/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/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/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/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/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/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/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/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/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/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/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/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/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/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/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/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/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/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/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/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/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/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/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/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/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/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/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/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/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/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/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/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/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/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/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/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/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/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/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/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/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/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/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/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/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/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/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/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/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/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/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/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/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/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/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/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/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/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/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/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/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/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/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/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/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/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/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/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/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/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/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/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/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/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/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/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/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/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/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/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/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/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/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/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/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/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/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/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/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/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/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/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/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/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/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/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/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/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/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/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/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/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/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/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/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/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/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/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/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/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/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/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/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/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/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/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/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/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/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/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/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/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/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/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/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/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/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/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/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/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/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/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/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/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/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/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/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/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/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/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/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/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/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/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/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/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/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/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/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/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/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/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/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/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/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/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/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/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/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/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/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/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/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/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/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/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/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/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/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/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/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/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/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/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/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/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/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/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/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/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/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/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/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/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/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/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/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/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/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/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/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/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/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/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/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/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/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/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/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/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/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/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/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/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/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/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/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/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/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/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/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/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/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/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/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/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/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/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/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/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/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/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/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/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/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/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/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/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/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/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/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/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/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/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/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/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/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/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/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/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/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/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/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/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/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/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/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/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/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/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/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/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/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/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/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/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/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/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/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/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/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/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/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/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/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/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/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/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/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/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/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/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/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/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/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/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/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/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/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/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/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/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/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/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/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/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/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/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/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/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/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/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/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/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/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/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/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/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/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/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/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/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/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/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/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/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/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/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/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/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/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/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/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/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/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/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/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/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/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/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/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/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/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/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/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/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/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/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/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/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/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/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/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/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/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/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/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/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/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/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/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/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/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/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/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/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/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/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/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/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/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/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/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/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/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/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/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/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/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/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/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/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/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/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/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/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/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/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/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/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/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/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/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/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/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/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/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/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/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/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/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/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/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/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/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/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/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/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/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/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/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/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/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/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/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/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/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/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/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/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/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/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/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/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/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/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/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/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/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/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/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/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/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/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/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/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/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/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/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/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/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/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/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/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/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/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/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/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/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/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/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/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/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/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/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/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/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/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/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/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/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/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/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/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/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/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/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/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/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/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/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/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/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/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/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/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/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/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/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/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/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/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/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/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/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/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/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/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/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/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/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/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/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/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/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/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/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/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/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/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/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/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/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/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/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/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/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/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/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/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/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/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/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/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/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/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/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/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/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/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/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/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/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/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/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/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/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/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/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/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/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/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/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/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/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/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/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/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/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/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/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/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/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/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/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/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/>
      <c r="F807" s="74"/>
    </row>
    <row r="808" spans="1:6" ht="12.75" customHeight="1">
      <c r="A808" s="92">
        <v>68077</v>
      </c>
      <c r="B808" s="93" t="s">
        <v>14</v>
      </c>
      <c r="C808" s="93" t="s">
        <v>137</v>
      </c>
      <c r="D808" s="96" t="s">
        <v>928</v>
      </c>
      <c r="E808" s="74"/>
      <c r="F808" s="95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/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/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/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/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/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/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/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/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/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/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/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/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/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/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/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/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/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/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/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/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/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/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/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/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/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/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/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/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/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/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/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/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/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/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/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/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/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/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/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/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/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/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/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/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/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/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/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/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/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/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/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/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/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/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/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/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/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/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/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/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/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/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/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/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/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/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/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/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/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/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/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/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/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/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/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/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/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/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/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/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/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/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/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/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/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/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/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/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/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/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/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/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/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/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/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/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/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/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/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/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/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/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/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/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/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/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/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/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/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/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/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/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/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/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/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/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/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/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/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/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/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/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/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/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/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/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/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/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/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/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/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/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/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/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/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/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/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/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/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/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/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/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/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/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/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/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/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/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/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/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/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/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/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/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/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/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/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/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/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/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/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/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/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/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/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/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/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/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/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/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/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/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/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/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/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/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/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/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/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/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/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/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/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/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/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/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/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/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/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/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/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/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/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/>
      <c r="F1002" s="74"/>
    </row>
    <row r="1003" spans="1:6" ht="12.75" customHeight="1">
      <c r="A1003" s="92">
        <v>85139</v>
      </c>
      <c r="B1003" s="93" t="s">
        <v>18</v>
      </c>
      <c r="C1003" s="93" t="s">
        <v>1182</v>
      </c>
      <c r="D1003" s="94">
        <v>8000084563</v>
      </c>
      <c r="E1003" s="74"/>
      <c r="F1003" s="95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/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/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/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/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/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/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/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/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/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/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/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/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/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/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/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/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/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/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/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/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/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/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/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/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/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/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/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/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/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/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/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/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/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/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/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/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/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/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/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/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/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/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/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/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/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0</v>
      </c>
      <c r="F1049" s="86"/>
    </row>
    <row r="1052" ht="12.75">
      <c r="E1052" s="90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0">
      <selection activeCell="B25" sqref="B25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19" t="s">
        <v>59</v>
      </c>
      <c r="B1" s="11"/>
      <c r="C1" s="11"/>
      <c r="D1" s="11"/>
      <c r="E1" s="11"/>
      <c r="F1" s="11"/>
      <c r="G1" s="1"/>
    </row>
    <row r="2" spans="1:7" ht="15">
      <c r="A2" s="19" t="s">
        <v>67</v>
      </c>
      <c r="B2" s="11"/>
      <c r="C2" s="11"/>
      <c r="D2" s="11"/>
      <c r="E2" s="11"/>
      <c r="F2" s="11"/>
      <c r="G2" s="1"/>
    </row>
    <row r="3" spans="1:7" ht="15">
      <c r="A3" s="20"/>
      <c r="B3" s="11"/>
      <c r="C3" s="11"/>
      <c r="D3" s="11"/>
      <c r="E3" s="11"/>
      <c r="F3" s="11"/>
      <c r="G3" s="1"/>
    </row>
    <row r="4" spans="1:7" ht="15">
      <c r="A4" s="162" t="s">
        <v>60</v>
      </c>
      <c r="B4" s="162"/>
      <c r="C4" s="162"/>
      <c r="D4" s="162"/>
      <c r="E4" s="162"/>
      <c r="F4" s="9"/>
      <c r="G4" s="1"/>
    </row>
    <row r="5" spans="1:7" ht="15">
      <c r="A5" s="180" t="s">
        <v>1255</v>
      </c>
      <c r="B5" s="180"/>
      <c r="C5" s="180"/>
      <c r="D5" s="180"/>
      <c r="E5" s="180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">
      <c r="A10" s="24" t="s">
        <v>64</v>
      </c>
      <c r="B10" s="32">
        <f>SUM(B11:B14)</f>
        <v>781646840505</v>
      </c>
      <c r="C10" s="32">
        <f>SUM(C11:C14)</f>
        <v>718353159495</v>
      </c>
      <c r="D10" s="32">
        <f>SUM(D11:D14)</f>
        <v>0</v>
      </c>
      <c r="E10" s="134">
        <f>SUM(E11:E14)</f>
        <v>1500000000000</v>
      </c>
      <c r="F10" s="17"/>
      <c r="G10" s="17"/>
      <c r="H10" s="47"/>
      <c r="I10" s="3"/>
      <c r="J10" s="3"/>
    </row>
    <row r="11" spans="1:10" ht="15">
      <c r="A11" s="98" t="s">
        <v>1239</v>
      </c>
      <c r="B11" s="33">
        <f>+Dptos!D44</f>
        <v>685172771918</v>
      </c>
      <c r="C11" s="33">
        <f>+Distymuniccertf!D77</f>
        <v>624437219281</v>
      </c>
      <c r="D11" s="33">
        <v>0</v>
      </c>
      <c r="E11" s="52">
        <f aca="true" t="shared" si="0" ref="E11:E16">SUM(B11:D11)</f>
        <v>1309609991199</v>
      </c>
      <c r="F11" s="17"/>
      <c r="G11" s="59"/>
      <c r="H11" s="3"/>
      <c r="I11" s="3"/>
      <c r="J11" s="3"/>
    </row>
    <row r="12" spans="1:10" ht="15">
      <c r="A12" s="98" t="s">
        <v>1240</v>
      </c>
      <c r="B12" s="33">
        <f>+Dptos!E44</f>
        <v>96474068587</v>
      </c>
      <c r="C12" s="33">
        <f>+Distymuniccertf!E77</f>
        <v>93915940214</v>
      </c>
      <c r="D12" s="33">
        <v>0</v>
      </c>
      <c r="E12" s="52">
        <f t="shared" si="0"/>
        <v>190390008801</v>
      </c>
      <c r="F12" s="17"/>
      <c r="G12" s="59"/>
      <c r="H12" s="3"/>
      <c r="I12" s="3"/>
      <c r="J12" s="3"/>
    </row>
    <row r="13" spans="1:10" ht="15">
      <c r="A13" s="99" t="s">
        <v>1241</v>
      </c>
      <c r="B13" s="39">
        <f>+Dptos!G44</f>
        <v>0</v>
      </c>
      <c r="C13" s="39">
        <f>+Distymuniccertf!G77</f>
        <v>0</v>
      </c>
      <c r="D13" s="39">
        <v>0</v>
      </c>
      <c r="E13" s="60">
        <f t="shared" si="0"/>
        <v>0</v>
      </c>
      <c r="F13" s="17"/>
      <c r="G13" s="50"/>
      <c r="H13" s="3"/>
      <c r="I13" s="3"/>
      <c r="J13" s="3"/>
    </row>
    <row r="14" spans="1:10" ht="15">
      <c r="A14" s="99" t="s">
        <v>1242</v>
      </c>
      <c r="B14" s="39">
        <f>+Dptos!H44</f>
        <v>0</v>
      </c>
      <c r="C14" s="39">
        <f>+Distymuniccertf!H77</f>
        <v>0</v>
      </c>
      <c r="D14" s="39">
        <v>0</v>
      </c>
      <c r="E14" s="60">
        <f t="shared" si="0"/>
        <v>0</v>
      </c>
      <c r="F14" s="17"/>
      <c r="G14" s="58"/>
      <c r="H14" s="6"/>
      <c r="I14" s="3"/>
      <c r="J14" s="3"/>
    </row>
    <row r="15" spans="1:10" ht="15">
      <c r="A15" s="26" t="s">
        <v>24</v>
      </c>
      <c r="B15" s="100">
        <v>0</v>
      </c>
      <c r="C15" s="100">
        <f>+Distymuniccertf!K77</f>
        <v>0</v>
      </c>
      <c r="D15" s="100">
        <f>+'Munc no certf'!E1049</f>
        <v>0</v>
      </c>
      <c r="E15" s="89">
        <f t="shared" si="0"/>
        <v>0</v>
      </c>
      <c r="F15" s="17"/>
      <c r="G15" s="58"/>
      <c r="H15" s="6"/>
      <c r="I15" s="3"/>
      <c r="J15" s="3"/>
    </row>
    <row r="16" spans="1:10" ht="15">
      <c r="A16" s="26" t="s">
        <v>2</v>
      </c>
      <c r="B16" s="135">
        <f>+Dptos!K44</f>
        <v>0</v>
      </c>
      <c r="C16" s="135">
        <f>+Distymuniccertf!L77</f>
        <v>0</v>
      </c>
      <c r="D16" s="34">
        <v>0</v>
      </c>
      <c r="E16" s="89">
        <f t="shared" si="0"/>
        <v>0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33">
        <f>+B10+SUM(B16:B16)</f>
        <v>781646840505</v>
      </c>
      <c r="C17" s="133">
        <f>+C10+SUM(C16:C16)</f>
        <v>718353159495</v>
      </c>
      <c r="D17" s="35">
        <f>+D10+SUM(D16:D16)</f>
        <v>0</v>
      </c>
      <c r="E17" s="133">
        <f>+E16+E15+E10</f>
        <v>1500000000000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5">
      <c r="B19"/>
      <c r="C19" s="15"/>
      <c r="E19" s="139"/>
      <c r="G19" s="6"/>
    </row>
    <row r="20" spans="3:4" ht="12.75">
      <c r="C20" s="140"/>
      <c r="D20" s="15"/>
    </row>
    <row r="21" spans="3:4" ht="12.75">
      <c r="C21" s="140"/>
      <c r="D21" s="15"/>
    </row>
    <row r="22" spans="3:4" ht="12.75">
      <c r="C22" s="140"/>
      <c r="D22" s="1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Ines Alba Camacho</cp:lastModifiedBy>
  <cp:lastPrinted>2018-01-30T21:24:00Z</cp:lastPrinted>
  <dcterms:created xsi:type="dcterms:W3CDTF">2004-01-24T23:46:15Z</dcterms:created>
  <dcterms:modified xsi:type="dcterms:W3CDTF">2019-12-02T23:20:40Z</dcterms:modified>
  <cp:category/>
  <cp:version/>
  <cp:contentType/>
  <cp:contentStatus/>
</cp:coreProperties>
</file>