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Agosto\5423\"/>
    </mc:Choice>
  </mc:AlternateContent>
  <xr:revisionPtr revIDLastSave="177" documentId="8_{A440E990-3728-4551-8041-DB0CEEDECEA5}" xr6:coauthVersionLast="36" xr6:coauthVersionMax="36" xr10:uidLastSave="{D509C65B-D0E6-48C4-8F70-499B5A3423A8}"/>
  <bookViews>
    <workbookView xWindow="120" yWindow="3975" windowWidth="15195" windowHeight="4230" tabRatio="688" activeTab="1" xr2:uid="{00000000-000D-0000-FFFF-FFFF00000000}"/>
  </bookViews>
  <sheets>
    <sheet name="Otras trans Ago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IS2008" localSheetId="1">#REF!</definedName>
    <definedName name="_DIS2008">#REF!</definedName>
    <definedName name="_xlnm._FilterDatabase" localSheetId="1" hidden="1">'542305001 Prog de Educ'!$A$3:$J$262</definedName>
    <definedName name="_xlnm._FilterDatabase" localSheetId="0" hidden="1">'Otras trans Ago'!$A$3:$AT$66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4" i="2"/>
  <c r="AR5" i="1"/>
  <c r="AR6" i="1"/>
  <c r="AR7" i="1"/>
  <c r="AR8" i="1"/>
  <c r="AR9" i="1"/>
  <c r="AR10" i="1"/>
  <c r="AR11" i="1"/>
  <c r="AR66" i="1" s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42" i="1"/>
  <c r="AR44" i="1"/>
  <c r="AR45" i="1"/>
  <c r="AR46" i="1"/>
  <c r="AR48" i="1"/>
  <c r="AR50" i="1"/>
  <c r="AR54" i="1"/>
  <c r="AR57" i="1"/>
  <c r="AR58" i="1"/>
  <c r="AR59" i="1"/>
  <c r="AR60" i="1"/>
  <c r="AR61" i="1"/>
  <c r="AR62" i="1"/>
  <c r="AR64" i="1"/>
  <c r="AR4" i="1"/>
  <c r="AQ5" i="1"/>
  <c r="AQ6" i="1"/>
  <c r="AQ11" i="1"/>
  <c r="AQ22" i="1"/>
  <c r="AQ31" i="1"/>
  <c r="AQ33" i="1"/>
  <c r="AT66" i="1"/>
  <c r="H262" i="2" l="1"/>
  <c r="AQ66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4" i="2"/>
  <c r="F262" i="2" l="1"/>
  <c r="AO66" i="1"/>
  <c r="AM66" i="1" l="1"/>
  <c r="AL66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4" i="2"/>
  <c r="E5" i="2"/>
  <c r="G5" i="2" s="1"/>
  <c r="I5" i="2" s="1"/>
  <c r="E6" i="2"/>
  <c r="G6" i="2" s="1"/>
  <c r="I6" i="2" s="1"/>
  <c r="E7" i="2"/>
  <c r="G7" i="2" s="1"/>
  <c r="I7" i="2" s="1"/>
  <c r="E8" i="2"/>
  <c r="G8" i="2" s="1"/>
  <c r="I8" i="2" s="1"/>
  <c r="E9" i="2"/>
  <c r="G9" i="2" s="1"/>
  <c r="I9" i="2" s="1"/>
  <c r="E10" i="2"/>
  <c r="G10" i="2" s="1"/>
  <c r="I10" i="2" s="1"/>
  <c r="E11" i="2"/>
  <c r="G11" i="2" s="1"/>
  <c r="I11" i="2" s="1"/>
  <c r="E12" i="2"/>
  <c r="G12" i="2" s="1"/>
  <c r="I12" i="2" s="1"/>
  <c r="E13" i="2"/>
  <c r="G13" i="2" s="1"/>
  <c r="I13" i="2" s="1"/>
  <c r="E14" i="2"/>
  <c r="G14" i="2" s="1"/>
  <c r="I14" i="2" s="1"/>
  <c r="E15" i="2"/>
  <c r="G15" i="2" s="1"/>
  <c r="I15" i="2" s="1"/>
  <c r="E16" i="2"/>
  <c r="G16" i="2" s="1"/>
  <c r="I16" i="2" s="1"/>
  <c r="E17" i="2"/>
  <c r="G17" i="2" s="1"/>
  <c r="I17" i="2" s="1"/>
  <c r="E18" i="2"/>
  <c r="G18" i="2" s="1"/>
  <c r="I18" i="2" s="1"/>
  <c r="E19" i="2"/>
  <c r="G19" i="2" s="1"/>
  <c r="I19" i="2" s="1"/>
  <c r="E20" i="2"/>
  <c r="G20" i="2" s="1"/>
  <c r="I20" i="2" s="1"/>
  <c r="E21" i="2"/>
  <c r="G21" i="2" s="1"/>
  <c r="I21" i="2" s="1"/>
  <c r="E22" i="2"/>
  <c r="G22" i="2" s="1"/>
  <c r="I22" i="2" s="1"/>
  <c r="E23" i="2"/>
  <c r="G23" i="2" s="1"/>
  <c r="I23" i="2" s="1"/>
  <c r="E24" i="2"/>
  <c r="G24" i="2" s="1"/>
  <c r="I24" i="2" s="1"/>
  <c r="E25" i="2"/>
  <c r="G25" i="2" s="1"/>
  <c r="I25" i="2" s="1"/>
  <c r="E26" i="2"/>
  <c r="G26" i="2" s="1"/>
  <c r="I26" i="2" s="1"/>
  <c r="E27" i="2"/>
  <c r="G27" i="2" s="1"/>
  <c r="I27" i="2" s="1"/>
  <c r="E28" i="2"/>
  <c r="G28" i="2" s="1"/>
  <c r="I28" i="2" s="1"/>
  <c r="E29" i="2"/>
  <c r="G29" i="2" s="1"/>
  <c r="I29" i="2" s="1"/>
  <c r="E30" i="2"/>
  <c r="G30" i="2" s="1"/>
  <c r="I30" i="2" s="1"/>
  <c r="E31" i="2"/>
  <c r="G31" i="2" s="1"/>
  <c r="I31" i="2" s="1"/>
  <c r="E32" i="2"/>
  <c r="G32" i="2" s="1"/>
  <c r="I32" i="2" s="1"/>
  <c r="E33" i="2"/>
  <c r="G33" i="2" s="1"/>
  <c r="I33" i="2" s="1"/>
  <c r="E34" i="2"/>
  <c r="G34" i="2" s="1"/>
  <c r="I34" i="2" s="1"/>
  <c r="E35" i="2"/>
  <c r="G35" i="2" s="1"/>
  <c r="I35" i="2" s="1"/>
  <c r="E36" i="2"/>
  <c r="G36" i="2" s="1"/>
  <c r="I36" i="2" s="1"/>
  <c r="E37" i="2"/>
  <c r="G37" i="2" s="1"/>
  <c r="I37" i="2" s="1"/>
  <c r="E38" i="2"/>
  <c r="G38" i="2" s="1"/>
  <c r="I38" i="2" s="1"/>
  <c r="E39" i="2"/>
  <c r="G39" i="2" s="1"/>
  <c r="I39" i="2" s="1"/>
  <c r="E40" i="2"/>
  <c r="G40" i="2" s="1"/>
  <c r="I40" i="2" s="1"/>
  <c r="E41" i="2"/>
  <c r="G41" i="2" s="1"/>
  <c r="I41" i="2" s="1"/>
  <c r="E42" i="2"/>
  <c r="G42" i="2" s="1"/>
  <c r="I42" i="2" s="1"/>
  <c r="E43" i="2"/>
  <c r="G43" i="2" s="1"/>
  <c r="I43" i="2" s="1"/>
  <c r="E44" i="2"/>
  <c r="G44" i="2" s="1"/>
  <c r="I44" i="2" s="1"/>
  <c r="E45" i="2"/>
  <c r="G45" i="2" s="1"/>
  <c r="I45" i="2" s="1"/>
  <c r="E46" i="2"/>
  <c r="G46" i="2" s="1"/>
  <c r="I46" i="2" s="1"/>
  <c r="E47" i="2"/>
  <c r="G47" i="2" s="1"/>
  <c r="I47" i="2" s="1"/>
  <c r="E48" i="2"/>
  <c r="G48" i="2" s="1"/>
  <c r="I48" i="2" s="1"/>
  <c r="E49" i="2"/>
  <c r="G49" i="2" s="1"/>
  <c r="I49" i="2" s="1"/>
  <c r="E50" i="2"/>
  <c r="G50" i="2" s="1"/>
  <c r="I50" i="2" s="1"/>
  <c r="E51" i="2"/>
  <c r="G51" i="2" s="1"/>
  <c r="I51" i="2" s="1"/>
  <c r="E52" i="2"/>
  <c r="G52" i="2" s="1"/>
  <c r="I52" i="2" s="1"/>
  <c r="E53" i="2"/>
  <c r="G53" i="2" s="1"/>
  <c r="I53" i="2" s="1"/>
  <c r="E54" i="2"/>
  <c r="G54" i="2" s="1"/>
  <c r="I54" i="2" s="1"/>
  <c r="E55" i="2"/>
  <c r="G55" i="2" s="1"/>
  <c r="I55" i="2" s="1"/>
  <c r="E56" i="2"/>
  <c r="G56" i="2" s="1"/>
  <c r="I56" i="2" s="1"/>
  <c r="E57" i="2"/>
  <c r="G57" i="2" s="1"/>
  <c r="I57" i="2" s="1"/>
  <c r="E58" i="2"/>
  <c r="G58" i="2" s="1"/>
  <c r="I58" i="2" s="1"/>
  <c r="E59" i="2"/>
  <c r="G59" i="2" s="1"/>
  <c r="I59" i="2" s="1"/>
  <c r="E60" i="2"/>
  <c r="G60" i="2" s="1"/>
  <c r="I60" i="2" s="1"/>
  <c r="E61" i="2"/>
  <c r="G61" i="2" s="1"/>
  <c r="I61" i="2" s="1"/>
  <c r="E62" i="2"/>
  <c r="G62" i="2" s="1"/>
  <c r="I62" i="2" s="1"/>
  <c r="E63" i="2"/>
  <c r="G63" i="2" s="1"/>
  <c r="I63" i="2" s="1"/>
  <c r="E64" i="2"/>
  <c r="G64" i="2" s="1"/>
  <c r="I64" i="2" s="1"/>
  <c r="E65" i="2"/>
  <c r="G65" i="2" s="1"/>
  <c r="I65" i="2" s="1"/>
  <c r="E66" i="2"/>
  <c r="G66" i="2" s="1"/>
  <c r="I66" i="2" s="1"/>
  <c r="E67" i="2"/>
  <c r="G67" i="2" s="1"/>
  <c r="I67" i="2" s="1"/>
  <c r="E68" i="2"/>
  <c r="G68" i="2" s="1"/>
  <c r="I68" i="2" s="1"/>
  <c r="E69" i="2"/>
  <c r="G69" i="2" s="1"/>
  <c r="I69" i="2" s="1"/>
  <c r="E70" i="2"/>
  <c r="G70" i="2" s="1"/>
  <c r="I70" i="2" s="1"/>
  <c r="E71" i="2"/>
  <c r="G71" i="2" s="1"/>
  <c r="I71" i="2" s="1"/>
  <c r="E72" i="2"/>
  <c r="G72" i="2" s="1"/>
  <c r="I72" i="2" s="1"/>
  <c r="E73" i="2"/>
  <c r="G73" i="2" s="1"/>
  <c r="I73" i="2" s="1"/>
  <c r="E74" i="2"/>
  <c r="G74" i="2" s="1"/>
  <c r="I74" i="2" s="1"/>
  <c r="E75" i="2"/>
  <c r="G75" i="2" s="1"/>
  <c r="I75" i="2" s="1"/>
  <c r="E76" i="2"/>
  <c r="G76" i="2" s="1"/>
  <c r="I76" i="2" s="1"/>
  <c r="E77" i="2"/>
  <c r="G77" i="2" s="1"/>
  <c r="I77" i="2" s="1"/>
  <c r="E78" i="2"/>
  <c r="G78" i="2" s="1"/>
  <c r="I78" i="2" s="1"/>
  <c r="E79" i="2"/>
  <c r="G79" i="2" s="1"/>
  <c r="I79" i="2" s="1"/>
  <c r="E80" i="2"/>
  <c r="G80" i="2" s="1"/>
  <c r="I80" i="2" s="1"/>
  <c r="E81" i="2"/>
  <c r="G81" i="2" s="1"/>
  <c r="I81" i="2" s="1"/>
  <c r="E82" i="2"/>
  <c r="G82" i="2" s="1"/>
  <c r="I82" i="2" s="1"/>
  <c r="E83" i="2"/>
  <c r="G83" i="2" s="1"/>
  <c r="I83" i="2" s="1"/>
  <c r="E84" i="2"/>
  <c r="G84" i="2" s="1"/>
  <c r="I84" i="2" s="1"/>
  <c r="E85" i="2"/>
  <c r="G85" i="2" s="1"/>
  <c r="I85" i="2" s="1"/>
  <c r="E86" i="2"/>
  <c r="G86" i="2" s="1"/>
  <c r="I86" i="2" s="1"/>
  <c r="E87" i="2"/>
  <c r="G87" i="2" s="1"/>
  <c r="I87" i="2" s="1"/>
  <c r="E88" i="2"/>
  <c r="G88" i="2" s="1"/>
  <c r="I88" i="2" s="1"/>
  <c r="E89" i="2"/>
  <c r="G89" i="2" s="1"/>
  <c r="I89" i="2" s="1"/>
  <c r="E90" i="2"/>
  <c r="G90" i="2" s="1"/>
  <c r="I90" i="2" s="1"/>
  <c r="E91" i="2"/>
  <c r="G91" i="2" s="1"/>
  <c r="I91" i="2" s="1"/>
  <c r="E92" i="2"/>
  <c r="G92" i="2" s="1"/>
  <c r="I92" i="2" s="1"/>
  <c r="E93" i="2"/>
  <c r="G93" i="2" s="1"/>
  <c r="I93" i="2" s="1"/>
  <c r="E94" i="2"/>
  <c r="G94" i="2" s="1"/>
  <c r="I94" i="2" s="1"/>
  <c r="E95" i="2"/>
  <c r="G95" i="2" s="1"/>
  <c r="I95" i="2" s="1"/>
  <c r="E96" i="2"/>
  <c r="G96" i="2" s="1"/>
  <c r="I96" i="2" s="1"/>
  <c r="E97" i="2"/>
  <c r="G97" i="2" s="1"/>
  <c r="I97" i="2" s="1"/>
  <c r="E98" i="2"/>
  <c r="G98" i="2" s="1"/>
  <c r="I98" i="2" s="1"/>
  <c r="E99" i="2"/>
  <c r="G99" i="2" s="1"/>
  <c r="I99" i="2" s="1"/>
  <c r="E100" i="2"/>
  <c r="G100" i="2" s="1"/>
  <c r="I100" i="2" s="1"/>
  <c r="E101" i="2"/>
  <c r="G101" i="2" s="1"/>
  <c r="I101" i="2" s="1"/>
  <c r="E102" i="2"/>
  <c r="G102" i="2" s="1"/>
  <c r="I102" i="2" s="1"/>
  <c r="E103" i="2"/>
  <c r="G103" i="2" s="1"/>
  <c r="I103" i="2" s="1"/>
  <c r="E104" i="2"/>
  <c r="G104" i="2" s="1"/>
  <c r="I104" i="2" s="1"/>
  <c r="E105" i="2"/>
  <c r="G105" i="2" s="1"/>
  <c r="I105" i="2" s="1"/>
  <c r="E106" i="2"/>
  <c r="G106" i="2" s="1"/>
  <c r="I106" i="2" s="1"/>
  <c r="E107" i="2"/>
  <c r="G107" i="2" s="1"/>
  <c r="I107" i="2" s="1"/>
  <c r="E108" i="2"/>
  <c r="G108" i="2" s="1"/>
  <c r="I108" i="2" s="1"/>
  <c r="E109" i="2"/>
  <c r="G109" i="2" s="1"/>
  <c r="I109" i="2" s="1"/>
  <c r="E110" i="2"/>
  <c r="G110" i="2" s="1"/>
  <c r="I110" i="2" s="1"/>
  <c r="E111" i="2"/>
  <c r="G111" i="2" s="1"/>
  <c r="I111" i="2" s="1"/>
  <c r="E112" i="2"/>
  <c r="G112" i="2" s="1"/>
  <c r="I112" i="2" s="1"/>
  <c r="E113" i="2"/>
  <c r="G113" i="2" s="1"/>
  <c r="I113" i="2" s="1"/>
  <c r="E114" i="2"/>
  <c r="G114" i="2" s="1"/>
  <c r="I114" i="2" s="1"/>
  <c r="E115" i="2"/>
  <c r="G115" i="2" s="1"/>
  <c r="I115" i="2" s="1"/>
  <c r="E116" i="2"/>
  <c r="G116" i="2" s="1"/>
  <c r="I116" i="2" s="1"/>
  <c r="E117" i="2"/>
  <c r="G117" i="2" s="1"/>
  <c r="I117" i="2" s="1"/>
  <c r="E118" i="2"/>
  <c r="G118" i="2" s="1"/>
  <c r="I118" i="2" s="1"/>
  <c r="E119" i="2"/>
  <c r="G119" i="2" s="1"/>
  <c r="I119" i="2" s="1"/>
  <c r="E120" i="2"/>
  <c r="G120" i="2" s="1"/>
  <c r="I120" i="2" s="1"/>
  <c r="E121" i="2"/>
  <c r="G121" i="2" s="1"/>
  <c r="I121" i="2" s="1"/>
  <c r="E122" i="2"/>
  <c r="G122" i="2" s="1"/>
  <c r="I122" i="2" s="1"/>
  <c r="E123" i="2"/>
  <c r="G123" i="2" s="1"/>
  <c r="I123" i="2" s="1"/>
  <c r="E124" i="2"/>
  <c r="G124" i="2" s="1"/>
  <c r="I124" i="2" s="1"/>
  <c r="E125" i="2"/>
  <c r="G125" i="2" s="1"/>
  <c r="I125" i="2" s="1"/>
  <c r="E126" i="2"/>
  <c r="G126" i="2" s="1"/>
  <c r="I126" i="2" s="1"/>
  <c r="E127" i="2"/>
  <c r="G127" i="2" s="1"/>
  <c r="I127" i="2" s="1"/>
  <c r="E128" i="2"/>
  <c r="G128" i="2" s="1"/>
  <c r="I128" i="2" s="1"/>
  <c r="E129" i="2"/>
  <c r="G129" i="2" s="1"/>
  <c r="I129" i="2" s="1"/>
  <c r="E130" i="2"/>
  <c r="G130" i="2" s="1"/>
  <c r="I130" i="2" s="1"/>
  <c r="E131" i="2"/>
  <c r="G131" i="2" s="1"/>
  <c r="I131" i="2" s="1"/>
  <c r="E132" i="2"/>
  <c r="G132" i="2" s="1"/>
  <c r="I132" i="2" s="1"/>
  <c r="E133" i="2"/>
  <c r="G133" i="2" s="1"/>
  <c r="I133" i="2" s="1"/>
  <c r="E134" i="2"/>
  <c r="G134" i="2" s="1"/>
  <c r="I134" i="2" s="1"/>
  <c r="E135" i="2"/>
  <c r="G135" i="2" s="1"/>
  <c r="I135" i="2" s="1"/>
  <c r="E136" i="2"/>
  <c r="G136" i="2" s="1"/>
  <c r="I136" i="2" s="1"/>
  <c r="E137" i="2"/>
  <c r="G137" i="2" s="1"/>
  <c r="I137" i="2" s="1"/>
  <c r="E138" i="2"/>
  <c r="G138" i="2" s="1"/>
  <c r="I138" i="2" s="1"/>
  <c r="E139" i="2"/>
  <c r="G139" i="2" s="1"/>
  <c r="I139" i="2" s="1"/>
  <c r="E140" i="2"/>
  <c r="G140" i="2" s="1"/>
  <c r="I140" i="2" s="1"/>
  <c r="E141" i="2"/>
  <c r="G141" i="2" s="1"/>
  <c r="I141" i="2" s="1"/>
  <c r="E142" i="2"/>
  <c r="G142" i="2" s="1"/>
  <c r="I142" i="2" s="1"/>
  <c r="E143" i="2"/>
  <c r="G143" i="2" s="1"/>
  <c r="I143" i="2" s="1"/>
  <c r="E144" i="2"/>
  <c r="G144" i="2" s="1"/>
  <c r="I144" i="2" s="1"/>
  <c r="E145" i="2"/>
  <c r="G145" i="2" s="1"/>
  <c r="I145" i="2" s="1"/>
  <c r="E146" i="2"/>
  <c r="G146" i="2" s="1"/>
  <c r="I146" i="2" s="1"/>
  <c r="E147" i="2"/>
  <c r="G147" i="2" s="1"/>
  <c r="I147" i="2" s="1"/>
  <c r="E148" i="2"/>
  <c r="G148" i="2" s="1"/>
  <c r="I148" i="2" s="1"/>
  <c r="E149" i="2"/>
  <c r="G149" i="2" s="1"/>
  <c r="I149" i="2" s="1"/>
  <c r="E150" i="2"/>
  <c r="G150" i="2" s="1"/>
  <c r="I150" i="2" s="1"/>
  <c r="E151" i="2"/>
  <c r="G151" i="2" s="1"/>
  <c r="I151" i="2" s="1"/>
  <c r="E152" i="2"/>
  <c r="G152" i="2" s="1"/>
  <c r="I152" i="2" s="1"/>
  <c r="E153" i="2"/>
  <c r="G153" i="2" s="1"/>
  <c r="I153" i="2" s="1"/>
  <c r="E154" i="2"/>
  <c r="G154" i="2" s="1"/>
  <c r="I154" i="2" s="1"/>
  <c r="E155" i="2"/>
  <c r="G155" i="2" s="1"/>
  <c r="I155" i="2" s="1"/>
  <c r="E156" i="2"/>
  <c r="G156" i="2" s="1"/>
  <c r="I156" i="2" s="1"/>
  <c r="E157" i="2"/>
  <c r="G157" i="2" s="1"/>
  <c r="I157" i="2" s="1"/>
  <c r="E158" i="2"/>
  <c r="G158" i="2" s="1"/>
  <c r="I158" i="2" s="1"/>
  <c r="E159" i="2"/>
  <c r="G159" i="2" s="1"/>
  <c r="I159" i="2" s="1"/>
  <c r="E160" i="2"/>
  <c r="G160" i="2" s="1"/>
  <c r="I160" i="2" s="1"/>
  <c r="E161" i="2"/>
  <c r="G161" i="2" s="1"/>
  <c r="I161" i="2" s="1"/>
  <c r="E162" i="2"/>
  <c r="G162" i="2" s="1"/>
  <c r="I162" i="2" s="1"/>
  <c r="E163" i="2"/>
  <c r="G163" i="2" s="1"/>
  <c r="I163" i="2" s="1"/>
  <c r="E164" i="2"/>
  <c r="G164" i="2" s="1"/>
  <c r="I164" i="2" s="1"/>
  <c r="E165" i="2"/>
  <c r="G165" i="2" s="1"/>
  <c r="I165" i="2" s="1"/>
  <c r="E166" i="2"/>
  <c r="G166" i="2" s="1"/>
  <c r="I166" i="2" s="1"/>
  <c r="E167" i="2"/>
  <c r="G167" i="2" s="1"/>
  <c r="I167" i="2" s="1"/>
  <c r="E168" i="2"/>
  <c r="G168" i="2" s="1"/>
  <c r="I168" i="2" s="1"/>
  <c r="E169" i="2"/>
  <c r="G169" i="2" s="1"/>
  <c r="I169" i="2" s="1"/>
  <c r="E170" i="2"/>
  <c r="G170" i="2" s="1"/>
  <c r="I170" i="2" s="1"/>
  <c r="E171" i="2"/>
  <c r="G171" i="2" s="1"/>
  <c r="I171" i="2" s="1"/>
  <c r="E172" i="2"/>
  <c r="G172" i="2" s="1"/>
  <c r="I172" i="2" s="1"/>
  <c r="E173" i="2"/>
  <c r="G173" i="2" s="1"/>
  <c r="I173" i="2" s="1"/>
  <c r="E174" i="2"/>
  <c r="G174" i="2" s="1"/>
  <c r="I174" i="2" s="1"/>
  <c r="E175" i="2"/>
  <c r="G175" i="2" s="1"/>
  <c r="I175" i="2" s="1"/>
  <c r="E176" i="2"/>
  <c r="G176" i="2" s="1"/>
  <c r="I176" i="2" s="1"/>
  <c r="E177" i="2"/>
  <c r="G177" i="2" s="1"/>
  <c r="I177" i="2" s="1"/>
  <c r="E178" i="2"/>
  <c r="G178" i="2" s="1"/>
  <c r="I178" i="2" s="1"/>
  <c r="E179" i="2"/>
  <c r="G179" i="2" s="1"/>
  <c r="I179" i="2" s="1"/>
  <c r="E180" i="2"/>
  <c r="G180" i="2" s="1"/>
  <c r="I180" i="2" s="1"/>
  <c r="E181" i="2"/>
  <c r="G181" i="2" s="1"/>
  <c r="I181" i="2" s="1"/>
  <c r="E182" i="2"/>
  <c r="G182" i="2" s="1"/>
  <c r="I182" i="2" s="1"/>
  <c r="E183" i="2"/>
  <c r="G183" i="2" s="1"/>
  <c r="I183" i="2" s="1"/>
  <c r="E184" i="2"/>
  <c r="G184" i="2" s="1"/>
  <c r="I184" i="2" s="1"/>
  <c r="E185" i="2"/>
  <c r="G185" i="2" s="1"/>
  <c r="I185" i="2" s="1"/>
  <c r="E186" i="2"/>
  <c r="G186" i="2" s="1"/>
  <c r="I186" i="2" s="1"/>
  <c r="E187" i="2"/>
  <c r="G187" i="2" s="1"/>
  <c r="I187" i="2" s="1"/>
  <c r="E188" i="2"/>
  <c r="G188" i="2" s="1"/>
  <c r="I188" i="2" s="1"/>
  <c r="E189" i="2"/>
  <c r="G189" i="2" s="1"/>
  <c r="I189" i="2" s="1"/>
  <c r="E190" i="2"/>
  <c r="G190" i="2" s="1"/>
  <c r="I190" i="2" s="1"/>
  <c r="E191" i="2"/>
  <c r="G191" i="2" s="1"/>
  <c r="I191" i="2" s="1"/>
  <c r="E192" i="2"/>
  <c r="G192" i="2" s="1"/>
  <c r="I192" i="2" s="1"/>
  <c r="E193" i="2"/>
  <c r="G193" i="2" s="1"/>
  <c r="I193" i="2" s="1"/>
  <c r="E194" i="2"/>
  <c r="G194" i="2" s="1"/>
  <c r="I194" i="2" s="1"/>
  <c r="E195" i="2"/>
  <c r="G195" i="2" s="1"/>
  <c r="I195" i="2" s="1"/>
  <c r="E196" i="2"/>
  <c r="G196" i="2" s="1"/>
  <c r="I196" i="2" s="1"/>
  <c r="E197" i="2"/>
  <c r="G197" i="2" s="1"/>
  <c r="I197" i="2" s="1"/>
  <c r="E198" i="2"/>
  <c r="G198" i="2" s="1"/>
  <c r="I198" i="2" s="1"/>
  <c r="E199" i="2"/>
  <c r="G199" i="2" s="1"/>
  <c r="I199" i="2" s="1"/>
  <c r="E200" i="2"/>
  <c r="G200" i="2" s="1"/>
  <c r="I200" i="2" s="1"/>
  <c r="E201" i="2"/>
  <c r="G201" i="2" s="1"/>
  <c r="I201" i="2" s="1"/>
  <c r="E202" i="2"/>
  <c r="G202" i="2" s="1"/>
  <c r="I202" i="2" s="1"/>
  <c r="E203" i="2"/>
  <c r="G203" i="2" s="1"/>
  <c r="I203" i="2" s="1"/>
  <c r="E204" i="2"/>
  <c r="G204" i="2" s="1"/>
  <c r="I204" i="2" s="1"/>
  <c r="E205" i="2"/>
  <c r="G205" i="2" s="1"/>
  <c r="I205" i="2" s="1"/>
  <c r="E206" i="2"/>
  <c r="G206" i="2" s="1"/>
  <c r="I206" i="2" s="1"/>
  <c r="E207" i="2"/>
  <c r="G207" i="2" s="1"/>
  <c r="I207" i="2" s="1"/>
  <c r="E208" i="2"/>
  <c r="G208" i="2" s="1"/>
  <c r="I208" i="2" s="1"/>
  <c r="E209" i="2"/>
  <c r="G209" i="2" s="1"/>
  <c r="I209" i="2" s="1"/>
  <c r="E210" i="2"/>
  <c r="G210" i="2" s="1"/>
  <c r="I210" i="2" s="1"/>
  <c r="E211" i="2"/>
  <c r="G211" i="2" s="1"/>
  <c r="I211" i="2" s="1"/>
  <c r="E212" i="2"/>
  <c r="G212" i="2" s="1"/>
  <c r="I212" i="2" s="1"/>
  <c r="E213" i="2"/>
  <c r="G213" i="2" s="1"/>
  <c r="I213" i="2" s="1"/>
  <c r="E214" i="2"/>
  <c r="G214" i="2" s="1"/>
  <c r="I214" i="2" s="1"/>
  <c r="E215" i="2"/>
  <c r="G215" i="2" s="1"/>
  <c r="I215" i="2" s="1"/>
  <c r="E216" i="2"/>
  <c r="G216" i="2" s="1"/>
  <c r="I216" i="2" s="1"/>
  <c r="E217" i="2"/>
  <c r="G217" i="2" s="1"/>
  <c r="I217" i="2" s="1"/>
  <c r="E218" i="2"/>
  <c r="G218" i="2" s="1"/>
  <c r="I218" i="2" s="1"/>
  <c r="E219" i="2"/>
  <c r="G219" i="2" s="1"/>
  <c r="I219" i="2" s="1"/>
  <c r="E220" i="2"/>
  <c r="G220" i="2" s="1"/>
  <c r="I220" i="2" s="1"/>
  <c r="E221" i="2"/>
  <c r="G221" i="2" s="1"/>
  <c r="I221" i="2" s="1"/>
  <c r="E222" i="2"/>
  <c r="G222" i="2" s="1"/>
  <c r="I222" i="2" s="1"/>
  <c r="E223" i="2"/>
  <c r="G223" i="2" s="1"/>
  <c r="I223" i="2" s="1"/>
  <c r="E224" i="2"/>
  <c r="G224" i="2" s="1"/>
  <c r="I224" i="2" s="1"/>
  <c r="E225" i="2"/>
  <c r="G225" i="2" s="1"/>
  <c r="I225" i="2" s="1"/>
  <c r="E226" i="2"/>
  <c r="G226" i="2" s="1"/>
  <c r="I226" i="2" s="1"/>
  <c r="E227" i="2"/>
  <c r="G227" i="2" s="1"/>
  <c r="I227" i="2" s="1"/>
  <c r="E228" i="2"/>
  <c r="G228" i="2" s="1"/>
  <c r="I228" i="2" s="1"/>
  <c r="E229" i="2"/>
  <c r="G229" i="2" s="1"/>
  <c r="I229" i="2" s="1"/>
  <c r="E230" i="2"/>
  <c r="G230" i="2" s="1"/>
  <c r="I230" i="2" s="1"/>
  <c r="E231" i="2"/>
  <c r="G231" i="2" s="1"/>
  <c r="I231" i="2" s="1"/>
  <c r="E232" i="2"/>
  <c r="G232" i="2" s="1"/>
  <c r="I232" i="2" s="1"/>
  <c r="E233" i="2"/>
  <c r="G233" i="2" s="1"/>
  <c r="I233" i="2" s="1"/>
  <c r="E234" i="2"/>
  <c r="G234" i="2" s="1"/>
  <c r="I234" i="2" s="1"/>
  <c r="E235" i="2"/>
  <c r="G235" i="2" s="1"/>
  <c r="I235" i="2" s="1"/>
  <c r="E236" i="2"/>
  <c r="G236" i="2" s="1"/>
  <c r="I236" i="2" s="1"/>
  <c r="E237" i="2"/>
  <c r="G237" i="2" s="1"/>
  <c r="I237" i="2" s="1"/>
  <c r="E238" i="2"/>
  <c r="G238" i="2" s="1"/>
  <c r="I238" i="2" s="1"/>
  <c r="E239" i="2"/>
  <c r="G239" i="2" s="1"/>
  <c r="I239" i="2" s="1"/>
  <c r="E240" i="2"/>
  <c r="G240" i="2" s="1"/>
  <c r="I240" i="2" s="1"/>
  <c r="E241" i="2"/>
  <c r="G241" i="2" s="1"/>
  <c r="I241" i="2" s="1"/>
  <c r="E242" i="2"/>
  <c r="G242" i="2" s="1"/>
  <c r="I242" i="2" s="1"/>
  <c r="E243" i="2"/>
  <c r="G243" i="2" s="1"/>
  <c r="I243" i="2" s="1"/>
  <c r="E244" i="2"/>
  <c r="G244" i="2" s="1"/>
  <c r="I244" i="2" s="1"/>
  <c r="E245" i="2"/>
  <c r="G245" i="2" s="1"/>
  <c r="I245" i="2" s="1"/>
  <c r="E246" i="2"/>
  <c r="G246" i="2" s="1"/>
  <c r="I246" i="2" s="1"/>
  <c r="E247" i="2"/>
  <c r="G247" i="2" s="1"/>
  <c r="I247" i="2" s="1"/>
  <c r="E248" i="2"/>
  <c r="G248" i="2" s="1"/>
  <c r="I248" i="2" s="1"/>
  <c r="E249" i="2"/>
  <c r="G249" i="2" s="1"/>
  <c r="I249" i="2" s="1"/>
  <c r="E250" i="2"/>
  <c r="G250" i="2" s="1"/>
  <c r="I250" i="2" s="1"/>
  <c r="E251" i="2"/>
  <c r="G251" i="2" s="1"/>
  <c r="I251" i="2" s="1"/>
  <c r="E252" i="2"/>
  <c r="G252" i="2" s="1"/>
  <c r="I252" i="2" s="1"/>
  <c r="E253" i="2"/>
  <c r="G253" i="2" s="1"/>
  <c r="I253" i="2" s="1"/>
  <c r="E254" i="2"/>
  <c r="G254" i="2" s="1"/>
  <c r="I254" i="2" s="1"/>
  <c r="E255" i="2"/>
  <c r="G255" i="2" s="1"/>
  <c r="I255" i="2" s="1"/>
  <c r="E256" i="2"/>
  <c r="G256" i="2" s="1"/>
  <c r="I256" i="2" s="1"/>
  <c r="E257" i="2"/>
  <c r="G257" i="2" s="1"/>
  <c r="I257" i="2" s="1"/>
  <c r="E258" i="2"/>
  <c r="G258" i="2" s="1"/>
  <c r="I258" i="2" s="1"/>
  <c r="E259" i="2"/>
  <c r="G259" i="2" s="1"/>
  <c r="I259" i="2" s="1"/>
  <c r="E260" i="2"/>
  <c r="G260" i="2" s="1"/>
  <c r="I260" i="2" s="1"/>
  <c r="E261" i="2"/>
  <c r="G261" i="2" s="1"/>
  <c r="I261" i="2" s="1"/>
  <c r="E4" i="2"/>
  <c r="G4" i="2" s="1"/>
  <c r="I4" i="2" s="1"/>
  <c r="AJ66" i="1"/>
  <c r="I262" i="2" l="1"/>
  <c r="G262" i="2"/>
  <c r="E262" i="2"/>
  <c r="AG66" i="1"/>
  <c r="AH66" i="1"/>
  <c r="AE66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4" i="1"/>
  <c r="W66" i="1"/>
  <c r="Z66" i="1" l="1"/>
  <c r="AC66" i="1" l="1"/>
  <c r="AB66" i="1"/>
  <c r="X66" i="1" l="1"/>
  <c r="V66" i="1"/>
  <c r="S66" i="1" l="1"/>
  <c r="R66" i="1"/>
  <c r="N66" i="1" l="1"/>
  <c r="O66" i="1"/>
  <c r="J66" i="1"/>
  <c r="K66" i="1"/>
  <c r="I36" i="1" l="1"/>
  <c r="M36" i="1" s="1"/>
  <c r="Q36" i="1" s="1"/>
  <c r="U36" i="1" s="1"/>
  <c r="AA36" i="1" s="1"/>
  <c r="AF36" i="1" s="1"/>
  <c r="AK36" i="1" s="1"/>
  <c r="AP36" i="1" s="1"/>
  <c r="AU36" i="1" s="1"/>
  <c r="I6" i="1"/>
  <c r="M6" i="1" s="1"/>
  <c r="Q6" i="1" s="1"/>
  <c r="U6" i="1" s="1"/>
  <c r="AA6" i="1" s="1"/>
  <c r="AF6" i="1" s="1"/>
  <c r="AK6" i="1" s="1"/>
  <c r="AP6" i="1" s="1"/>
  <c r="AU6" i="1" s="1"/>
  <c r="I7" i="1"/>
  <c r="M7" i="1" s="1"/>
  <c r="Q7" i="1" s="1"/>
  <c r="U7" i="1" s="1"/>
  <c r="AA7" i="1" s="1"/>
  <c r="AF7" i="1" s="1"/>
  <c r="AK7" i="1" s="1"/>
  <c r="AP7" i="1" s="1"/>
  <c r="AU7" i="1" s="1"/>
  <c r="I8" i="1"/>
  <c r="M8" i="1" s="1"/>
  <c r="Q8" i="1" s="1"/>
  <c r="U8" i="1" s="1"/>
  <c r="AA8" i="1" s="1"/>
  <c r="AF8" i="1" s="1"/>
  <c r="AK8" i="1" s="1"/>
  <c r="AP8" i="1" s="1"/>
  <c r="AU8" i="1" s="1"/>
  <c r="I9" i="1"/>
  <c r="M9" i="1" s="1"/>
  <c r="Q9" i="1" s="1"/>
  <c r="U9" i="1" s="1"/>
  <c r="AA9" i="1" s="1"/>
  <c r="AF9" i="1" s="1"/>
  <c r="AK9" i="1" s="1"/>
  <c r="AP9" i="1" s="1"/>
  <c r="AU9" i="1" s="1"/>
  <c r="I10" i="1"/>
  <c r="M10" i="1" s="1"/>
  <c r="Q10" i="1" s="1"/>
  <c r="U10" i="1" s="1"/>
  <c r="AA10" i="1" s="1"/>
  <c r="AF10" i="1" s="1"/>
  <c r="AK10" i="1" s="1"/>
  <c r="AP10" i="1" s="1"/>
  <c r="AU10" i="1" s="1"/>
  <c r="I11" i="1"/>
  <c r="M11" i="1" s="1"/>
  <c r="Q11" i="1" s="1"/>
  <c r="U11" i="1" s="1"/>
  <c r="AA11" i="1" s="1"/>
  <c r="AF11" i="1" s="1"/>
  <c r="AK11" i="1" s="1"/>
  <c r="AP11" i="1" s="1"/>
  <c r="AU11" i="1" s="1"/>
  <c r="I12" i="1"/>
  <c r="M12" i="1" s="1"/>
  <c r="Q12" i="1" s="1"/>
  <c r="U12" i="1" s="1"/>
  <c r="AA12" i="1" s="1"/>
  <c r="AF12" i="1" s="1"/>
  <c r="AK12" i="1" s="1"/>
  <c r="AP12" i="1" s="1"/>
  <c r="AU12" i="1" s="1"/>
  <c r="I15" i="1"/>
  <c r="M15" i="1" s="1"/>
  <c r="Q15" i="1" s="1"/>
  <c r="U15" i="1" s="1"/>
  <c r="AA15" i="1" s="1"/>
  <c r="AF15" i="1" s="1"/>
  <c r="AK15" i="1" s="1"/>
  <c r="AP15" i="1" s="1"/>
  <c r="AU15" i="1" s="1"/>
  <c r="I16" i="1"/>
  <c r="M16" i="1" s="1"/>
  <c r="Q16" i="1" s="1"/>
  <c r="U16" i="1" s="1"/>
  <c r="AA16" i="1" s="1"/>
  <c r="AF16" i="1" s="1"/>
  <c r="AK16" i="1" s="1"/>
  <c r="AP16" i="1" s="1"/>
  <c r="AU16" i="1" s="1"/>
  <c r="I17" i="1"/>
  <c r="M17" i="1" s="1"/>
  <c r="Q17" i="1" s="1"/>
  <c r="U17" i="1" s="1"/>
  <c r="AA17" i="1" s="1"/>
  <c r="AF17" i="1" s="1"/>
  <c r="AK17" i="1" s="1"/>
  <c r="AP17" i="1" s="1"/>
  <c r="AU17" i="1" s="1"/>
  <c r="I18" i="1"/>
  <c r="M18" i="1" s="1"/>
  <c r="Q18" i="1" s="1"/>
  <c r="U18" i="1" s="1"/>
  <c r="AA18" i="1" s="1"/>
  <c r="AF18" i="1" s="1"/>
  <c r="AK18" i="1" s="1"/>
  <c r="AP18" i="1" s="1"/>
  <c r="AU18" i="1" s="1"/>
  <c r="I19" i="1"/>
  <c r="M19" i="1" s="1"/>
  <c r="Q19" i="1" s="1"/>
  <c r="U19" i="1" s="1"/>
  <c r="AA19" i="1" s="1"/>
  <c r="AF19" i="1" s="1"/>
  <c r="AK19" i="1" s="1"/>
  <c r="AP19" i="1" s="1"/>
  <c r="AU19" i="1" s="1"/>
  <c r="I20" i="1"/>
  <c r="M20" i="1" s="1"/>
  <c r="Q20" i="1" s="1"/>
  <c r="U20" i="1" s="1"/>
  <c r="AA20" i="1" s="1"/>
  <c r="AF20" i="1" s="1"/>
  <c r="AK20" i="1" s="1"/>
  <c r="AP20" i="1" s="1"/>
  <c r="AU20" i="1" s="1"/>
  <c r="I21" i="1"/>
  <c r="M21" i="1" s="1"/>
  <c r="Q21" i="1" s="1"/>
  <c r="U21" i="1" s="1"/>
  <c r="AA21" i="1" s="1"/>
  <c r="AF21" i="1" s="1"/>
  <c r="AK21" i="1" s="1"/>
  <c r="AP21" i="1" s="1"/>
  <c r="AU21" i="1" s="1"/>
  <c r="I23" i="1"/>
  <c r="M23" i="1" s="1"/>
  <c r="Q23" i="1" s="1"/>
  <c r="U23" i="1" s="1"/>
  <c r="AA23" i="1" s="1"/>
  <c r="AF23" i="1" s="1"/>
  <c r="AK23" i="1" s="1"/>
  <c r="AP23" i="1" s="1"/>
  <c r="AU23" i="1" s="1"/>
  <c r="I24" i="1"/>
  <c r="M24" i="1" s="1"/>
  <c r="Q24" i="1" s="1"/>
  <c r="U24" i="1" s="1"/>
  <c r="AA24" i="1" s="1"/>
  <c r="AF24" i="1" s="1"/>
  <c r="AK24" i="1" s="1"/>
  <c r="AP24" i="1" s="1"/>
  <c r="AU24" i="1" s="1"/>
  <c r="I25" i="1"/>
  <c r="M25" i="1" s="1"/>
  <c r="Q25" i="1" s="1"/>
  <c r="U25" i="1" s="1"/>
  <c r="AA25" i="1" s="1"/>
  <c r="AF25" i="1" s="1"/>
  <c r="AK25" i="1" s="1"/>
  <c r="AP25" i="1" s="1"/>
  <c r="AU25" i="1" s="1"/>
  <c r="I26" i="1"/>
  <c r="M26" i="1" s="1"/>
  <c r="Q26" i="1" s="1"/>
  <c r="U26" i="1" s="1"/>
  <c r="AA26" i="1" s="1"/>
  <c r="AF26" i="1" s="1"/>
  <c r="AK26" i="1" s="1"/>
  <c r="AP26" i="1" s="1"/>
  <c r="AU26" i="1" s="1"/>
  <c r="I27" i="1"/>
  <c r="M27" i="1" s="1"/>
  <c r="Q27" i="1" s="1"/>
  <c r="U27" i="1" s="1"/>
  <c r="AA27" i="1" s="1"/>
  <c r="AF27" i="1" s="1"/>
  <c r="AK27" i="1" s="1"/>
  <c r="AP27" i="1" s="1"/>
  <c r="AU27" i="1" s="1"/>
  <c r="I28" i="1"/>
  <c r="M28" i="1" s="1"/>
  <c r="Q28" i="1" s="1"/>
  <c r="U28" i="1" s="1"/>
  <c r="AA28" i="1" s="1"/>
  <c r="AF28" i="1" s="1"/>
  <c r="AK28" i="1" s="1"/>
  <c r="AP28" i="1" s="1"/>
  <c r="AU28" i="1" s="1"/>
  <c r="I29" i="1"/>
  <c r="M29" i="1" s="1"/>
  <c r="Q29" i="1" s="1"/>
  <c r="U29" i="1" s="1"/>
  <c r="AA29" i="1" s="1"/>
  <c r="AF29" i="1" s="1"/>
  <c r="AK29" i="1" s="1"/>
  <c r="AP29" i="1" s="1"/>
  <c r="AU29" i="1" s="1"/>
  <c r="I30" i="1"/>
  <c r="M30" i="1" s="1"/>
  <c r="Q30" i="1" s="1"/>
  <c r="U30" i="1" s="1"/>
  <c r="AA30" i="1" s="1"/>
  <c r="AF30" i="1" s="1"/>
  <c r="AK30" i="1" s="1"/>
  <c r="AP30" i="1" s="1"/>
  <c r="AU30" i="1" s="1"/>
  <c r="I31" i="1"/>
  <c r="M31" i="1" s="1"/>
  <c r="Q31" i="1" s="1"/>
  <c r="U31" i="1" s="1"/>
  <c r="AA31" i="1" s="1"/>
  <c r="AF31" i="1" s="1"/>
  <c r="AK31" i="1" s="1"/>
  <c r="AP31" i="1" s="1"/>
  <c r="AU31" i="1" s="1"/>
  <c r="I32" i="1"/>
  <c r="M32" i="1" s="1"/>
  <c r="Q32" i="1" s="1"/>
  <c r="U32" i="1" s="1"/>
  <c r="AA32" i="1" s="1"/>
  <c r="AF32" i="1" s="1"/>
  <c r="AK32" i="1" s="1"/>
  <c r="AP32" i="1" s="1"/>
  <c r="AU32" i="1" s="1"/>
  <c r="I33" i="1"/>
  <c r="M33" i="1" s="1"/>
  <c r="Q33" i="1" s="1"/>
  <c r="U33" i="1" s="1"/>
  <c r="AA33" i="1" s="1"/>
  <c r="AF33" i="1" s="1"/>
  <c r="AK33" i="1" s="1"/>
  <c r="AP33" i="1" s="1"/>
  <c r="AU33" i="1" s="1"/>
  <c r="I34" i="1"/>
  <c r="M34" i="1" s="1"/>
  <c r="Q34" i="1" s="1"/>
  <c r="U34" i="1" s="1"/>
  <c r="AA34" i="1" s="1"/>
  <c r="AF34" i="1" s="1"/>
  <c r="AK34" i="1" s="1"/>
  <c r="AP34" i="1" s="1"/>
  <c r="AU34" i="1" s="1"/>
  <c r="I35" i="1"/>
  <c r="M35" i="1" s="1"/>
  <c r="Q35" i="1" s="1"/>
  <c r="U35" i="1" s="1"/>
  <c r="AA35" i="1" s="1"/>
  <c r="AF35" i="1" s="1"/>
  <c r="AK35" i="1" s="1"/>
  <c r="AP35" i="1" s="1"/>
  <c r="AU35" i="1" s="1"/>
  <c r="I39" i="1"/>
  <c r="M39" i="1" s="1"/>
  <c r="Q39" i="1" s="1"/>
  <c r="U39" i="1" s="1"/>
  <c r="AA39" i="1" s="1"/>
  <c r="AF39" i="1" s="1"/>
  <c r="AK39" i="1" s="1"/>
  <c r="AP39" i="1" s="1"/>
  <c r="AU39" i="1" s="1"/>
  <c r="I40" i="1"/>
  <c r="M40" i="1" s="1"/>
  <c r="Q40" i="1" s="1"/>
  <c r="U40" i="1" s="1"/>
  <c r="AA40" i="1" s="1"/>
  <c r="AF40" i="1" s="1"/>
  <c r="AK40" i="1" s="1"/>
  <c r="AP40" i="1" s="1"/>
  <c r="AU40" i="1" s="1"/>
  <c r="I42" i="1"/>
  <c r="M42" i="1" s="1"/>
  <c r="Q42" i="1" s="1"/>
  <c r="U42" i="1" s="1"/>
  <c r="AA42" i="1" s="1"/>
  <c r="AF42" i="1" s="1"/>
  <c r="AK42" i="1" s="1"/>
  <c r="AP42" i="1" s="1"/>
  <c r="AU42" i="1" s="1"/>
  <c r="I43" i="1"/>
  <c r="M43" i="1" s="1"/>
  <c r="Q43" i="1" s="1"/>
  <c r="U43" i="1" s="1"/>
  <c r="AA43" i="1" s="1"/>
  <c r="AF43" i="1" s="1"/>
  <c r="AK43" i="1" s="1"/>
  <c r="AP43" i="1" s="1"/>
  <c r="AU43" i="1" s="1"/>
  <c r="I44" i="1"/>
  <c r="M44" i="1" s="1"/>
  <c r="Q44" i="1" s="1"/>
  <c r="U44" i="1" s="1"/>
  <c r="AA44" i="1" s="1"/>
  <c r="AF44" i="1" s="1"/>
  <c r="AK44" i="1" s="1"/>
  <c r="AP44" i="1" s="1"/>
  <c r="AU44" i="1" s="1"/>
  <c r="I45" i="1"/>
  <c r="M45" i="1" s="1"/>
  <c r="Q45" i="1" s="1"/>
  <c r="U45" i="1" s="1"/>
  <c r="AA45" i="1" s="1"/>
  <c r="AF45" i="1" s="1"/>
  <c r="AK45" i="1" s="1"/>
  <c r="AP45" i="1" s="1"/>
  <c r="AU45" i="1" s="1"/>
  <c r="I46" i="1"/>
  <c r="M46" i="1" s="1"/>
  <c r="Q46" i="1" s="1"/>
  <c r="U46" i="1" s="1"/>
  <c r="AA46" i="1" s="1"/>
  <c r="AF46" i="1" s="1"/>
  <c r="AK46" i="1" s="1"/>
  <c r="AP46" i="1" s="1"/>
  <c r="AU46" i="1" s="1"/>
  <c r="I48" i="1"/>
  <c r="M48" i="1" s="1"/>
  <c r="Q48" i="1" s="1"/>
  <c r="U48" i="1" s="1"/>
  <c r="AA48" i="1" s="1"/>
  <c r="AF48" i="1" s="1"/>
  <c r="AK48" i="1" s="1"/>
  <c r="AP48" i="1" s="1"/>
  <c r="AU48" i="1" s="1"/>
  <c r="I50" i="1"/>
  <c r="M50" i="1" s="1"/>
  <c r="Q50" i="1" s="1"/>
  <c r="U50" i="1" s="1"/>
  <c r="AA50" i="1" s="1"/>
  <c r="AF50" i="1" s="1"/>
  <c r="AK50" i="1" s="1"/>
  <c r="AP50" i="1" s="1"/>
  <c r="AU50" i="1" s="1"/>
  <c r="I51" i="1"/>
  <c r="M51" i="1" s="1"/>
  <c r="Q51" i="1" s="1"/>
  <c r="U51" i="1" s="1"/>
  <c r="AA51" i="1" s="1"/>
  <c r="AF51" i="1" s="1"/>
  <c r="AK51" i="1" s="1"/>
  <c r="AP51" i="1" s="1"/>
  <c r="AU51" i="1" s="1"/>
  <c r="I52" i="1"/>
  <c r="M52" i="1" s="1"/>
  <c r="Q52" i="1" s="1"/>
  <c r="U52" i="1" s="1"/>
  <c r="AA52" i="1" s="1"/>
  <c r="AF52" i="1" s="1"/>
  <c r="AK52" i="1" s="1"/>
  <c r="AP52" i="1" s="1"/>
  <c r="AU52" i="1" s="1"/>
  <c r="I55" i="1"/>
  <c r="M55" i="1" s="1"/>
  <c r="Q55" i="1" s="1"/>
  <c r="U55" i="1" s="1"/>
  <c r="AA55" i="1" s="1"/>
  <c r="AF55" i="1" s="1"/>
  <c r="AK55" i="1" s="1"/>
  <c r="AP55" i="1" s="1"/>
  <c r="AU55" i="1" s="1"/>
  <c r="I56" i="1"/>
  <c r="M56" i="1" s="1"/>
  <c r="Q56" i="1" s="1"/>
  <c r="U56" i="1" s="1"/>
  <c r="AA56" i="1" s="1"/>
  <c r="AF56" i="1" s="1"/>
  <c r="AK56" i="1" s="1"/>
  <c r="AP56" i="1" s="1"/>
  <c r="AU56" i="1" s="1"/>
  <c r="I57" i="1"/>
  <c r="M57" i="1" s="1"/>
  <c r="Q57" i="1" s="1"/>
  <c r="U57" i="1" s="1"/>
  <c r="AA57" i="1" s="1"/>
  <c r="AF57" i="1" s="1"/>
  <c r="AK57" i="1" s="1"/>
  <c r="AP57" i="1" s="1"/>
  <c r="AU57" i="1" s="1"/>
  <c r="I59" i="1"/>
  <c r="M59" i="1" s="1"/>
  <c r="Q59" i="1" s="1"/>
  <c r="U59" i="1" s="1"/>
  <c r="AA59" i="1" s="1"/>
  <c r="AF59" i="1" s="1"/>
  <c r="AK59" i="1" s="1"/>
  <c r="AP59" i="1" s="1"/>
  <c r="AU59" i="1" s="1"/>
  <c r="I60" i="1"/>
  <c r="M60" i="1" s="1"/>
  <c r="Q60" i="1" s="1"/>
  <c r="U60" i="1" s="1"/>
  <c r="AA60" i="1" s="1"/>
  <c r="AF60" i="1" s="1"/>
  <c r="AK60" i="1" s="1"/>
  <c r="AP60" i="1" s="1"/>
  <c r="AU60" i="1" s="1"/>
  <c r="I61" i="1"/>
  <c r="M61" i="1" s="1"/>
  <c r="Q61" i="1" s="1"/>
  <c r="U61" i="1" s="1"/>
  <c r="AA61" i="1" s="1"/>
  <c r="AF61" i="1" s="1"/>
  <c r="AK61" i="1" s="1"/>
  <c r="AP61" i="1" s="1"/>
  <c r="AU61" i="1" s="1"/>
  <c r="I62" i="1"/>
  <c r="M62" i="1" s="1"/>
  <c r="Q62" i="1" s="1"/>
  <c r="U62" i="1" s="1"/>
  <c r="AA62" i="1" s="1"/>
  <c r="AF62" i="1" s="1"/>
  <c r="AK62" i="1" s="1"/>
  <c r="AP62" i="1" s="1"/>
  <c r="AU62" i="1" s="1"/>
  <c r="I63" i="1"/>
  <c r="M63" i="1" s="1"/>
  <c r="Q63" i="1" s="1"/>
  <c r="U63" i="1" s="1"/>
  <c r="AA63" i="1" s="1"/>
  <c r="AF63" i="1" s="1"/>
  <c r="AK63" i="1" s="1"/>
  <c r="AP63" i="1" s="1"/>
  <c r="AU63" i="1" s="1"/>
  <c r="I64" i="1"/>
  <c r="M64" i="1" s="1"/>
  <c r="Q64" i="1" s="1"/>
  <c r="U64" i="1" s="1"/>
  <c r="AA64" i="1" s="1"/>
  <c r="AF64" i="1" s="1"/>
  <c r="AK64" i="1" s="1"/>
  <c r="AP64" i="1" s="1"/>
  <c r="AU64" i="1" s="1"/>
  <c r="I4" i="1"/>
  <c r="M4" i="1" s="1"/>
  <c r="Q4" i="1" s="1"/>
  <c r="U4" i="1" s="1"/>
  <c r="AA4" i="1" s="1"/>
  <c r="AF4" i="1" s="1"/>
  <c r="AK4" i="1" s="1"/>
  <c r="AP4" i="1" s="1"/>
  <c r="AU4" i="1" s="1"/>
  <c r="I13" i="1"/>
  <c r="M13" i="1" s="1"/>
  <c r="Q13" i="1" s="1"/>
  <c r="U13" i="1" s="1"/>
  <c r="AA13" i="1" s="1"/>
  <c r="AF13" i="1" s="1"/>
  <c r="AK13" i="1" s="1"/>
  <c r="AP13" i="1" s="1"/>
  <c r="AU13" i="1" s="1"/>
  <c r="I37" i="1"/>
  <c r="M37" i="1" s="1"/>
  <c r="Q37" i="1" s="1"/>
  <c r="U37" i="1" s="1"/>
  <c r="AA37" i="1" s="1"/>
  <c r="AF37" i="1" s="1"/>
  <c r="AK37" i="1" s="1"/>
  <c r="AP37" i="1" s="1"/>
  <c r="AU37" i="1" s="1"/>
  <c r="I38" i="1"/>
  <c r="M38" i="1" s="1"/>
  <c r="Q38" i="1" s="1"/>
  <c r="U38" i="1" s="1"/>
  <c r="AA38" i="1" s="1"/>
  <c r="AF38" i="1" s="1"/>
  <c r="AK38" i="1" s="1"/>
  <c r="AP38" i="1" s="1"/>
  <c r="AU38" i="1" s="1"/>
  <c r="I41" i="1"/>
  <c r="M41" i="1" s="1"/>
  <c r="Q41" i="1" s="1"/>
  <c r="U41" i="1" s="1"/>
  <c r="AA41" i="1" s="1"/>
  <c r="AF41" i="1" s="1"/>
  <c r="AK41" i="1" s="1"/>
  <c r="AP41" i="1" s="1"/>
  <c r="AU41" i="1" s="1"/>
  <c r="I47" i="1"/>
  <c r="M47" i="1" s="1"/>
  <c r="Q47" i="1" s="1"/>
  <c r="U47" i="1" s="1"/>
  <c r="AA47" i="1" s="1"/>
  <c r="AF47" i="1" s="1"/>
  <c r="AK47" i="1" s="1"/>
  <c r="AP47" i="1" s="1"/>
  <c r="AU47" i="1" s="1"/>
  <c r="I49" i="1"/>
  <c r="M49" i="1" s="1"/>
  <c r="Q49" i="1" s="1"/>
  <c r="U49" i="1" s="1"/>
  <c r="AA49" i="1" s="1"/>
  <c r="AF49" i="1" s="1"/>
  <c r="AK49" i="1" s="1"/>
  <c r="AP49" i="1" s="1"/>
  <c r="AU49" i="1" s="1"/>
  <c r="I53" i="1"/>
  <c r="M53" i="1" s="1"/>
  <c r="Q53" i="1" s="1"/>
  <c r="U53" i="1" s="1"/>
  <c r="AA53" i="1" s="1"/>
  <c r="AF53" i="1" s="1"/>
  <c r="AK53" i="1" s="1"/>
  <c r="AP53" i="1" s="1"/>
  <c r="AU53" i="1" s="1"/>
  <c r="I65" i="1"/>
  <c r="M65" i="1" s="1"/>
  <c r="Q65" i="1" s="1"/>
  <c r="U65" i="1" s="1"/>
  <c r="AA65" i="1" s="1"/>
  <c r="AF65" i="1" s="1"/>
  <c r="AK65" i="1" s="1"/>
  <c r="AP65" i="1" s="1"/>
  <c r="AU65" i="1" s="1"/>
  <c r="H7" i="1"/>
  <c r="L7" i="1" s="1"/>
  <c r="P7" i="1" s="1"/>
  <c r="T7" i="1" s="1"/>
  <c r="Y7" i="1" s="1"/>
  <c r="AD7" i="1" s="1"/>
  <c r="AI7" i="1" s="1"/>
  <c r="AN7" i="1" s="1"/>
  <c r="AS7" i="1" s="1"/>
  <c r="H8" i="1"/>
  <c r="L8" i="1" s="1"/>
  <c r="P8" i="1" s="1"/>
  <c r="T8" i="1" s="1"/>
  <c r="Y8" i="1" s="1"/>
  <c r="AD8" i="1" s="1"/>
  <c r="AI8" i="1" s="1"/>
  <c r="AN8" i="1" s="1"/>
  <c r="AS8" i="1" s="1"/>
  <c r="H9" i="1"/>
  <c r="L9" i="1" s="1"/>
  <c r="P9" i="1" s="1"/>
  <c r="T9" i="1" s="1"/>
  <c r="Y9" i="1" s="1"/>
  <c r="AD9" i="1" s="1"/>
  <c r="AI9" i="1" s="1"/>
  <c r="AN9" i="1" s="1"/>
  <c r="AS9" i="1" s="1"/>
  <c r="H10" i="1"/>
  <c r="L10" i="1" s="1"/>
  <c r="P10" i="1" s="1"/>
  <c r="T10" i="1" s="1"/>
  <c r="Y10" i="1" s="1"/>
  <c r="AD10" i="1" s="1"/>
  <c r="AI10" i="1" s="1"/>
  <c r="AN10" i="1" s="1"/>
  <c r="AS10" i="1" s="1"/>
  <c r="H12" i="1"/>
  <c r="L12" i="1" s="1"/>
  <c r="P12" i="1" s="1"/>
  <c r="T12" i="1" s="1"/>
  <c r="Y12" i="1" s="1"/>
  <c r="AD12" i="1" s="1"/>
  <c r="AI12" i="1" s="1"/>
  <c r="AN12" i="1" s="1"/>
  <c r="AS12" i="1" s="1"/>
  <c r="H13" i="1"/>
  <c r="L13" i="1" s="1"/>
  <c r="P13" i="1" s="1"/>
  <c r="T13" i="1" s="1"/>
  <c r="Y13" i="1" s="1"/>
  <c r="AD13" i="1" s="1"/>
  <c r="AI13" i="1" s="1"/>
  <c r="AN13" i="1" s="1"/>
  <c r="AS13" i="1" s="1"/>
  <c r="H14" i="1"/>
  <c r="L14" i="1" s="1"/>
  <c r="P14" i="1" s="1"/>
  <c r="T14" i="1" s="1"/>
  <c r="Y14" i="1" s="1"/>
  <c r="AD14" i="1" s="1"/>
  <c r="AI14" i="1" s="1"/>
  <c r="AN14" i="1" s="1"/>
  <c r="AS14" i="1" s="1"/>
  <c r="H15" i="1"/>
  <c r="L15" i="1" s="1"/>
  <c r="P15" i="1" s="1"/>
  <c r="T15" i="1" s="1"/>
  <c r="Y15" i="1" s="1"/>
  <c r="AD15" i="1" s="1"/>
  <c r="AI15" i="1" s="1"/>
  <c r="AN15" i="1" s="1"/>
  <c r="AS15" i="1" s="1"/>
  <c r="H16" i="1"/>
  <c r="L16" i="1" s="1"/>
  <c r="P16" i="1" s="1"/>
  <c r="T16" i="1" s="1"/>
  <c r="Y16" i="1" s="1"/>
  <c r="AD16" i="1" s="1"/>
  <c r="AI16" i="1" s="1"/>
  <c r="AN16" i="1" s="1"/>
  <c r="AS16" i="1" s="1"/>
  <c r="H17" i="1"/>
  <c r="L17" i="1" s="1"/>
  <c r="P17" i="1" s="1"/>
  <c r="T17" i="1" s="1"/>
  <c r="Y17" i="1" s="1"/>
  <c r="AD17" i="1" s="1"/>
  <c r="AI17" i="1" s="1"/>
  <c r="AN17" i="1" s="1"/>
  <c r="AS17" i="1" s="1"/>
  <c r="H18" i="1"/>
  <c r="L18" i="1" s="1"/>
  <c r="P18" i="1" s="1"/>
  <c r="T18" i="1" s="1"/>
  <c r="Y18" i="1" s="1"/>
  <c r="AD18" i="1" s="1"/>
  <c r="AI18" i="1" s="1"/>
  <c r="AN18" i="1" s="1"/>
  <c r="AS18" i="1" s="1"/>
  <c r="H19" i="1"/>
  <c r="L19" i="1" s="1"/>
  <c r="P19" i="1" s="1"/>
  <c r="T19" i="1" s="1"/>
  <c r="Y19" i="1" s="1"/>
  <c r="AD19" i="1" s="1"/>
  <c r="AI19" i="1" s="1"/>
  <c r="AN19" i="1" s="1"/>
  <c r="AS19" i="1" s="1"/>
  <c r="H20" i="1"/>
  <c r="L20" i="1" s="1"/>
  <c r="P20" i="1" s="1"/>
  <c r="T20" i="1" s="1"/>
  <c r="Y20" i="1" s="1"/>
  <c r="AD20" i="1" s="1"/>
  <c r="AI20" i="1" s="1"/>
  <c r="AN20" i="1" s="1"/>
  <c r="AS20" i="1" s="1"/>
  <c r="H21" i="1"/>
  <c r="L21" i="1" s="1"/>
  <c r="P21" i="1" s="1"/>
  <c r="T21" i="1" s="1"/>
  <c r="Y21" i="1" s="1"/>
  <c r="AD21" i="1" s="1"/>
  <c r="AI21" i="1" s="1"/>
  <c r="AN21" i="1" s="1"/>
  <c r="AS21" i="1" s="1"/>
  <c r="H23" i="1"/>
  <c r="L23" i="1" s="1"/>
  <c r="P23" i="1" s="1"/>
  <c r="T23" i="1" s="1"/>
  <c r="Y23" i="1" s="1"/>
  <c r="AD23" i="1" s="1"/>
  <c r="AI23" i="1" s="1"/>
  <c r="AN23" i="1" s="1"/>
  <c r="AS23" i="1" s="1"/>
  <c r="H24" i="1"/>
  <c r="L24" i="1" s="1"/>
  <c r="P24" i="1" s="1"/>
  <c r="T24" i="1" s="1"/>
  <c r="Y24" i="1" s="1"/>
  <c r="AD24" i="1" s="1"/>
  <c r="AI24" i="1" s="1"/>
  <c r="AN24" i="1" s="1"/>
  <c r="AS24" i="1" s="1"/>
  <c r="H25" i="1"/>
  <c r="L25" i="1" s="1"/>
  <c r="P25" i="1" s="1"/>
  <c r="T25" i="1" s="1"/>
  <c r="Y25" i="1" s="1"/>
  <c r="AD25" i="1" s="1"/>
  <c r="AI25" i="1" s="1"/>
  <c r="AN25" i="1" s="1"/>
  <c r="AS25" i="1" s="1"/>
  <c r="H26" i="1"/>
  <c r="L26" i="1" s="1"/>
  <c r="P26" i="1" s="1"/>
  <c r="T26" i="1" s="1"/>
  <c r="Y26" i="1" s="1"/>
  <c r="AD26" i="1" s="1"/>
  <c r="AI26" i="1" s="1"/>
  <c r="AN26" i="1" s="1"/>
  <c r="AS26" i="1" s="1"/>
  <c r="H27" i="1"/>
  <c r="L27" i="1" s="1"/>
  <c r="P27" i="1" s="1"/>
  <c r="T27" i="1" s="1"/>
  <c r="Y27" i="1" s="1"/>
  <c r="AD27" i="1" s="1"/>
  <c r="AI27" i="1" s="1"/>
  <c r="AN27" i="1" s="1"/>
  <c r="AS27" i="1" s="1"/>
  <c r="H28" i="1"/>
  <c r="L28" i="1" s="1"/>
  <c r="P28" i="1" s="1"/>
  <c r="T28" i="1" s="1"/>
  <c r="Y28" i="1" s="1"/>
  <c r="AD28" i="1" s="1"/>
  <c r="AI28" i="1" s="1"/>
  <c r="AN28" i="1" s="1"/>
  <c r="AS28" i="1" s="1"/>
  <c r="H29" i="1"/>
  <c r="L29" i="1" s="1"/>
  <c r="P29" i="1" s="1"/>
  <c r="T29" i="1" s="1"/>
  <c r="Y29" i="1" s="1"/>
  <c r="AD29" i="1" s="1"/>
  <c r="AI29" i="1" s="1"/>
  <c r="AN29" i="1" s="1"/>
  <c r="AS29" i="1" s="1"/>
  <c r="H30" i="1"/>
  <c r="L30" i="1" s="1"/>
  <c r="P30" i="1" s="1"/>
  <c r="T30" i="1" s="1"/>
  <c r="Y30" i="1" s="1"/>
  <c r="AD30" i="1" s="1"/>
  <c r="AI30" i="1" s="1"/>
  <c r="AN30" i="1" s="1"/>
  <c r="AS30" i="1" s="1"/>
  <c r="H32" i="1"/>
  <c r="L32" i="1" s="1"/>
  <c r="P32" i="1" s="1"/>
  <c r="T32" i="1" s="1"/>
  <c r="Y32" i="1" s="1"/>
  <c r="AD32" i="1" s="1"/>
  <c r="AI32" i="1" s="1"/>
  <c r="AN32" i="1" s="1"/>
  <c r="AS32" i="1" s="1"/>
  <c r="H34" i="1"/>
  <c r="L34" i="1" s="1"/>
  <c r="P34" i="1" s="1"/>
  <c r="T34" i="1" s="1"/>
  <c r="Y34" i="1" s="1"/>
  <c r="AD34" i="1" s="1"/>
  <c r="AI34" i="1" s="1"/>
  <c r="AN34" i="1" s="1"/>
  <c r="AS34" i="1" s="1"/>
  <c r="H35" i="1"/>
  <c r="L35" i="1" s="1"/>
  <c r="P35" i="1" s="1"/>
  <c r="T35" i="1" s="1"/>
  <c r="Y35" i="1" s="1"/>
  <c r="AD35" i="1" s="1"/>
  <c r="AI35" i="1" s="1"/>
  <c r="AN35" i="1" s="1"/>
  <c r="AS35" i="1" s="1"/>
  <c r="H36" i="1"/>
  <c r="L36" i="1" s="1"/>
  <c r="P36" i="1" s="1"/>
  <c r="T36" i="1" s="1"/>
  <c r="Y36" i="1" s="1"/>
  <c r="AD36" i="1" s="1"/>
  <c r="AI36" i="1" s="1"/>
  <c r="AN36" i="1" s="1"/>
  <c r="AS36" i="1" s="1"/>
  <c r="H37" i="1"/>
  <c r="L37" i="1" s="1"/>
  <c r="P37" i="1" s="1"/>
  <c r="T37" i="1" s="1"/>
  <c r="Y37" i="1" s="1"/>
  <c r="AD37" i="1" s="1"/>
  <c r="AI37" i="1" s="1"/>
  <c r="AN37" i="1" s="1"/>
  <c r="AS37" i="1" s="1"/>
  <c r="H38" i="1"/>
  <c r="L38" i="1" s="1"/>
  <c r="P38" i="1" s="1"/>
  <c r="T38" i="1" s="1"/>
  <c r="Y38" i="1" s="1"/>
  <c r="AD38" i="1" s="1"/>
  <c r="AI38" i="1" s="1"/>
  <c r="AN38" i="1" s="1"/>
  <c r="AS38" i="1" s="1"/>
  <c r="H39" i="1"/>
  <c r="L39" i="1" s="1"/>
  <c r="P39" i="1" s="1"/>
  <c r="T39" i="1" s="1"/>
  <c r="Y39" i="1" s="1"/>
  <c r="AD39" i="1" s="1"/>
  <c r="AI39" i="1" s="1"/>
  <c r="AN39" i="1" s="1"/>
  <c r="AS39" i="1" s="1"/>
  <c r="H40" i="1"/>
  <c r="L40" i="1" s="1"/>
  <c r="P40" i="1" s="1"/>
  <c r="T40" i="1" s="1"/>
  <c r="Y40" i="1" s="1"/>
  <c r="AD40" i="1" s="1"/>
  <c r="AI40" i="1" s="1"/>
  <c r="AN40" i="1" s="1"/>
  <c r="AS40" i="1" s="1"/>
  <c r="H41" i="1"/>
  <c r="L41" i="1" s="1"/>
  <c r="P41" i="1" s="1"/>
  <c r="T41" i="1" s="1"/>
  <c r="Y41" i="1" s="1"/>
  <c r="AD41" i="1" s="1"/>
  <c r="AI41" i="1" s="1"/>
  <c r="AN41" i="1" s="1"/>
  <c r="AS41" i="1" s="1"/>
  <c r="H42" i="1"/>
  <c r="L42" i="1" s="1"/>
  <c r="P42" i="1" s="1"/>
  <c r="T42" i="1" s="1"/>
  <c r="Y42" i="1" s="1"/>
  <c r="AD42" i="1" s="1"/>
  <c r="AI42" i="1" s="1"/>
  <c r="AN42" i="1" s="1"/>
  <c r="AS42" i="1" s="1"/>
  <c r="H43" i="1"/>
  <c r="L43" i="1" s="1"/>
  <c r="P43" i="1" s="1"/>
  <c r="T43" i="1" s="1"/>
  <c r="Y43" i="1" s="1"/>
  <c r="AD43" i="1" s="1"/>
  <c r="AI43" i="1" s="1"/>
  <c r="AN43" i="1" s="1"/>
  <c r="AS43" i="1" s="1"/>
  <c r="H44" i="1"/>
  <c r="L44" i="1" s="1"/>
  <c r="P44" i="1" s="1"/>
  <c r="T44" i="1" s="1"/>
  <c r="Y44" i="1" s="1"/>
  <c r="AD44" i="1" s="1"/>
  <c r="AI44" i="1" s="1"/>
  <c r="AN44" i="1" s="1"/>
  <c r="AS44" i="1" s="1"/>
  <c r="H45" i="1"/>
  <c r="L45" i="1" s="1"/>
  <c r="P45" i="1" s="1"/>
  <c r="T45" i="1" s="1"/>
  <c r="Y45" i="1" s="1"/>
  <c r="AD45" i="1" s="1"/>
  <c r="AI45" i="1" s="1"/>
  <c r="AN45" i="1" s="1"/>
  <c r="AS45" i="1" s="1"/>
  <c r="H46" i="1"/>
  <c r="L46" i="1" s="1"/>
  <c r="P46" i="1" s="1"/>
  <c r="T46" i="1" s="1"/>
  <c r="Y46" i="1" s="1"/>
  <c r="AD46" i="1" s="1"/>
  <c r="AI46" i="1" s="1"/>
  <c r="AN46" i="1" s="1"/>
  <c r="AS46" i="1" s="1"/>
  <c r="H47" i="1"/>
  <c r="L47" i="1" s="1"/>
  <c r="P47" i="1" s="1"/>
  <c r="T47" i="1" s="1"/>
  <c r="Y47" i="1" s="1"/>
  <c r="AD47" i="1" s="1"/>
  <c r="AI47" i="1" s="1"/>
  <c r="AN47" i="1" s="1"/>
  <c r="AS47" i="1" s="1"/>
  <c r="H48" i="1"/>
  <c r="L48" i="1" s="1"/>
  <c r="P48" i="1" s="1"/>
  <c r="T48" i="1" s="1"/>
  <c r="Y48" i="1" s="1"/>
  <c r="AD48" i="1" s="1"/>
  <c r="AI48" i="1" s="1"/>
  <c r="AN48" i="1" s="1"/>
  <c r="AS48" i="1" s="1"/>
  <c r="H49" i="1"/>
  <c r="L49" i="1" s="1"/>
  <c r="P49" i="1" s="1"/>
  <c r="T49" i="1" s="1"/>
  <c r="Y49" i="1" s="1"/>
  <c r="AD49" i="1" s="1"/>
  <c r="AI49" i="1" s="1"/>
  <c r="AN49" i="1" s="1"/>
  <c r="AS49" i="1" s="1"/>
  <c r="H50" i="1"/>
  <c r="L50" i="1" s="1"/>
  <c r="P50" i="1" s="1"/>
  <c r="T50" i="1" s="1"/>
  <c r="Y50" i="1" s="1"/>
  <c r="AD50" i="1" s="1"/>
  <c r="AI50" i="1" s="1"/>
  <c r="AN50" i="1" s="1"/>
  <c r="AS50" i="1" s="1"/>
  <c r="H51" i="1"/>
  <c r="L51" i="1" s="1"/>
  <c r="P51" i="1" s="1"/>
  <c r="T51" i="1" s="1"/>
  <c r="Y51" i="1" s="1"/>
  <c r="AD51" i="1" s="1"/>
  <c r="AI51" i="1" s="1"/>
  <c r="AN51" i="1" s="1"/>
  <c r="AS51" i="1" s="1"/>
  <c r="H52" i="1"/>
  <c r="L52" i="1" s="1"/>
  <c r="P52" i="1" s="1"/>
  <c r="T52" i="1" s="1"/>
  <c r="Y52" i="1" s="1"/>
  <c r="AD52" i="1" s="1"/>
  <c r="AI52" i="1" s="1"/>
  <c r="AN52" i="1" s="1"/>
  <c r="AS52" i="1" s="1"/>
  <c r="H53" i="1"/>
  <c r="L53" i="1" s="1"/>
  <c r="P53" i="1" s="1"/>
  <c r="T53" i="1" s="1"/>
  <c r="Y53" i="1" s="1"/>
  <c r="AD53" i="1" s="1"/>
  <c r="AI53" i="1" s="1"/>
  <c r="AN53" i="1" s="1"/>
  <c r="AS53" i="1" s="1"/>
  <c r="H54" i="1"/>
  <c r="L54" i="1" s="1"/>
  <c r="P54" i="1" s="1"/>
  <c r="T54" i="1" s="1"/>
  <c r="Y54" i="1" s="1"/>
  <c r="AD54" i="1" s="1"/>
  <c r="AI54" i="1" s="1"/>
  <c r="AN54" i="1" s="1"/>
  <c r="AS54" i="1" s="1"/>
  <c r="H55" i="1"/>
  <c r="L55" i="1" s="1"/>
  <c r="P55" i="1" s="1"/>
  <c r="T55" i="1" s="1"/>
  <c r="Y55" i="1" s="1"/>
  <c r="AD55" i="1" s="1"/>
  <c r="AI55" i="1" s="1"/>
  <c r="AN55" i="1" s="1"/>
  <c r="AS55" i="1" s="1"/>
  <c r="H56" i="1"/>
  <c r="L56" i="1" s="1"/>
  <c r="P56" i="1" s="1"/>
  <c r="T56" i="1" s="1"/>
  <c r="Y56" i="1" s="1"/>
  <c r="AD56" i="1" s="1"/>
  <c r="AI56" i="1" s="1"/>
  <c r="AN56" i="1" s="1"/>
  <c r="AS56" i="1" s="1"/>
  <c r="H57" i="1"/>
  <c r="L57" i="1" s="1"/>
  <c r="P57" i="1" s="1"/>
  <c r="T57" i="1" s="1"/>
  <c r="Y57" i="1" s="1"/>
  <c r="AD57" i="1" s="1"/>
  <c r="AI57" i="1" s="1"/>
  <c r="AN57" i="1" s="1"/>
  <c r="AS57" i="1" s="1"/>
  <c r="H58" i="1"/>
  <c r="L58" i="1" s="1"/>
  <c r="P58" i="1" s="1"/>
  <c r="T58" i="1" s="1"/>
  <c r="Y58" i="1" s="1"/>
  <c r="AD58" i="1" s="1"/>
  <c r="AI58" i="1" s="1"/>
  <c r="AN58" i="1" s="1"/>
  <c r="AS58" i="1" s="1"/>
  <c r="H59" i="1"/>
  <c r="L59" i="1" s="1"/>
  <c r="P59" i="1" s="1"/>
  <c r="T59" i="1" s="1"/>
  <c r="Y59" i="1" s="1"/>
  <c r="AD59" i="1" s="1"/>
  <c r="AI59" i="1" s="1"/>
  <c r="AN59" i="1" s="1"/>
  <c r="AS59" i="1" s="1"/>
  <c r="H60" i="1"/>
  <c r="L60" i="1" s="1"/>
  <c r="P60" i="1" s="1"/>
  <c r="T60" i="1" s="1"/>
  <c r="Y60" i="1" s="1"/>
  <c r="AD60" i="1" s="1"/>
  <c r="AI60" i="1" s="1"/>
  <c r="AN60" i="1" s="1"/>
  <c r="AS60" i="1" s="1"/>
  <c r="H61" i="1"/>
  <c r="L61" i="1" s="1"/>
  <c r="P61" i="1" s="1"/>
  <c r="T61" i="1" s="1"/>
  <c r="Y61" i="1" s="1"/>
  <c r="AD61" i="1" s="1"/>
  <c r="AI61" i="1" s="1"/>
  <c r="AN61" i="1" s="1"/>
  <c r="AS61" i="1" s="1"/>
  <c r="H62" i="1"/>
  <c r="L62" i="1" s="1"/>
  <c r="P62" i="1" s="1"/>
  <c r="T62" i="1" s="1"/>
  <c r="Y62" i="1" s="1"/>
  <c r="AD62" i="1" s="1"/>
  <c r="AI62" i="1" s="1"/>
  <c r="AN62" i="1" s="1"/>
  <c r="AS62" i="1" s="1"/>
  <c r="H63" i="1"/>
  <c r="L63" i="1" s="1"/>
  <c r="P63" i="1" s="1"/>
  <c r="T63" i="1" s="1"/>
  <c r="Y63" i="1" s="1"/>
  <c r="AD63" i="1" s="1"/>
  <c r="AI63" i="1" s="1"/>
  <c r="AN63" i="1" s="1"/>
  <c r="AS63" i="1" s="1"/>
  <c r="H64" i="1"/>
  <c r="L64" i="1" s="1"/>
  <c r="P64" i="1" s="1"/>
  <c r="T64" i="1" s="1"/>
  <c r="Y64" i="1" s="1"/>
  <c r="AD64" i="1" s="1"/>
  <c r="AI64" i="1" s="1"/>
  <c r="AN64" i="1" s="1"/>
  <c r="AS64" i="1" s="1"/>
  <c r="H65" i="1"/>
  <c r="L65" i="1" s="1"/>
  <c r="P65" i="1" s="1"/>
  <c r="T65" i="1" s="1"/>
  <c r="Y65" i="1" s="1"/>
  <c r="AD65" i="1" s="1"/>
  <c r="AI65" i="1" s="1"/>
  <c r="AN65" i="1" s="1"/>
  <c r="AS65" i="1" s="1"/>
  <c r="H4" i="1"/>
  <c r="L4" i="1" s="1"/>
  <c r="P4" i="1" s="1"/>
  <c r="T4" i="1" s="1"/>
  <c r="Y4" i="1" s="1"/>
  <c r="AD4" i="1" s="1"/>
  <c r="AI4" i="1" s="1"/>
  <c r="AN4" i="1" s="1"/>
  <c r="AS4" i="1" s="1"/>
  <c r="H5" i="1"/>
  <c r="L5" i="1" s="1"/>
  <c r="P5" i="1" s="1"/>
  <c r="T5" i="1" s="1"/>
  <c r="Y5" i="1" s="1"/>
  <c r="AD5" i="1" s="1"/>
  <c r="AI5" i="1" s="1"/>
  <c r="AN5" i="1" s="1"/>
  <c r="AS5" i="1" s="1"/>
  <c r="H6" i="1"/>
  <c r="L6" i="1" s="1"/>
  <c r="P6" i="1" s="1"/>
  <c r="T6" i="1" s="1"/>
  <c r="Y6" i="1" s="1"/>
  <c r="AD6" i="1" s="1"/>
  <c r="AI6" i="1" s="1"/>
  <c r="AN6" i="1" s="1"/>
  <c r="AS6" i="1" s="1"/>
  <c r="H11" i="1"/>
  <c r="L11" i="1" s="1"/>
  <c r="P11" i="1" s="1"/>
  <c r="T11" i="1" s="1"/>
  <c r="Y11" i="1" s="1"/>
  <c r="AD11" i="1" s="1"/>
  <c r="AI11" i="1" s="1"/>
  <c r="AN11" i="1" s="1"/>
  <c r="AS11" i="1" s="1"/>
  <c r="H22" i="1"/>
  <c r="L22" i="1" s="1"/>
  <c r="P22" i="1" s="1"/>
  <c r="T22" i="1" s="1"/>
  <c r="Y22" i="1" s="1"/>
  <c r="AD22" i="1" s="1"/>
  <c r="AI22" i="1" s="1"/>
  <c r="AN22" i="1" s="1"/>
  <c r="AS22" i="1" s="1"/>
  <c r="H31" i="1"/>
  <c r="L31" i="1" s="1"/>
  <c r="P31" i="1" s="1"/>
  <c r="T31" i="1" s="1"/>
  <c r="Y31" i="1" s="1"/>
  <c r="AD31" i="1" s="1"/>
  <c r="AI31" i="1" s="1"/>
  <c r="AN31" i="1" s="1"/>
  <c r="AS31" i="1" s="1"/>
  <c r="H33" i="1"/>
  <c r="L33" i="1" s="1"/>
  <c r="P33" i="1" s="1"/>
  <c r="T33" i="1" s="1"/>
  <c r="Y33" i="1" s="1"/>
  <c r="AD33" i="1" s="1"/>
  <c r="AI33" i="1" s="1"/>
  <c r="AN33" i="1" s="1"/>
  <c r="AS33" i="1" s="1"/>
  <c r="AS66" i="1" l="1"/>
  <c r="AN66" i="1"/>
  <c r="AI66" i="1"/>
  <c r="AD66" i="1"/>
  <c r="Y66" i="1"/>
  <c r="T66" i="1"/>
  <c r="P66" i="1"/>
  <c r="L66" i="1"/>
  <c r="I14" i="1"/>
  <c r="M14" i="1" s="1"/>
  <c r="Q14" i="1" s="1"/>
  <c r="U14" i="1" s="1"/>
  <c r="AA14" i="1" s="1"/>
  <c r="I22" i="1"/>
  <c r="M22" i="1" s="1"/>
  <c r="Q22" i="1" s="1"/>
  <c r="U22" i="1" s="1"/>
  <c r="AA22" i="1" s="1"/>
  <c r="AF22" i="1" s="1"/>
  <c r="AK22" i="1" s="1"/>
  <c r="AP22" i="1" s="1"/>
  <c r="AU22" i="1" s="1"/>
  <c r="I5" i="1"/>
  <c r="M5" i="1" s="1"/>
  <c r="Q5" i="1" s="1"/>
  <c r="U5" i="1" s="1"/>
  <c r="AA5" i="1" s="1"/>
  <c r="AF5" i="1" s="1"/>
  <c r="AK5" i="1" s="1"/>
  <c r="AP5" i="1" s="1"/>
  <c r="AU5" i="1" s="1"/>
  <c r="I58" i="1"/>
  <c r="M58" i="1" s="1"/>
  <c r="Q58" i="1" s="1"/>
  <c r="U58" i="1" s="1"/>
  <c r="AA58" i="1" s="1"/>
  <c r="AF58" i="1" s="1"/>
  <c r="AK58" i="1" s="1"/>
  <c r="AP58" i="1" s="1"/>
  <c r="AU58" i="1" s="1"/>
  <c r="I54" i="1"/>
  <c r="M54" i="1" s="1"/>
  <c r="Q54" i="1" s="1"/>
  <c r="U54" i="1" s="1"/>
  <c r="AA54" i="1" s="1"/>
  <c r="AF54" i="1" s="1"/>
  <c r="AK54" i="1" s="1"/>
  <c r="AP54" i="1" s="1"/>
  <c r="AU54" i="1" s="1"/>
  <c r="AF14" i="1" l="1"/>
  <c r="AK14" i="1" s="1"/>
  <c r="AP14" i="1" s="1"/>
  <c r="AA66" i="1"/>
  <c r="U66" i="1"/>
  <c r="Q66" i="1"/>
  <c r="M66" i="1"/>
  <c r="F66" i="1"/>
  <c r="AP66" i="1" l="1"/>
  <c r="AU14" i="1"/>
  <c r="AU66" i="1" s="1"/>
  <c r="AF66" i="1"/>
  <c r="AK66" i="1"/>
  <c r="G66" i="1"/>
  <c r="H66" i="1" l="1"/>
  <c r="I66" i="1" l="1"/>
</calcChain>
</file>

<file path=xl/sharedStrings.xml><?xml version="1.0" encoding="utf-8"?>
<sst xmlns="http://schemas.openxmlformats.org/spreadsheetml/2006/main" count="720" uniqueCount="618">
  <si>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</si>
  <si>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</si>
  <si>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</si>
  <si>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</si>
  <si>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</si>
  <si>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</si>
  <si>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</si>
  <si>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</si>
  <si>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</si>
  <si>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</si>
  <si>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</si>
  <si>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</si>
  <si>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</si>
  <si>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</si>
  <si>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</si>
  <si>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</si>
  <si>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</si>
  <si>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</si>
  <si>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</si>
  <si>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</si>
  <si>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</si>
  <si>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</si>
  <si>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</si>
  <si>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</si>
  <si>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</si>
  <si>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</si>
  <si>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</si>
  <si>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</si>
  <si>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</si>
  <si>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</si>
  <si>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</si>
  <si>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</si>
  <si>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</si>
  <si>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</si>
  <si>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</si>
  <si>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</si>
  <si>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</si>
  <si>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</si>
  <si>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</si>
  <si>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</si>
  <si>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</si>
  <si>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</si>
  <si>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</si>
  <si>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</si>
  <si>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</si>
  <si>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</si>
  <si>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</si>
  <si>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</si>
  <si>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</si>
  <si>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</si>
  <si>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</si>
  <si>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</si>
  <si>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</si>
  <si>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</si>
  <si>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</si>
  <si>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</si>
  <si>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</si>
  <si>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</si>
  <si>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</si>
  <si>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</si>
  <si>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</si>
  <si>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</si>
  <si>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</si>
  <si>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</si>
  <si>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</si>
  <si>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</si>
  <si>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</si>
  <si>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</si>
  <si>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</si>
  <si>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</si>
  <si>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</si>
  <si>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</si>
  <si>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</si>
  <si>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</si>
  <si>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</si>
  <si>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</si>
  <si>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</si>
  <si>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</si>
  <si>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</si>
  <si>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</si>
  <si>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</si>
  <si>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</si>
  <si>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</si>
  <si>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</si>
  <si>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</si>
  <si>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</si>
  <si>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</si>
  <si>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</si>
  <si>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</si>
  <si>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</si>
  <si>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</si>
  <si>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</si>
  <si>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</si>
  <si>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</si>
  <si>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</si>
  <si>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</si>
  <si>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</si>
  <si>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</si>
  <si>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</si>
  <si>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</si>
  <si>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</si>
  <si>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</si>
  <si>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</si>
  <si>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</si>
  <si>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</si>
  <si>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</si>
  <si>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</si>
  <si>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</si>
  <si>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</si>
  <si>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</si>
  <si>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</si>
  <si>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</si>
  <si>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</si>
  <si>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</si>
  <si>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</si>
  <si>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</si>
  <si>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</si>
  <si>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</si>
  <si>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</si>
  <si>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</si>
  <si>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</si>
  <si>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</si>
  <si>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</si>
  <si>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</si>
  <si>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</si>
  <si>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</si>
  <si>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</si>
  <si>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</si>
  <si>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</si>
  <si>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</si>
  <si>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</si>
  <si>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</si>
  <si>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</si>
  <si>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</si>
  <si>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</si>
  <si>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</si>
  <si>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</si>
  <si>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</si>
  <si>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</si>
  <si>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MOVIMIENTOS DE MAYO 2018</t>
  </si>
  <si>
    <t>SALDOS A 31 MAYO DEL 2018</t>
  </si>
  <si>
    <t>MOVIMIENTOS DE JUNIO 2018</t>
  </si>
  <si>
    <t>SALDOS A 30 JUNIO DEL 2018</t>
  </si>
  <si>
    <t>SALDOS A 30 ABRIL DEL 2018</t>
  </si>
  <si>
    <t>542302001 Para Proyectos de Inversión</t>
  </si>
  <si>
    <t>MOVIMIENTOS DE JULIO 2018</t>
  </si>
  <si>
    <t>SALDOS A 31 JULIO DEL 2018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</si>
  <si>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</si>
  <si>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</si>
  <si>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</si>
  <si>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</si>
  <si>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</si>
  <si>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</si>
  <si>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</si>
  <si>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</si>
  <si>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</si>
  <si>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</si>
  <si>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</si>
  <si>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</si>
  <si>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</si>
  <si>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</si>
  <si>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</si>
  <si>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</si>
  <si>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</si>
  <si>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</si>
  <si>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</si>
  <si>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</si>
  <si>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</si>
  <si>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</si>
  <si>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</si>
  <si>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</si>
  <si>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</si>
  <si>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</si>
  <si>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</si>
  <si>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</si>
  <si>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</si>
  <si>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</si>
  <si>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</si>
  <si>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</si>
  <si>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</si>
  <si>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</si>
  <si>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</si>
  <si>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</si>
  <si>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</si>
  <si>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</si>
  <si>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</si>
  <si>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</si>
  <si>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</si>
  <si>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</si>
  <si>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</si>
  <si>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</si>
  <si>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</si>
  <si>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</si>
  <si>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</si>
  <si>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</si>
  <si>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</si>
  <si>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</si>
  <si>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</si>
  <si>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</si>
  <si>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</si>
  <si>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</si>
  <si>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</si>
  <si>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</si>
  <si>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</si>
  <si>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</si>
  <si>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</si>
  <si>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</si>
  <si>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</si>
  <si>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</si>
  <si>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</si>
  <si>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</si>
  <si>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</si>
  <si>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</si>
  <si>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</si>
  <si>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</si>
  <si>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</si>
  <si>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</si>
  <si>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</si>
  <si>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</si>
  <si>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</si>
  <si>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</si>
  <si>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</si>
  <si>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</si>
  <si>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</si>
  <si>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</si>
  <si>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</si>
  <si>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</si>
  <si>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</si>
  <si>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</si>
  <si>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</si>
  <si>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</si>
  <si>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</si>
  <si>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</si>
  <si>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</si>
  <si>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</si>
  <si>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</si>
  <si>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</si>
  <si>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</si>
  <si>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</si>
  <si>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</si>
  <si>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</si>
  <si>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</si>
  <si>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</si>
  <si>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</si>
  <si>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</si>
  <si>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</si>
  <si>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</si>
  <si>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</si>
  <si>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</si>
  <si>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</si>
  <si>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</si>
  <si>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</si>
  <si>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</si>
  <si>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</si>
  <si>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</si>
  <si>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</si>
  <si>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</si>
  <si>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</si>
  <si>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</si>
  <si>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</si>
  <si>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</si>
  <si>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</si>
  <si>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</si>
  <si>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</si>
  <si>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</si>
  <si>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</si>
  <si>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</si>
  <si>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</si>
  <si>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</si>
  <si>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</si>
  <si>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</si>
  <si>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</si>
  <si>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</si>
  <si>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</si>
  <si>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</si>
  <si>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</si>
  <si>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</si>
  <si>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</si>
  <si>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</si>
  <si>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</si>
  <si>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</si>
  <si>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</si>
  <si>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</si>
  <si>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</si>
  <si>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</si>
  <si>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</si>
  <si>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</si>
  <si>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</si>
  <si>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</si>
  <si>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</si>
  <si>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</si>
  <si>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</si>
  <si>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</si>
  <si>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</si>
  <si>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</si>
  <si>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</si>
  <si>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</si>
  <si>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</si>
  <si>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</si>
  <si>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</si>
  <si>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</si>
  <si>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</si>
  <si>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</si>
  <si>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</si>
  <si>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</si>
  <si>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</si>
  <si>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</si>
  <si>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</si>
  <si>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</si>
  <si>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</si>
  <si>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</si>
  <si>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</si>
  <si>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</si>
  <si>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</si>
  <si>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</si>
  <si>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</si>
  <si>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</si>
  <si>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</si>
  <si>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</si>
  <si>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</si>
  <si>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</si>
  <si>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</si>
  <si>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</si>
  <si>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</si>
  <si>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</si>
  <si>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</si>
  <si>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</si>
  <si>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</si>
  <si>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</si>
  <si>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</si>
  <si>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</si>
  <si>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</si>
  <si>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</si>
  <si>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</si>
  <si>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</si>
  <si>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</si>
  <si>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</si>
  <si>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</si>
  <si>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</si>
  <si>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</si>
  <si>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</si>
  <si>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</si>
  <si>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</si>
  <si>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</si>
  <si>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</si>
  <si>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</si>
  <si>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</si>
  <si>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</si>
  <si>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</si>
  <si>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</si>
  <si>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</si>
  <si>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</si>
  <si>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</si>
  <si>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</si>
  <si>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</si>
  <si>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</si>
  <si>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</si>
  <si>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</si>
  <si>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</si>
  <si>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</si>
  <si>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</si>
  <si>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</si>
  <si>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</si>
  <si>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INSTITUTO COLOMBIANO DE CREDITO EDUCATIVO Y ESTUDIOS TECNICOS EN EL EXIOR MARIANO OSPINA PEREZ ICETEX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</si>
  <si>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</si>
  <si>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</si>
  <si>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</si>
  <si>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</si>
  <si>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</si>
  <si>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</si>
  <si>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</si>
  <si>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</si>
  <si>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</si>
  <si>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</si>
  <si>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</si>
  <si>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</si>
  <si>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</si>
  <si>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</si>
  <si>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</si>
  <si>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</si>
  <si>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</si>
  <si>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</si>
  <si>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</si>
  <si>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</si>
  <si>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</si>
  <si>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</si>
  <si>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MOVIMIENTOS DE AGOSTO 2018</t>
  </si>
  <si>
    <t>SALDOS A 31 DE AGOSTO DEL 2018</t>
  </si>
  <si>
    <t>SALDOS A 31 AGOSTO DEL 2018</t>
  </si>
  <si>
    <t>MOVIMIENTOS DE AGOSTO</t>
  </si>
  <si>
    <t>542305 Para Progrmas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</si>
  <si>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</si>
  <si>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</si>
  <si>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</si>
  <si>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</si>
  <si>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</si>
  <si>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</si>
  <si>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</si>
  <si>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</si>
  <si>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</si>
  <si>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</si>
  <si>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</si>
  <si>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</si>
  <si>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</si>
  <si>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</si>
  <si>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</si>
  <si>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</si>
  <si>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</si>
  <si>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</si>
  <si>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</si>
  <si>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</si>
  <si>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</si>
  <si>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</si>
  <si>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</si>
  <si>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</si>
  <si>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</si>
  <si>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</si>
  <si>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</si>
  <si>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</si>
  <si>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</si>
  <si>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</si>
  <si>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</si>
  <si>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</si>
  <si>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</si>
  <si>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</si>
  <si>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</si>
  <si>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</si>
  <si>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</si>
  <si>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</si>
  <si>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</si>
  <si>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</si>
  <si>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</si>
  <si>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</si>
  <si>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</si>
  <si>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</si>
  <si>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</si>
  <si>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</si>
  <si>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</si>
  <si>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</si>
  <si>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</si>
  <si>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</si>
  <si>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</si>
  <si>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</si>
  <si>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</si>
  <si>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luz.yara@tolima.gov.co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</si>
  <si>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</si>
  <si>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</si>
  <si>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</si>
  <si>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</si>
  <si>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</si>
  <si>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</si>
  <si>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</si>
  <si>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</si>
  <si>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</si>
  <si>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</si>
  <si>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</si>
  <si>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</si>
  <si>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</si>
  <si>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</si>
  <si>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</si>
  <si>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</si>
  <si>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</si>
  <si>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</si>
  <si>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</si>
  <si>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</si>
  <si>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</si>
  <si>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</si>
  <si>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</si>
  <si>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</si>
  <si>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</si>
  <si>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</si>
  <si>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</si>
  <si>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</si>
  <si>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</si>
  <si>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</si>
  <si>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</si>
  <si>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</si>
  <si>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contactenos@purificacion-tolima.gov.co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</si>
  <si>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</si>
  <si>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</si>
  <si>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</si>
  <si>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</si>
  <si>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</si>
  <si>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</si>
  <si>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</si>
  <si>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</si>
  <si>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</si>
  <si>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</si>
  <si>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</si>
  <si>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</si>
  <si>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</si>
  <si>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</si>
  <si>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</si>
  <si>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</si>
  <si>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</si>
  <si>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</si>
  <si>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</si>
  <si>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</si>
  <si>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</si>
  <si>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</si>
  <si>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</si>
  <si>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</si>
  <si>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</si>
  <si>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</si>
  <si>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</si>
  <si>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</si>
  <si>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</si>
  <si>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</si>
  <si>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</si>
  <si>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</si>
  <si>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</si>
  <si>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</si>
  <si>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</si>
  <si>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</si>
  <si>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</si>
  <si>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</si>
  <si>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</si>
  <si>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</si>
  <si>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</si>
  <si>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</si>
  <si>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</si>
  <si>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</si>
  <si>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</si>
  <si>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</si>
  <si>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</si>
  <si>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</si>
  <si>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</si>
  <si>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</si>
  <si>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</si>
  <si>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</si>
  <si>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</si>
  <si>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</si>
  <si>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</si>
  <si>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</si>
  <si>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</si>
  <si>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</si>
  <si>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</si>
  <si>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</si>
  <si>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</si>
  <si>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</si>
  <si>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</si>
  <si>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</si>
  <si>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</si>
  <si>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</si>
  <si>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</si>
  <si>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</si>
  <si>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</si>
  <si>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</si>
  <si>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</si>
  <si>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</si>
  <si>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</si>
  <si>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</si>
  <si>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</si>
  <si>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</si>
  <si>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</si>
  <si>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</si>
  <si>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</si>
  <si>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</si>
  <si>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</si>
  <si>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</si>
  <si>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</si>
  <si>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</si>
  <si>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</si>
  <si>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</si>
  <si>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</si>
  <si>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</si>
  <si>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</si>
  <si>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</si>
  <si>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</si>
  <si>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</si>
  <si>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</si>
  <si>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</si>
  <si>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</si>
  <si>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</si>
  <si>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</si>
  <si>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</si>
  <si>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</si>
  <si>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</si>
  <si>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</si>
  <si>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</si>
  <si>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</si>
  <si>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</si>
  <si>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</si>
  <si>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</si>
  <si>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</si>
  <si>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</si>
  <si>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</si>
  <si>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</si>
  <si>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</si>
  <si>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</si>
  <si>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secretariadehacienda@maicao-laguajira.gov.co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</si>
  <si>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</si>
  <si>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</si>
  <si>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</si>
  <si>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</si>
  <si>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</si>
  <si>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</si>
  <si>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</si>
  <si>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</si>
  <si>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</si>
  <si>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</si>
  <si>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</si>
  <si>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</si>
  <si>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</si>
  <si>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</si>
  <si>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</si>
  <si>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</si>
  <si>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</si>
  <si>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</si>
  <si>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</si>
  <si>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</si>
  <si>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</si>
  <si>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</si>
  <si>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</si>
  <si>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MOVIMIENTOS DE SEPTIEMBRE 2018</t>
  </si>
  <si>
    <t>SALDOS A 31 DE SEPTIEMBRE DEL 2018</t>
  </si>
  <si>
    <t>MOVIMIENTOS DE SEPTIEMBRE</t>
  </si>
  <si>
    <t>SALDOS A 31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</si>
</sst>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0" fillId="2" borderId="4" xfId="2" applyFont="1" applyFill="1" applyBorder="1" applyAlignment="1"/>
    <xf numFmtId="43" fontId="9" fillId="0" borderId="0" xfId="1" applyFont="1" applyAlignment="1">
      <alignment wrapText="1"/>
    </xf>
    <xf numFmtId="0" fontId="1" fillId="0" borderId="0" xfId="2" applyFont="1" applyFill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Font="1" applyFill="1" applyBorder="1" applyAlignment="1"/>
    <xf numFmtId="0" fontId="10" fillId="4" borderId="2" xfId="2" applyFont="1" applyFill="1" applyBorder="1" applyAlignment="1"/>
    <xf numFmtId="43" fontId="11" fillId="4" borderId="0" xfId="2" applyNumberFormat="1" applyFont="1" applyFill="1">
      <alignment wrapText="1"/>
    </xf>
    <xf numFmtId="39" fontId="10" fillId="0" borderId="4" xfId="1" applyNumberFormat="1" applyFont="1" applyFill="1" applyBorder="1" applyAlignment="1">
      <alignment horizontal="right" wrapText="1"/>
    </xf>
    <xf numFmtId="0" fontId="16" fillId="0" borderId="0" xfId="0" applyFont="1"/>
    <xf numFmtId="0" fontId="11" fillId="2" borderId="4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justify"/>
    </xf>
    <xf numFmtId="0" fontId="11" fillId="2" borderId="1" xfId="2" applyFont="1" applyFill="1" applyBorder="1" applyAlignment="1">
      <alignment horizontal="center" vertical="justify"/>
    </xf>
    <xf numFmtId="0" fontId="17" fillId="0" borderId="0" xfId="2" applyFont="1" applyAlignment="1"/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Julio/542305/Aux%20542305001%20Jul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Agosto/5423/Aux%20542305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Septiembre/5423/Aux%20542301001%20s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Septiembre/5423/Aux%20542303001%20se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Septiembre/5423/Aux%20542305001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REPNCT004ReporteAuxiliarCon (2)"/>
    </sheetNames>
    <sheetDataSet>
      <sheetData sheetId="0"/>
      <sheetData sheetId="1">
        <row r="21">
          <cell r="A21">
            <v>800012873</v>
          </cell>
          <cell r="B21" t="str">
            <v>MUNICIPIO DE TAURAMENA</v>
          </cell>
          <cell r="C21">
            <v>0</v>
          </cell>
          <cell r="D21">
            <v>613370364</v>
          </cell>
          <cell r="E21">
            <v>0</v>
          </cell>
          <cell r="F21">
            <v>613370364</v>
          </cell>
        </row>
        <row r="22">
          <cell r="A22">
            <v>800016757</v>
          </cell>
          <cell r="B22" t="str">
            <v>MUNICIPIO DE SAMACA</v>
          </cell>
          <cell r="C22">
            <v>0</v>
          </cell>
          <cell r="D22">
            <v>58223590</v>
          </cell>
          <cell r="E22">
            <v>0</v>
          </cell>
          <cell r="F22">
            <v>58223590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0</v>
          </cell>
          <cell r="D23">
            <v>2466932869</v>
          </cell>
          <cell r="E23">
            <v>0</v>
          </cell>
          <cell r="F23">
            <v>2466932869</v>
          </cell>
        </row>
        <row r="24">
          <cell r="A24">
            <v>800029826</v>
          </cell>
          <cell r="B24" t="str">
            <v>MUNICIPIO DE SOMONDOCO</v>
          </cell>
          <cell r="C24">
            <v>0</v>
          </cell>
          <cell r="D24">
            <v>2670637</v>
          </cell>
          <cell r="E24">
            <v>0</v>
          </cell>
          <cell r="F24">
            <v>2670637</v>
          </cell>
        </row>
        <row r="25">
          <cell r="A25">
            <v>800049826</v>
          </cell>
          <cell r="B25" t="str">
            <v>MUNICIPIO DE GALERAS</v>
          </cell>
          <cell r="C25">
            <v>0</v>
          </cell>
          <cell r="D25">
            <v>27548161</v>
          </cell>
          <cell r="E25">
            <v>0</v>
          </cell>
          <cell r="F25">
            <v>27548161</v>
          </cell>
        </row>
        <row r="26">
          <cell r="A26">
            <v>800008456</v>
          </cell>
          <cell r="B26" t="str">
            <v>MUNICIPIO DE MANI</v>
          </cell>
          <cell r="C26">
            <v>0</v>
          </cell>
          <cell r="D26">
            <v>127124679</v>
          </cell>
          <cell r="E26">
            <v>0</v>
          </cell>
          <cell r="F26">
            <v>127124679</v>
          </cell>
        </row>
        <row r="27">
          <cell r="A27">
            <v>800054249</v>
          </cell>
          <cell r="B27" t="str">
            <v>MUNICIPIO DE VILLAGARZON</v>
          </cell>
          <cell r="C27">
            <v>0</v>
          </cell>
          <cell r="D27">
            <v>877989003</v>
          </cell>
          <cell r="E27">
            <v>0</v>
          </cell>
          <cell r="F27">
            <v>877989003</v>
          </cell>
        </row>
        <row r="28">
          <cell r="A28">
            <v>800075231</v>
          </cell>
          <cell r="B28" t="str">
            <v>MUNICIPIO DE SAN ANDRES DE SOTAVENTO</v>
          </cell>
          <cell r="C28">
            <v>0</v>
          </cell>
          <cell r="D28">
            <v>578502833</v>
          </cell>
          <cell r="E28">
            <v>0</v>
          </cell>
          <cell r="F28">
            <v>578502833</v>
          </cell>
        </row>
        <row r="29">
          <cell r="A29">
            <v>800094067</v>
          </cell>
          <cell r="B29" t="str">
            <v>DEPARTAMENTO DEL VICHADA</v>
          </cell>
          <cell r="C29">
            <v>0</v>
          </cell>
          <cell r="D29">
            <v>1850206269</v>
          </cell>
          <cell r="E29">
            <v>0</v>
          </cell>
          <cell r="F29">
            <v>1850206269</v>
          </cell>
        </row>
        <row r="30">
          <cell r="A30">
            <v>800017288</v>
          </cell>
          <cell r="B30" t="str">
            <v>MUNICIPIO DE BETEITIVA</v>
          </cell>
          <cell r="C30">
            <v>0</v>
          </cell>
          <cell r="D30">
            <v>4569171</v>
          </cell>
          <cell r="E30">
            <v>0</v>
          </cell>
          <cell r="F30">
            <v>4569171</v>
          </cell>
        </row>
        <row r="31">
          <cell r="A31">
            <v>800039803</v>
          </cell>
          <cell r="B31" t="str">
            <v>MUNICIPIO DE EL ZULIA</v>
          </cell>
          <cell r="C31">
            <v>0</v>
          </cell>
          <cell r="D31">
            <v>8808560</v>
          </cell>
          <cell r="E31">
            <v>0</v>
          </cell>
          <cell r="F31">
            <v>8808560</v>
          </cell>
        </row>
        <row r="32">
          <cell r="A32">
            <v>800096753</v>
          </cell>
          <cell r="B32" t="str">
            <v>MUNICIPIO DE CHINU</v>
          </cell>
          <cell r="C32">
            <v>0</v>
          </cell>
          <cell r="D32">
            <v>132239291</v>
          </cell>
          <cell r="E32">
            <v>0</v>
          </cell>
          <cell r="F32">
            <v>132239291</v>
          </cell>
        </row>
        <row r="33">
          <cell r="A33">
            <v>800096772</v>
          </cell>
          <cell r="B33" t="str">
            <v>MUNICIPIO DE PUERTO LIBERTADOR</v>
          </cell>
          <cell r="C33">
            <v>0</v>
          </cell>
          <cell r="D33">
            <v>178206317</v>
          </cell>
          <cell r="E33">
            <v>0</v>
          </cell>
          <cell r="F33">
            <v>178206317</v>
          </cell>
        </row>
        <row r="34">
          <cell r="A34">
            <v>800096781</v>
          </cell>
          <cell r="B34" t="str">
            <v>MUNICIPIO DE SAN ANO</v>
          </cell>
          <cell r="C34">
            <v>0</v>
          </cell>
          <cell r="D34">
            <v>997294030</v>
          </cell>
          <cell r="E34">
            <v>0</v>
          </cell>
          <cell r="F34">
            <v>997294030</v>
          </cell>
        </row>
        <row r="35">
          <cell r="A35">
            <v>800098190</v>
          </cell>
          <cell r="B35" t="str">
            <v>MUNICIPIO DE CASTILLA LA NUEVA</v>
          </cell>
          <cell r="C35">
            <v>0</v>
          </cell>
          <cell r="D35">
            <v>314082800</v>
          </cell>
          <cell r="E35">
            <v>0</v>
          </cell>
          <cell r="F35">
            <v>314082800</v>
          </cell>
        </row>
        <row r="36">
          <cell r="A36">
            <v>800098911</v>
          </cell>
          <cell r="B36" t="str">
            <v>MUNICIPIO DE VALLEDUPAR</v>
          </cell>
          <cell r="C36">
            <v>0</v>
          </cell>
          <cell r="D36">
            <v>7594681558</v>
          </cell>
          <cell r="E36">
            <v>0</v>
          </cell>
          <cell r="F36">
            <v>7594681558</v>
          </cell>
        </row>
        <row r="37">
          <cell r="A37">
            <v>800099210</v>
          </cell>
          <cell r="B37" t="str">
            <v>MUNICIPIO DE SOCHA</v>
          </cell>
          <cell r="C37">
            <v>0</v>
          </cell>
          <cell r="D37">
            <v>1068255</v>
          </cell>
          <cell r="E37">
            <v>0</v>
          </cell>
          <cell r="F37">
            <v>1068255</v>
          </cell>
        </row>
        <row r="38">
          <cell r="A38">
            <v>800099223</v>
          </cell>
          <cell r="B38" t="str">
            <v>MUNICIPIO DE BARRANCAS</v>
          </cell>
          <cell r="C38">
            <v>0</v>
          </cell>
          <cell r="D38">
            <v>750826219</v>
          </cell>
          <cell r="E38">
            <v>0</v>
          </cell>
          <cell r="F38">
            <v>750826219</v>
          </cell>
        </row>
        <row r="39">
          <cell r="A39">
            <v>800099721</v>
          </cell>
          <cell r="B39" t="str">
            <v>MUNICIPIO DE BRICEÑO</v>
          </cell>
          <cell r="C39">
            <v>0</v>
          </cell>
          <cell r="D39">
            <v>1957249</v>
          </cell>
          <cell r="E39">
            <v>0</v>
          </cell>
          <cell r="F39">
            <v>1957249</v>
          </cell>
        </row>
        <row r="40">
          <cell r="A40">
            <v>800100747</v>
          </cell>
          <cell r="B40" t="str">
            <v>MUNICIPIO DE SINCE</v>
          </cell>
          <cell r="C40">
            <v>0</v>
          </cell>
          <cell r="D40">
            <v>26401923</v>
          </cell>
          <cell r="E40">
            <v>0</v>
          </cell>
          <cell r="F40">
            <v>26401923</v>
          </cell>
        </row>
        <row r="41">
          <cell r="A41">
            <v>800100751</v>
          </cell>
          <cell r="B41" t="str">
            <v>MUNICIPIO DE TOLUVIEJO</v>
          </cell>
          <cell r="C41">
            <v>0</v>
          </cell>
          <cell r="D41">
            <v>308409503</v>
          </cell>
          <cell r="E41">
            <v>0</v>
          </cell>
          <cell r="F41">
            <v>308409503</v>
          </cell>
        </row>
        <row r="42">
          <cell r="A42">
            <v>800102838</v>
          </cell>
          <cell r="B42" t="str">
            <v>DEPARTAMENTO DEL ARAUCA</v>
          </cell>
          <cell r="C42">
            <v>0</v>
          </cell>
          <cell r="D42">
            <v>11288840608</v>
          </cell>
          <cell r="E42">
            <v>0</v>
          </cell>
          <cell r="F42">
            <v>11288840608</v>
          </cell>
        </row>
        <row r="43">
          <cell r="A43">
            <v>800103196</v>
          </cell>
          <cell r="B43" t="str">
            <v>DEPARTAMENTO DEL GUAVIARE</v>
          </cell>
          <cell r="C43">
            <v>0</v>
          </cell>
          <cell r="D43">
            <v>1672681770</v>
          </cell>
          <cell r="E43">
            <v>0</v>
          </cell>
          <cell r="F43">
            <v>1672681770</v>
          </cell>
        </row>
        <row r="44">
          <cell r="A44">
            <v>800103318</v>
          </cell>
          <cell r="B44" t="str">
            <v>MUNICIPIO DE SANTA ROSALIA</v>
          </cell>
          <cell r="C44">
            <v>0</v>
          </cell>
          <cell r="D44">
            <v>15938366</v>
          </cell>
          <cell r="E44">
            <v>0</v>
          </cell>
          <cell r="F44">
            <v>15938366</v>
          </cell>
        </row>
        <row r="45">
          <cell r="A45">
            <v>800103913</v>
          </cell>
          <cell r="B45" t="str">
            <v>DEPARTAMENTO DEL HUILA</v>
          </cell>
          <cell r="C45">
            <v>0</v>
          </cell>
          <cell r="D45">
            <v>38930612206</v>
          </cell>
          <cell r="E45">
            <v>0</v>
          </cell>
          <cell r="F45">
            <v>38930612206</v>
          </cell>
        </row>
        <row r="46">
          <cell r="A46">
            <v>800103923</v>
          </cell>
          <cell r="B46" t="str">
            <v>DEPARTAMENTO DE NARIÑO</v>
          </cell>
          <cell r="C46">
            <v>0</v>
          </cell>
          <cell r="D46">
            <v>18493924233</v>
          </cell>
          <cell r="E46">
            <v>0</v>
          </cell>
          <cell r="F46">
            <v>18493924233</v>
          </cell>
        </row>
        <row r="47">
          <cell r="A47">
            <v>800103927</v>
          </cell>
          <cell r="B47" t="str">
            <v>DEPARTAMENTO NORTE DE SANTANDER</v>
          </cell>
          <cell r="C47">
            <v>0</v>
          </cell>
          <cell r="D47">
            <v>8777012365</v>
          </cell>
          <cell r="E47">
            <v>0</v>
          </cell>
          <cell r="F47">
            <v>8777012365</v>
          </cell>
        </row>
        <row r="48">
          <cell r="A48">
            <v>800103935</v>
          </cell>
          <cell r="B48" t="str">
            <v>DEPARTAMENTO DE CORDOBA</v>
          </cell>
          <cell r="C48">
            <v>0</v>
          </cell>
          <cell r="D48">
            <v>26502293885</v>
          </cell>
          <cell r="E48">
            <v>0</v>
          </cell>
          <cell r="F48">
            <v>26502293885</v>
          </cell>
        </row>
        <row r="49">
          <cell r="A49">
            <v>800094164</v>
          </cell>
          <cell r="B49" t="str">
            <v>DEPARTAMENTO DEL PUTUMAYO</v>
          </cell>
          <cell r="C49">
            <v>0</v>
          </cell>
          <cell r="D49">
            <v>9333307016</v>
          </cell>
          <cell r="E49">
            <v>0</v>
          </cell>
          <cell r="F49">
            <v>9333307016</v>
          </cell>
        </row>
        <row r="50">
          <cell r="A50">
            <v>800085612</v>
          </cell>
          <cell r="B50" t="str">
            <v>MUNICIPIO DE PULI</v>
          </cell>
          <cell r="C50">
            <v>0</v>
          </cell>
          <cell r="D50">
            <v>9506712</v>
          </cell>
          <cell r="E50">
            <v>0</v>
          </cell>
          <cell r="F50">
            <v>9506712</v>
          </cell>
        </row>
        <row r="51">
          <cell r="A51">
            <v>800096758</v>
          </cell>
          <cell r="B51" t="str">
            <v>MUNICIPIO DE LORICA</v>
          </cell>
          <cell r="C51">
            <v>0</v>
          </cell>
          <cell r="D51">
            <v>2596861367</v>
          </cell>
          <cell r="E51">
            <v>0</v>
          </cell>
          <cell r="F51">
            <v>2596861367</v>
          </cell>
        </row>
        <row r="52">
          <cell r="A52">
            <v>800096761</v>
          </cell>
          <cell r="B52" t="str">
            <v>MUNICIPIO DE LOS CORDOBAS</v>
          </cell>
          <cell r="C52">
            <v>0</v>
          </cell>
          <cell r="D52">
            <v>113134244</v>
          </cell>
          <cell r="E52">
            <v>0</v>
          </cell>
          <cell r="F52">
            <v>113134244</v>
          </cell>
        </row>
        <row r="53">
          <cell r="A53">
            <v>800096765</v>
          </cell>
          <cell r="B53" t="str">
            <v>MUNICIPIO DE PLANETA RICA</v>
          </cell>
          <cell r="C53">
            <v>0</v>
          </cell>
          <cell r="D53">
            <v>111345973</v>
          </cell>
          <cell r="E53">
            <v>0</v>
          </cell>
          <cell r="F53">
            <v>111345973</v>
          </cell>
        </row>
        <row r="54">
          <cell r="A54">
            <v>800096766</v>
          </cell>
          <cell r="B54" t="str">
            <v>MUNICIPIO DE PUEBLO NUEVO</v>
          </cell>
          <cell r="C54">
            <v>0</v>
          </cell>
          <cell r="D54">
            <v>154725974</v>
          </cell>
          <cell r="E54">
            <v>0</v>
          </cell>
          <cell r="F54">
            <v>154725974</v>
          </cell>
        </row>
        <row r="55">
          <cell r="A55">
            <v>800096777</v>
          </cell>
          <cell r="B55" t="str">
            <v>MUNICIPIO DE SAHAGUN</v>
          </cell>
          <cell r="C55">
            <v>0</v>
          </cell>
          <cell r="D55">
            <v>1220628435</v>
          </cell>
          <cell r="E55">
            <v>0</v>
          </cell>
          <cell r="F55">
            <v>1220628435</v>
          </cell>
        </row>
        <row r="56">
          <cell r="A56">
            <v>800097180</v>
          </cell>
          <cell r="B56" t="str">
            <v>MUNICIPIO DE YAGUARA</v>
          </cell>
          <cell r="C56">
            <v>0</v>
          </cell>
          <cell r="D56">
            <v>148128330</v>
          </cell>
          <cell r="E56">
            <v>0</v>
          </cell>
          <cell r="F56">
            <v>148128330</v>
          </cell>
        </row>
        <row r="57">
          <cell r="A57">
            <v>800099263</v>
          </cell>
          <cell r="B57" t="str">
            <v>MUNICIPIO DE SARDINATA</v>
          </cell>
          <cell r="C57">
            <v>0</v>
          </cell>
          <cell r="D57">
            <v>60031660</v>
          </cell>
          <cell r="E57">
            <v>0</v>
          </cell>
          <cell r="F57">
            <v>60031660</v>
          </cell>
        </row>
        <row r="58">
          <cell r="A58">
            <v>800099310</v>
          </cell>
          <cell r="B58" t="str">
            <v>MUNICIPIO DE DOSQUEBRADAS</v>
          </cell>
          <cell r="C58">
            <v>0</v>
          </cell>
          <cell r="D58">
            <v>1177908882</v>
          </cell>
          <cell r="E58">
            <v>0</v>
          </cell>
          <cell r="F58">
            <v>1177908882</v>
          </cell>
        </row>
        <row r="59">
          <cell r="A59">
            <v>800099829</v>
          </cell>
          <cell r="B59" t="str">
            <v>MUNICIPIO DE SAN VICENTE DE CHUCURI</v>
          </cell>
          <cell r="C59">
            <v>0</v>
          </cell>
          <cell r="D59">
            <v>598568936</v>
          </cell>
          <cell r="E59">
            <v>0</v>
          </cell>
          <cell r="F59">
            <v>598568936</v>
          </cell>
        </row>
        <row r="60">
          <cell r="A60">
            <v>800091594</v>
          </cell>
          <cell r="B60" t="str">
            <v>DEPARTAMENTO DEL CAQUETA</v>
          </cell>
          <cell r="C60">
            <v>0</v>
          </cell>
          <cell r="D60">
            <v>7468337133</v>
          </cell>
          <cell r="E60">
            <v>0</v>
          </cell>
          <cell r="F60">
            <v>7468337133</v>
          </cell>
        </row>
        <row r="61">
          <cell r="A61">
            <v>800094755</v>
          </cell>
          <cell r="B61" t="str">
            <v>MUNICIPIO DE SOACHA</v>
          </cell>
          <cell r="C61">
            <v>0</v>
          </cell>
          <cell r="D61">
            <v>3121946959</v>
          </cell>
          <cell r="E61">
            <v>0</v>
          </cell>
          <cell r="F61">
            <v>3121946959</v>
          </cell>
        </row>
        <row r="62">
          <cell r="A62">
            <v>800095728</v>
          </cell>
          <cell r="B62" t="str">
            <v>MUNICIPIO DE FLORENCIA</v>
          </cell>
          <cell r="C62">
            <v>0</v>
          </cell>
          <cell r="D62">
            <v>2071620844</v>
          </cell>
          <cell r="E62">
            <v>0</v>
          </cell>
          <cell r="F62">
            <v>2071620844</v>
          </cell>
        </row>
        <row r="63">
          <cell r="A63">
            <v>800096739</v>
          </cell>
          <cell r="B63" t="str">
            <v>MUNICIPIO DE BUENAVISTA</v>
          </cell>
          <cell r="C63">
            <v>0</v>
          </cell>
          <cell r="D63">
            <v>106245442</v>
          </cell>
          <cell r="E63">
            <v>0</v>
          </cell>
          <cell r="F63">
            <v>106245442</v>
          </cell>
        </row>
        <row r="64">
          <cell r="A64">
            <v>800096804</v>
          </cell>
          <cell r="B64" t="str">
            <v>MUNICIPIO DE SAN BERNARDO DEL VIENTO</v>
          </cell>
          <cell r="C64">
            <v>0</v>
          </cell>
          <cell r="D64">
            <v>126343593</v>
          </cell>
          <cell r="E64">
            <v>0</v>
          </cell>
          <cell r="F64">
            <v>126343593</v>
          </cell>
        </row>
        <row r="65">
          <cell r="A65">
            <v>800099095</v>
          </cell>
          <cell r="B65" t="str">
            <v>MUNICIPIO DE IPIALES</v>
          </cell>
          <cell r="C65">
            <v>0</v>
          </cell>
          <cell r="D65">
            <v>2734180666</v>
          </cell>
          <cell r="E65">
            <v>0</v>
          </cell>
          <cell r="F65">
            <v>2734180666</v>
          </cell>
        </row>
        <row r="66">
          <cell r="A66">
            <v>800100059</v>
          </cell>
          <cell r="B66" t="str">
            <v>MUNICIPIO DE ICONONZO</v>
          </cell>
          <cell r="C66">
            <v>0</v>
          </cell>
          <cell r="D66">
            <v>9590473</v>
          </cell>
          <cell r="E66">
            <v>0</v>
          </cell>
          <cell r="F66">
            <v>9590473</v>
          </cell>
        </row>
        <row r="67">
          <cell r="A67">
            <v>800100136</v>
          </cell>
          <cell r="B67" t="str">
            <v>MUNICIPIO DE PIEDRAS</v>
          </cell>
          <cell r="C67">
            <v>0</v>
          </cell>
          <cell r="D67">
            <v>134174991</v>
          </cell>
          <cell r="E67">
            <v>0</v>
          </cell>
          <cell r="F67">
            <v>134174991</v>
          </cell>
        </row>
        <row r="68">
          <cell r="A68">
            <v>800095530</v>
          </cell>
          <cell r="B68" t="str">
            <v>MUNICIPIO DE TALAIGUA NUEVO</v>
          </cell>
          <cell r="C68">
            <v>0</v>
          </cell>
          <cell r="D68">
            <v>9998867</v>
          </cell>
          <cell r="E68">
            <v>0</v>
          </cell>
          <cell r="F68">
            <v>9998867</v>
          </cell>
        </row>
        <row r="69">
          <cell r="A69">
            <v>800096585</v>
          </cell>
          <cell r="B69" t="str">
            <v>MUNICIPIO DE CHIRIGUANA</v>
          </cell>
          <cell r="C69">
            <v>0</v>
          </cell>
          <cell r="D69">
            <v>968379711</v>
          </cell>
          <cell r="E69">
            <v>0</v>
          </cell>
          <cell r="F69">
            <v>968379711</v>
          </cell>
        </row>
        <row r="70">
          <cell r="A70">
            <v>800096592</v>
          </cell>
          <cell r="B70" t="str">
            <v>MUNICIPIO DE EL PASO</v>
          </cell>
          <cell r="C70">
            <v>0</v>
          </cell>
          <cell r="D70">
            <v>427302015</v>
          </cell>
          <cell r="E70">
            <v>0</v>
          </cell>
          <cell r="F70">
            <v>427302015</v>
          </cell>
        </row>
        <row r="71">
          <cell r="A71">
            <v>800103659</v>
          </cell>
          <cell r="B71" t="str">
            <v>MUNICIPIO DE PAZ DE ARIPORO</v>
          </cell>
          <cell r="C71">
            <v>0</v>
          </cell>
          <cell r="D71">
            <v>52262241</v>
          </cell>
          <cell r="E71">
            <v>0</v>
          </cell>
          <cell r="F71">
            <v>52262241</v>
          </cell>
        </row>
        <row r="72">
          <cell r="A72">
            <v>800102891</v>
          </cell>
          <cell r="B72" t="str">
            <v>MUNICIPIO DE MOCOA</v>
          </cell>
          <cell r="C72">
            <v>0</v>
          </cell>
          <cell r="D72">
            <v>10682551</v>
          </cell>
          <cell r="E72">
            <v>0</v>
          </cell>
          <cell r="F72">
            <v>10682551</v>
          </cell>
        </row>
        <row r="73">
          <cell r="A73">
            <v>800102896</v>
          </cell>
          <cell r="B73" t="str">
            <v>MUNICIPIO DE ORITO</v>
          </cell>
          <cell r="C73">
            <v>0</v>
          </cell>
          <cell r="D73">
            <v>144518537</v>
          </cell>
          <cell r="E73">
            <v>0</v>
          </cell>
          <cell r="F73">
            <v>144518537</v>
          </cell>
        </row>
        <row r="74">
          <cell r="A74">
            <v>800113672</v>
          </cell>
          <cell r="B74" t="str">
            <v>GOBIERNO DEPARTAMENTAL DEL TOLIMA</v>
          </cell>
          <cell r="C74">
            <v>0</v>
          </cell>
          <cell r="D74">
            <v>18028173275</v>
          </cell>
          <cell r="E74">
            <v>0</v>
          </cell>
          <cell r="F74">
            <v>18028173275</v>
          </cell>
        </row>
        <row r="75">
          <cell r="A75">
            <v>800108683</v>
          </cell>
          <cell r="B75" t="str">
            <v>MUNICIPIO DE LA JAGUA DE IBIRICO</v>
          </cell>
          <cell r="C75">
            <v>0</v>
          </cell>
          <cell r="D75">
            <v>1088166342</v>
          </cell>
          <cell r="E75">
            <v>0</v>
          </cell>
          <cell r="F75">
            <v>1088166342</v>
          </cell>
        </row>
        <row r="76">
          <cell r="A76">
            <v>800096737</v>
          </cell>
          <cell r="B76" t="str">
            <v>MUNICIPIO DE AYAPEL</v>
          </cell>
          <cell r="C76">
            <v>0</v>
          </cell>
          <cell r="D76">
            <v>63879514</v>
          </cell>
          <cell r="E76">
            <v>0</v>
          </cell>
          <cell r="F76">
            <v>63879514</v>
          </cell>
        </row>
        <row r="77">
          <cell r="A77">
            <v>800096770</v>
          </cell>
          <cell r="B77" t="str">
            <v>MUNICIPIO DE PUERTO ESCONDIDO</v>
          </cell>
          <cell r="C77">
            <v>0</v>
          </cell>
          <cell r="D77">
            <v>101419065</v>
          </cell>
          <cell r="E77">
            <v>0</v>
          </cell>
          <cell r="F77">
            <v>101419065</v>
          </cell>
        </row>
        <row r="78">
          <cell r="A78">
            <v>800102912</v>
          </cell>
          <cell r="B78" t="str">
            <v>MUNICIPIO VALLE DEL GUAMUEZ</v>
          </cell>
          <cell r="C78">
            <v>0</v>
          </cell>
          <cell r="D78">
            <v>26706376</v>
          </cell>
          <cell r="E78">
            <v>0</v>
          </cell>
          <cell r="F78">
            <v>26706376</v>
          </cell>
        </row>
        <row r="79">
          <cell r="A79">
            <v>800102504</v>
          </cell>
          <cell r="B79" t="str">
            <v>MUNICIPIO DE ARAUCA</v>
          </cell>
          <cell r="C79">
            <v>0</v>
          </cell>
          <cell r="D79">
            <v>283878329</v>
          </cell>
          <cell r="E79">
            <v>0</v>
          </cell>
          <cell r="F79">
            <v>283878329</v>
          </cell>
        </row>
        <row r="80">
          <cell r="A80">
            <v>800229887</v>
          </cell>
          <cell r="B80" t="str">
            <v>MUNICIPIO DE PUERTO CAICEDO</v>
          </cell>
          <cell r="C80">
            <v>0</v>
          </cell>
          <cell r="D80">
            <v>17815356</v>
          </cell>
          <cell r="E80">
            <v>0</v>
          </cell>
          <cell r="F80">
            <v>17815356</v>
          </cell>
        </row>
        <row r="81">
          <cell r="A81">
            <v>800245021</v>
          </cell>
          <cell r="B81" t="str">
            <v>MUNICIPIO DE LA ESPERANZA</v>
          </cell>
          <cell r="C81">
            <v>0</v>
          </cell>
          <cell r="D81">
            <v>9153877</v>
          </cell>
          <cell r="E81">
            <v>0</v>
          </cell>
          <cell r="F81">
            <v>9153877</v>
          </cell>
        </row>
        <row r="82">
          <cell r="A82">
            <v>800255101</v>
          </cell>
          <cell r="B82" t="str">
            <v>MUNICIPIO DE HATONUEVO</v>
          </cell>
          <cell r="C82">
            <v>0</v>
          </cell>
          <cell r="D82">
            <v>423246871</v>
          </cell>
          <cell r="E82">
            <v>0</v>
          </cell>
          <cell r="F82">
            <v>423246871</v>
          </cell>
        </row>
        <row r="83">
          <cell r="A83">
            <v>800252922</v>
          </cell>
          <cell r="B83" t="str">
            <v>MUNICIPIO SAN MIGUEL</v>
          </cell>
          <cell r="C83">
            <v>0</v>
          </cell>
          <cell r="D83">
            <v>28377943</v>
          </cell>
          <cell r="E83">
            <v>0</v>
          </cell>
          <cell r="F83">
            <v>28377943</v>
          </cell>
        </row>
        <row r="84">
          <cell r="A84">
            <v>800253526</v>
          </cell>
          <cell r="B84" t="str">
            <v>MUNICIPIO DE CANTAGALLO</v>
          </cell>
          <cell r="C84">
            <v>0</v>
          </cell>
          <cell r="D84">
            <v>215793704</v>
          </cell>
          <cell r="E84">
            <v>0</v>
          </cell>
          <cell r="F84">
            <v>215793704</v>
          </cell>
        </row>
        <row r="85">
          <cell r="A85">
            <v>800099262</v>
          </cell>
          <cell r="B85" t="str">
            <v>MUNICIPIO DE SANTIAGO</v>
          </cell>
          <cell r="C85">
            <v>0</v>
          </cell>
          <cell r="D85">
            <v>15713596</v>
          </cell>
          <cell r="E85">
            <v>0</v>
          </cell>
          <cell r="F85">
            <v>15713596</v>
          </cell>
        </row>
        <row r="86">
          <cell r="A86">
            <v>800099425</v>
          </cell>
          <cell r="B86" t="str">
            <v>MUNICIPIO DE NUNCHIA</v>
          </cell>
          <cell r="C86">
            <v>0</v>
          </cell>
          <cell r="D86">
            <v>6409530</v>
          </cell>
          <cell r="E86">
            <v>0</v>
          </cell>
          <cell r="F86">
            <v>6409530</v>
          </cell>
        </row>
        <row r="87">
          <cell r="A87">
            <v>800097176</v>
          </cell>
          <cell r="B87" t="str">
            <v>MUNICIPIO DE TESALIA</v>
          </cell>
          <cell r="C87">
            <v>0</v>
          </cell>
          <cell r="D87">
            <v>632177</v>
          </cell>
          <cell r="E87">
            <v>0</v>
          </cell>
          <cell r="F87">
            <v>632177</v>
          </cell>
        </row>
        <row r="88">
          <cell r="A88">
            <v>845000021</v>
          </cell>
          <cell r="B88" t="str">
            <v>DEPARTAMENTO DEL VAUPES</v>
          </cell>
          <cell r="C88">
            <v>0</v>
          </cell>
          <cell r="D88">
            <v>743422762</v>
          </cell>
          <cell r="E88">
            <v>0</v>
          </cell>
          <cell r="F88">
            <v>743422762</v>
          </cell>
        </row>
        <row r="89">
          <cell r="A89">
            <v>818000907</v>
          </cell>
          <cell r="B89" t="str">
            <v>MUNICIPIO DEL MEDIO BAUDO</v>
          </cell>
          <cell r="C89">
            <v>0</v>
          </cell>
          <cell r="D89">
            <v>27718085</v>
          </cell>
          <cell r="E89">
            <v>0</v>
          </cell>
          <cell r="F89">
            <v>27718085</v>
          </cell>
        </row>
        <row r="90">
          <cell r="A90">
            <v>890000464</v>
          </cell>
          <cell r="B90" t="str">
            <v>MUNICIPIO DE ARMENIA</v>
          </cell>
          <cell r="C90">
            <v>0</v>
          </cell>
          <cell r="D90">
            <v>2600306005</v>
          </cell>
          <cell r="E90">
            <v>0</v>
          </cell>
          <cell r="F90">
            <v>2600306005</v>
          </cell>
        </row>
        <row r="91">
          <cell r="A91">
            <v>890102006</v>
          </cell>
          <cell r="B91" t="str">
            <v>DEPARTAMENTO DEL ATLANTICO</v>
          </cell>
          <cell r="C91">
            <v>0</v>
          </cell>
          <cell r="D91">
            <v>10833631821</v>
          </cell>
          <cell r="E91">
            <v>0</v>
          </cell>
          <cell r="F91">
            <v>10833631821</v>
          </cell>
        </row>
        <row r="92">
          <cell r="A92">
            <v>890201190</v>
          </cell>
          <cell r="B92" t="str">
            <v>MUNICIPIO DE PUERTO WILCHES</v>
          </cell>
          <cell r="C92">
            <v>0</v>
          </cell>
          <cell r="D92">
            <v>224518505</v>
          </cell>
          <cell r="E92">
            <v>0</v>
          </cell>
          <cell r="F92">
            <v>224518505</v>
          </cell>
        </row>
        <row r="93">
          <cell r="A93">
            <v>890201235</v>
          </cell>
          <cell r="B93" t="str">
            <v>DEPARTAMENTO DE SANTANDER</v>
          </cell>
          <cell r="C93">
            <v>0</v>
          </cell>
          <cell r="D93">
            <v>15360304083</v>
          </cell>
          <cell r="E93">
            <v>0</v>
          </cell>
          <cell r="F93">
            <v>15360304083</v>
          </cell>
        </row>
        <row r="94">
          <cell r="A94">
            <v>890201900</v>
          </cell>
          <cell r="B94" t="str">
            <v>MUNICIPIO DE BARRANCABERMEJA</v>
          </cell>
          <cell r="C94">
            <v>0</v>
          </cell>
          <cell r="D94">
            <v>2001008269</v>
          </cell>
          <cell r="E94">
            <v>0</v>
          </cell>
          <cell r="F94">
            <v>2001008269</v>
          </cell>
        </row>
        <row r="95">
          <cell r="A95">
            <v>890204537</v>
          </cell>
          <cell r="B95" t="str">
            <v>MUNICIPIO DE LOS SANTOS</v>
          </cell>
          <cell r="C95">
            <v>0</v>
          </cell>
          <cell r="D95">
            <v>4447207</v>
          </cell>
          <cell r="E95">
            <v>0</v>
          </cell>
          <cell r="F95">
            <v>4447207</v>
          </cell>
        </row>
        <row r="96">
          <cell r="A96">
            <v>890204643</v>
          </cell>
          <cell r="B96" t="str">
            <v>MUNICIPIO DE SABANA DE TORRES</v>
          </cell>
          <cell r="C96">
            <v>0</v>
          </cell>
          <cell r="D96">
            <v>715304252</v>
          </cell>
          <cell r="E96">
            <v>0</v>
          </cell>
          <cell r="F96">
            <v>715304252</v>
          </cell>
        </row>
        <row r="97">
          <cell r="A97">
            <v>890204802</v>
          </cell>
          <cell r="B97" t="str">
            <v>MUNICIPIO  DE GIRON</v>
          </cell>
          <cell r="C97">
            <v>0</v>
          </cell>
          <cell r="D97">
            <v>1213618251</v>
          </cell>
          <cell r="E97">
            <v>0</v>
          </cell>
          <cell r="F97">
            <v>1213618251</v>
          </cell>
        </row>
        <row r="98">
          <cell r="A98">
            <v>890205176</v>
          </cell>
          <cell r="B98" t="str">
            <v>MUNICIPIO DE FLORIDABLANCA</v>
          </cell>
          <cell r="C98">
            <v>0</v>
          </cell>
          <cell r="D98">
            <v>1071858760</v>
          </cell>
          <cell r="E98">
            <v>0</v>
          </cell>
          <cell r="F98">
            <v>1071858760</v>
          </cell>
        </row>
        <row r="99">
          <cell r="A99">
            <v>890210951</v>
          </cell>
          <cell r="B99" t="str">
            <v>MUNICIPIO DE VETAS</v>
          </cell>
          <cell r="C99">
            <v>0</v>
          </cell>
          <cell r="D99">
            <v>3133191</v>
          </cell>
          <cell r="E99">
            <v>0</v>
          </cell>
          <cell r="F99">
            <v>3133191</v>
          </cell>
        </row>
        <row r="100">
          <cell r="A100">
            <v>890399011</v>
          </cell>
          <cell r="B100" t="str">
            <v>MUNICIPIO  DE SANTIAGO  DE  CALI</v>
          </cell>
          <cell r="C100">
            <v>0</v>
          </cell>
          <cell r="D100">
            <v>6502847050</v>
          </cell>
          <cell r="E100">
            <v>0</v>
          </cell>
          <cell r="F100">
            <v>6502847050</v>
          </cell>
        </row>
        <row r="101">
          <cell r="A101">
            <v>890399029</v>
          </cell>
          <cell r="B101" t="str">
            <v>DEPARTAMENTO DEL VALLE DEL CAUCA</v>
          </cell>
          <cell r="C101">
            <v>0</v>
          </cell>
          <cell r="D101">
            <v>11830180018</v>
          </cell>
          <cell r="E101">
            <v>0</v>
          </cell>
          <cell r="F101">
            <v>11830180018</v>
          </cell>
        </row>
        <row r="102">
          <cell r="A102">
            <v>890399046</v>
          </cell>
          <cell r="B102" t="str">
            <v>MUNICIPIO DE JAMUNDI</v>
          </cell>
          <cell r="C102">
            <v>0</v>
          </cell>
          <cell r="D102">
            <v>2085584081</v>
          </cell>
          <cell r="E102">
            <v>0</v>
          </cell>
          <cell r="F102">
            <v>2085584081</v>
          </cell>
        </row>
        <row r="103">
          <cell r="A103">
            <v>890480059</v>
          </cell>
          <cell r="B103" t="str">
            <v>DEPARTAMENTO DE BOLIVAR</v>
          </cell>
          <cell r="C103">
            <v>0</v>
          </cell>
          <cell r="D103">
            <v>13290852048</v>
          </cell>
          <cell r="E103">
            <v>0</v>
          </cell>
          <cell r="F103">
            <v>13290852048</v>
          </cell>
        </row>
        <row r="104">
          <cell r="A104">
            <v>890501362</v>
          </cell>
          <cell r="B104" t="str">
            <v>MUNICIPIO DE TOLEDO</v>
          </cell>
          <cell r="C104">
            <v>0</v>
          </cell>
          <cell r="D104">
            <v>19023572</v>
          </cell>
          <cell r="E104">
            <v>0</v>
          </cell>
          <cell r="F104">
            <v>19023572</v>
          </cell>
        </row>
        <row r="105">
          <cell r="A105">
            <v>890501434</v>
          </cell>
          <cell r="B105" t="str">
            <v>MUNICIPIO DE SAN JOSE DE CUCUTA</v>
          </cell>
          <cell r="C105">
            <v>0</v>
          </cell>
          <cell r="D105">
            <v>9644441377</v>
          </cell>
          <cell r="E105">
            <v>0</v>
          </cell>
          <cell r="F105">
            <v>9644441377</v>
          </cell>
        </row>
        <row r="106">
          <cell r="A106">
            <v>890505662</v>
          </cell>
          <cell r="B106" t="str">
            <v>MUNICIPIO DE BOCHALEMA</v>
          </cell>
          <cell r="C106">
            <v>0</v>
          </cell>
          <cell r="D106">
            <v>5341275</v>
          </cell>
          <cell r="E106">
            <v>0</v>
          </cell>
          <cell r="F106">
            <v>5341275</v>
          </cell>
        </row>
        <row r="107">
          <cell r="A107">
            <v>890701077</v>
          </cell>
          <cell r="B107" t="str">
            <v>MUNICIPIO DE PURIFICACION</v>
          </cell>
          <cell r="C107">
            <v>0</v>
          </cell>
          <cell r="D107">
            <v>579967366</v>
          </cell>
          <cell r="E107">
            <v>0</v>
          </cell>
          <cell r="F107">
            <v>579967366</v>
          </cell>
        </row>
        <row r="108">
          <cell r="A108">
            <v>890701933</v>
          </cell>
          <cell r="B108" t="str">
            <v>MUNICIPIO DE MELGAR</v>
          </cell>
          <cell r="C108">
            <v>0</v>
          </cell>
          <cell r="D108">
            <v>666814034</v>
          </cell>
          <cell r="E108">
            <v>0</v>
          </cell>
          <cell r="F108">
            <v>666814034</v>
          </cell>
        </row>
        <row r="109">
          <cell r="A109">
            <v>890702015</v>
          </cell>
          <cell r="B109" t="str">
            <v>MUNICIPIO DEL GUAMO</v>
          </cell>
          <cell r="C109">
            <v>0</v>
          </cell>
          <cell r="D109">
            <v>26706376</v>
          </cell>
          <cell r="E109">
            <v>0</v>
          </cell>
          <cell r="F109">
            <v>26706376</v>
          </cell>
        </row>
        <row r="110">
          <cell r="A110">
            <v>890702027</v>
          </cell>
          <cell r="B110" t="str">
            <v>MUNICIPIO DEL ESPINAL</v>
          </cell>
          <cell r="C110">
            <v>0</v>
          </cell>
          <cell r="D110">
            <v>181653351</v>
          </cell>
          <cell r="E110">
            <v>0</v>
          </cell>
          <cell r="F110">
            <v>181653351</v>
          </cell>
        </row>
        <row r="111">
          <cell r="A111">
            <v>890702038</v>
          </cell>
          <cell r="B111" t="str">
            <v>MUNICIPIO DE PRADO</v>
          </cell>
          <cell r="C111">
            <v>0</v>
          </cell>
          <cell r="D111">
            <v>20240228</v>
          </cell>
          <cell r="E111">
            <v>0</v>
          </cell>
          <cell r="F111">
            <v>20240228</v>
          </cell>
        </row>
        <row r="112">
          <cell r="A112">
            <v>890801145</v>
          </cell>
          <cell r="B112" t="str">
            <v>MUNICIPIO DE MARMATO</v>
          </cell>
          <cell r="C112">
            <v>0</v>
          </cell>
          <cell r="D112">
            <v>79567908</v>
          </cell>
          <cell r="E112">
            <v>0</v>
          </cell>
          <cell r="F112">
            <v>79567908</v>
          </cell>
        </row>
        <row r="113">
          <cell r="A113">
            <v>890900286</v>
          </cell>
          <cell r="B113" t="str">
            <v>DEPARTAMENTO DE ANTIOQUIA</v>
          </cell>
          <cell r="C113">
            <v>0</v>
          </cell>
          <cell r="D113">
            <v>23886102840</v>
          </cell>
          <cell r="E113">
            <v>0</v>
          </cell>
          <cell r="F113">
            <v>23886102840</v>
          </cell>
        </row>
        <row r="114">
          <cell r="A114">
            <v>890907106</v>
          </cell>
          <cell r="B114" t="str">
            <v>MUNICIPIO DE ENVIGADO</v>
          </cell>
          <cell r="C114">
            <v>0</v>
          </cell>
          <cell r="D114">
            <v>2925211303</v>
          </cell>
          <cell r="E114">
            <v>0</v>
          </cell>
          <cell r="F114">
            <v>2925211303</v>
          </cell>
        </row>
        <row r="115">
          <cell r="A115">
            <v>890980093</v>
          </cell>
          <cell r="B115" t="str">
            <v>MUNICIPIO DE ITAGUI</v>
          </cell>
          <cell r="C115">
            <v>0</v>
          </cell>
          <cell r="D115">
            <v>1539317025</v>
          </cell>
          <cell r="E115">
            <v>0</v>
          </cell>
          <cell r="F115">
            <v>1539317025</v>
          </cell>
        </row>
        <row r="116">
          <cell r="A116">
            <v>890980112</v>
          </cell>
          <cell r="B116" t="str">
            <v>MUNICIPIO DE BELLO</v>
          </cell>
          <cell r="C116">
            <v>0</v>
          </cell>
          <cell r="D116">
            <v>1922394300</v>
          </cell>
          <cell r="E116">
            <v>0</v>
          </cell>
          <cell r="F116">
            <v>1922394300</v>
          </cell>
        </row>
        <row r="117">
          <cell r="A117">
            <v>890980781</v>
          </cell>
          <cell r="B117" t="str">
            <v>MUNICIPIO DE TITIRIBI</v>
          </cell>
          <cell r="C117">
            <v>0</v>
          </cell>
          <cell r="D117">
            <v>17305731</v>
          </cell>
          <cell r="E117">
            <v>0</v>
          </cell>
          <cell r="F117">
            <v>17305731</v>
          </cell>
        </row>
        <row r="118">
          <cell r="A118">
            <v>891180021</v>
          </cell>
          <cell r="B118" t="str">
            <v>MUNICIPIO DE PALERMO</v>
          </cell>
          <cell r="C118">
            <v>0</v>
          </cell>
          <cell r="D118">
            <v>154965349</v>
          </cell>
          <cell r="E118">
            <v>0</v>
          </cell>
          <cell r="F118">
            <v>154965349</v>
          </cell>
        </row>
        <row r="119">
          <cell r="A119">
            <v>890106291</v>
          </cell>
          <cell r="B119" t="str">
            <v>MUNICIPIO DE SOLEDAD</v>
          </cell>
          <cell r="C119">
            <v>0</v>
          </cell>
          <cell r="D119">
            <v>3237932734</v>
          </cell>
          <cell r="E119">
            <v>0</v>
          </cell>
          <cell r="F119">
            <v>3237932734</v>
          </cell>
        </row>
        <row r="120">
          <cell r="A120">
            <v>890204646</v>
          </cell>
          <cell r="B120" t="str">
            <v>MUNICIPIO DE RIONEGRO</v>
          </cell>
          <cell r="C120">
            <v>0</v>
          </cell>
          <cell r="D120">
            <v>63458622</v>
          </cell>
          <cell r="E120">
            <v>0</v>
          </cell>
          <cell r="F120">
            <v>63458622</v>
          </cell>
        </row>
        <row r="121">
          <cell r="A121">
            <v>891280000</v>
          </cell>
          <cell r="B121" t="str">
            <v>MUNICIPIO DE PASTO</v>
          </cell>
          <cell r="C121">
            <v>0</v>
          </cell>
          <cell r="D121">
            <v>5801226699</v>
          </cell>
          <cell r="E121">
            <v>0</v>
          </cell>
          <cell r="F121">
            <v>5801226699</v>
          </cell>
        </row>
        <row r="122">
          <cell r="A122">
            <v>891380007</v>
          </cell>
          <cell r="B122" t="str">
            <v xml:space="preserve">MUNICIPIO DE PALMIRA </v>
          </cell>
          <cell r="C122">
            <v>0</v>
          </cell>
          <cell r="D122">
            <v>2656647983</v>
          </cell>
          <cell r="E122">
            <v>0</v>
          </cell>
          <cell r="F122">
            <v>2656647983</v>
          </cell>
        </row>
        <row r="123">
          <cell r="A123">
            <v>891380033</v>
          </cell>
          <cell r="B123" t="str">
            <v>MUNICIPIO DE BUGA</v>
          </cell>
          <cell r="C123">
            <v>0</v>
          </cell>
          <cell r="D123">
            <v>2220435855</v>
          </cell>
          <cell r="E123">
            <v>0</v>
          </cell>
          <cell r="F123">
            <v>2220435855</v>
          </cell>
        </row>
        <row r="124">
          <cell r="A124">
            <v>891800466</v>
          </cell>
          <cell r="B124" t="str">
            <v>MUNICIPIO DE PUERTO BOYACA</v>
          </cell>
          <cell r="C124">
            <v>0</v>
          </cell>
          <cell r="D124">
            <v>369162920</v>
          </cell>
          <cell r="E124">
            <v>0</v>
          </cell>
          <cell r="F124">
            <v>369162920</v>
          </cell>
        </row>
        <row r="125">
          <cell r="A125">
            <v>891800475</v>
          </cell>
          <cell r="B125" t="str">
            <v>MUNICIPIO DE CHIQUINQUIRA</v>
          </cell>
          <cell r="C125">
            <v>0</v>
          </cell>
          <cell r="D125">
            <v>1068255</v>
          </cell>
          <cell r="E125">
            <v>0</v>
          </cell>
          <cell r="F125">
            <v>1068255</v>
          </cell>
        </row>
        <row r="126">
          <cell r="A126">
            <v>891800498</v>
          </cell>
          <cell r="B126" t="str">
            <v>DEPARTAMENTO DE BOYACA</v>
          </cell>
          <cell r="C126">
            <v>0</v>
          </cell>
          <cell r="D126">
            <v>20288660348</v>
          </cell>
          <cell r="E126">
            <v>0</v>
          </cell>
          <cell r="F126">
            <v>20288660348</v>
          </cell>
        </row>
        <row r="127">
          <cell r="A127">
            <v>891800846</v>
          </cell>
          <cell r="B127" t="str">
            <v>MUNICIPIO DE TUNJA</v>
          </cell>
          <cell r="C127">
            <v>0</v>
          </cell>
          <cell r="D127">
            <v>1267736582</v>
          </cell>
          <cell r="E127">
            <v>0</v>
          </cell>
          <cell r="F127">
            <v>1267736582</v>
          </cell>
        </row>
        <row r="128">
          <cell r="A128">
            <v>891800986</v>
          </cell>
          <cell r="B128" t="str">
            <v>MUNICIPIO DE VENTAQUEMADA</v>
          </cell>
          <cell r="C128">
            <v>0</v>
          </cell>
          <cell r="D128">
            <v>3783759</v>
          </cell>
          <cell r="E128">
            <v>0</v>
          </cell>
          <cell r="F128">
            <v>3783759</v>
          </cell>
        </row>
        <row r="129">
          <cell r="A129">
            <v>891801244</v>
          </cell>
          <cell r="B129" t="str">
            <v>MUNICIPIO DE RAQUIRA</v>
          </cell>
          <cell r="C129">
            <v>0</v>
          </cell>
          <cell r="D129">
            <v>12080896</v>
          </cell>
          <cell r="E129">
            <v>0</v>
          </cell>
          <cell r="F129">
            <v>12080896</v>
          </cell>
        </row>
        <row r="130">
          <cell r="A130">
            <v>891801368</v>
          </cell>
          <cell r="B130" t="str">
            <v>MUNICIPIO DE PAUNA</v>
          </cell>
          <cell r="C130">
            <v>0</v>
          </cell>
          <cell r="D130">
            <v>37388926</v>
          </cell>
          <cell r="E130">
            <v>0</v>
          </cell>
          <cell r="F130">
            <v>37388926</v>
          </cell>
        </row>
        <row r="131">
          <cell r="A131">
            <v>890399025</v>
          </cell>
          <cell r="B131" t="str">
            <v>MUNICIPIO DE YUMBO</v>
          </cell>
          <cell r="C131">
            <v>0</v>
          </cell>
          <cell r="D131">
            <v>759397528</v>
          </cell>
          <cell r="E131">
            <v>0</v>
          </cell>
          <cell r="F131">
            <v>759397528</v>
          </cell>
        </row>
        <row r="132">
          <cell r="A132">
            <v>891855015</v>
          </cell>
          <cell r="B132" t="str">
            <v>MUNICIPIO PAZ DE RIO</v>
          </cell>
          <cell r="C132">
            <v>0</v>
          </cell>
          <cell r="D132">
            <v>9939021</v>
          </cell>
          <cell r="E132">
            <v>0</v>
          </cell>
          <cell r="F132">
            <v>9939021</v>
          </cell>
        </row>
        <row r="133">
          <cell r="A133">
            <v>891855130</v>
          </cell>
          <cell r="B133" t="str">
            <v>MUNICIPIO DE SOGAMOSO</v>
          </cell>
          <cell r="C133">
            <v>0</v>
          </cell>
          <cell r="D133">
            <v>1783479918</v>
          </cell>
          <cell r="E133">
            <v>0</v>
          </cell>
          <cell r="F133">
            <v>1783479918</v>
          </cell>
        </row>
        <row r="134">
          <cell r="A134">
            <v>891855138</v>
          </cell>
          <cell r="B134" t="str">
            <v>MUNICIPIO DE DUITAMA</v>
          </cell>
          <cell r="C134">
            <v>0</v>
          </cell>
          <cell r="D134">
            <v>2365228596</v>
          </cell>
          <cell r="E134">
            <v>0</v>
          </cell>
          <cell r="F134">
            <v>2365228596</v>
          </cell>
        </row>
        <row r="135">
          <cell r="A135">
            <v>891855200</v>
          </cell>
          <cell r="B135" t="str">
            <v>MUNICIPIO DE AGUAZUL</v>
          </cell>
          <cell r="C135">
            <v>0</v>
          </cell>
          <cell r="D135">
            <v>1054808909</v>
          </cell>
          <cell r="E135">
            <v>0</v>
          </cell>
          <cell r="F135">
            <v>1054808909</v>
          </cell>
        </row>
        <row r="136">
          <cell r="A136">
            <v>892099324</v>
          </cell>
          <cell r="B136" t="str">
            <v>MUNICIPIO DE VILLAVICENCIO</v>
          </cell>
          <cell r="C136">
            <v>0</v>
          </cell>
          <cell r="D136">
            <v>3077293753</v>
          </cell>
          <cell r="E136">
            <v>0</v>
          </cell>
          <cell r="F136">
            <v>3077293753</v>
          </cell>
        </row>
        <row r="137">
          <cell r="A137">
            <v>892099392</v>
          </cell>
          <cell r="B137" t="str">
            <v>MUNICIPIO DE OROCUE</v>
          </cell>
          <cell r="C137">
            <v>0</v>
          </cell>
          <cell r="D137">
            <v>317015019</v>
          </cell>
          <cell r="E137">
            <v>0</v>
          </cell>
          <cell r="F137">
            <v>317015019</v>
          </cell>
        </row>
        <row r="138">
          <cell r="A138">
            <v>892115015</v>
          </cell>
          <cell r="B138" t="str">
            <v>DEPARTAMENTO DE LA GUAJIRA</v>
          </cell>
          <cell r="C138">
            <v>0</v>
          </cell>
          <cell r="D138">
            <v>13076190749</v>
          </cell>
          <cell r="E138">
            <v>0</v>
          </cell>
          <cell r="F138">
            <v>13076190749</v>
          </cell>
        </row>
        <row r="139">
          <cell r="A139">
            <v>892115155</v>
          </cell>
          <cell r="B139" t="str">
            <v>MUNICIPIO DE URIBIA</v>
          </cell>
          <cell r="C139">
            <v>0</v>
          </cell>
          <cell r="D139">
            <v>8372028805</v>
          </cell>
          <cell r="E139">
            <v>0</v>
          </cell>
          <cell r="F139">
            <v>8372028805</v>
          </cell>
        </row>
        <row r="140">
          <cell r="A140">
            <v>892200839</v>
          </cell>
          <cell r="B140" t="str">
            <v>MUNICIPIO DE TOLU EN REESTRUCTURACION</v>
          </cell>
          <cell r="C140">
            <v>0</v>
          </cell>
          <cell r="D140">
            <v>192285907</v>
          </cell>
          <cell r="E140">
            <v>0</v>
          </cell>
          <cell r="F140">
            <v>192285907</v>
          </cell>
        </row>
        <row r="141">
          <cell r="A141">
            <v>892201286</v>
          </cell>
          <cell r="B141" t="str">
            <v>MUNICIPIO DE  BUENAVISTA</v>
          </cell>
          <cell r="C141">
            <v>0</v>
          </cell>
          <cell r="D141">
            <v>19655893</v>
          </cell>
          <cell r="E141">
            <v>0</v>
          </cell>
          <cell r="F141">
            <v>19655893</v>
          </cell>
        </row>
        <row r="142">
          <cell r="A142">
            <v>892280021</v>
          </cell>
          <cell r="B142" t="str">
            <v>DEPARTAMENTO DE SUCRE</v>
          </cell>
          <cell r="C142">
            <v>0</v>
          </cell>
          <cell r="D142">
            <v>10867457290</v>
          </cell>
          <cell r="E142">
            <v>0</v>
          </cell>
          <cell r="F142">
            <v>10867457290</v>
          </cell>
        </row>
        <row r="143">
          <cell r="A143">
            <v>890700942</v>
          </cell>
          <cell r="B143" t="str">
            <v>MUNICIPIO DE ORTEGA</v>
          </cell>
          <cell r="C143">
            <v>0</v>
          </cell>
          <cell r="D143">
            <v>97383562</v>
          </cell>
          <cell r="E143">
            <v>0</v>
          </cell>
          <cell r="F143">
            <v>97383562</v>
          </cell>
        </row>
        <row r="144">
          <cell r="A144">
            <v>890700961</v>
          </cell>
          <cell r="B144" t="str">
            <v>MUNICIPIO DE ALVARADO</v>
          </cell>
          <cell r="C144">
            <v>0</v>
          </cell>
          <cell r="D144">
            <v>21365101</v>
          </cell>
          <cell r="E144">
            <v>0</v>
          </cell>
          <cell r="F144">
            <v>21365101</v>
          </cell>
        </row>
        <row r="145">
          <cell r="A145">
            <v>890801052</v>
          </cell>
          <cell r="B145" t="str">
            <v>DEPARTAMENTO DE CALDAS</v>
          </cell>
          <cell r="C145">
            <v>0</v>
          </cell>
          <cell r="D145">
            <v>11681716130</v>
          </cell>
          <cell r="E145">
            <v>0</v>
          </cell>
          <cell r="F145">
            <v>11681716130</v>
          </cell>
        </row>
        <row r="146">
          <cell r="A146">
            <v>890801053</v>
          </cell>
          <cell r="B146" t="str">
            <v>MUNICIPIO DE MANIZALES</v>
          </cell>
          <cell r="C146">
            <v>0</v>
          </cell>
          <cell r="D146">
            <v>6034702947</v>
          </cell>
          <cell r="E146">
            <v>0</v>
          </cell>
          <cell r="F146">
            <v>6034702947</v>
          </cell>
        </row>
        <row r="147">
          <cell r="A147">
            <v>890905211</v>
          </cell>
          <cell r="B147" t="str">
            <v>MUNICIPIO DE MEDELLIN</v>
          </cell>
          <cell r="C147">
            <v>0</v>
          </cell>
          <cell r="D147">
            <v>4986301170</v>
          </cell>
          <cell r="E147">
            <v>0</v>
          </cell>
          <cell r="F147">
            <v>4986301170</v>
          </cell>
        </row>
        <row r="148">
          <cell r="A148">
            <v>899999114</v>
          </cell>
          <cell r="B148" t="str">
            <v>DEPARTAMENTO DE CUNDINAMARCA</v>
          </cell>
          <cell r="C148">
            <v>0</v>
          </cell>
          <cell r="D148">
            <v>26272030517</v>
          </cell>
          <cell r="E148">
            <v>0</v>
          </cell>
          <cell r="F148">
            <v>26272030517</v>
          </cell>
        </row>
        <row r="149">
          <cell r="A149">
            <v>899999172</v>
          </cell>
          <cell r="B149" t="str">
            <v>MUNICIPIO DE CHIA</v>
          </cell>
          <cell r="C149">
            <v>0</v>
          </cell>
          <cell r="D149">
            <v>1403786281</v>
          </cell>
          <cell r="E149">
            <v>0</v>
          </cell>
          <cell r="F149">
            <v>1403786281</v>
          </cell>
        </row>
        <row r="150">
          <cell r="A150">
            <v>899999318</v>
          </cell>
          <cell r="B150" t="str">
            <v>MUNICIPIO DE ZIPAQUIRA</v>
          </cell>
          <cell r="C150">
            <v>0</v>
          </cell>
          <cell r="D150">
            <v>1317408649</v>
          </cell>
          <cell r="E150">
            <v>0</v>
          </cell>
          <cell r="F150">
            <v>1317408649</v>
          </cell>
        </row>
        <row r="151">
          <cell r="A151">
            <v>899999701</v>
          </cell>
          <cell r="B151" t="str">
            <v>MUNICIPIO DE GUADUAS</v>
          </cell>
          <cell r="C151">
            <v>0</v>
          </cell>
          <cell r="D151">
            <v>136902557</v>
          </cell>
          <cell r="E151">
            <v>0</v>
          </cell>
          <cell r="F151">
            <v>136902557</v>
          </cell>
        </row>
        <row r="152">
          <cell r="A152">
            <v>890907317</v>
          </cell>
          <cell r="B152" t="str">
            <v>MUNICIPIO DE RIONEGRO ANTIOQUIA</v>
          </cell>
          <cell r="C152">
            <v>0</v>
          </cell>
          <cell r="D152">
            <v>1815970793</v>
          </cell>
          <cell r="E152">
            <v>0</v>
          </cell>
          <cell r="F152">
            <v>1815970793</v>
          </cell>
        </row>
        <row r="153">
          <cell r="A153">
            <v>890980095</v>
          </cell>
          <cell r="B153" t="str">
            <v>MUNICIPIO DE APARTADO</v>
          </cell>
          <cell r="C153">
            <v>0</v>
          </cell>
          <cell r="D153">
            <v>1909560670</v>
          </cell>
          <cell r="E153">
            <v>0</v>
          </cell>
          <cell r="F153">
            <v>1909560670</v>
          </cell>
        </row>
        <row r="154">
          <cell r="A154">
            <v>890980331</v>
          </cell>
          <cell r="B154" t="str">
            <v>MUNICIPIO DE SABANETA</v>
          </cell>
          <cell r="C154">
            <v>0</v>
          </cell>
          <cell r="D154">
            <v>423669608</v>
          </cell>
          <cell r="E154">
            <v>0</v>
          </cell>
          <cell r="F154">
            <v>423669608</v>
          </cell>
        </row>
        <row r="155">
          <cell r="A155">
            <v>890984415</v>
          </cell>
          <cell r="B155" t="str">
            <v>MUNICIPIO DE BRICEÑO</v>
          </cell>
          <cell r="C155">
            <v>0</v>
          </cell>
          <cell r="D155">
            <v>1755143</v>
          </cell>
          <cell r="E155">
            <v>0</v>
          </cell>
          <cell r="F155">
            <v>1755143</v>
          </cell>
        </row>
        <row r="156">
          <cell r="A156">
            <v>891180009</v>
          </cell>
          <cell r="B156" t="str">
            <v>MUNICIPIO DE NEIVA</v>
          </cell>
          <cell r="C156">
            <v>0</v>
          </cell>
          <cell r="D156">
            <v>7148025499</v>
          </cell>
          <cell r="E156">
            <v>0</v>
          </cell>
          <cell r="F156">
            <v>7148025499</v>
          </cell>
        </row>
        <row r="157">
          <cell r="A157">
            <v>891180070</v>
          </cell>
          <cell r="B157" t="str">
            <v>MUNICIPIO DE AIPE</v>
          </cell>
          <cell r="C157">
            <v>0</v>
          </cell>
          <cell r="D157">
            <v>732140648</v>
          </cell>
          <cell r="E157">
            <v>0</v>
          </cell>
          <cell r="F157">
            <v>732140648</v>
          </cell>
        </row>
        <row r="158">
          <cell r="A158">
            <v>891180077</v>
          </cell>
          <cell r="B158" t="str">
            <v>MUNICIPIO DE PITALITO</v>
          </cell>
          <cell r="C158">
            <v>0</v>
          </cell>
          <cell r="D158">
            <v>263605663</v>
          </cell>
          <cell r="E158">
            <v>0</v>
          </cell>
          <cell r="F158">
            <v>263605663</v>
          </cell>
        </row>
        <row r="159">
          <cell r="A159">
            <v>891200916</v>
          </cell>
          <cell r="B159" t="str">
            <v>MUNICIPIO DE TUMACO</v>
          </cell>
          <cell r="C159">
            <v>0</v>
          </cell>
          <cell r="D159">
            <v>3630570458</v>
          </cell>
          <cell r="E159">
            <v>0</v>
          </cell>
          <cell r="F159">
            <v>3630570458</v>
          </cell>
        </row>
        <row r="160">
          <cell r="A160">
            <v>891480030</v>
          </cell>
          <cell r="B160" t="str">
            <v>MUNICIPIO DE PEREIRA</v>
          </cell>
          <cell r="C160">
            <v>0</v>
          </cell>
          <cell r="D160">
            <v>5239430064</v>
          </cell>
          <cell r="E160">
            <v>0</v>
          </cell>
          <cell r="F160">
            <v>5239430064</v>
          </cell>
        </row>
        <row r="161">
          <cell r="A161">
            <v>891580006</v>
          </cell>
          <cell r="B161" t="str">
            <v>MUNICIPIO DE POPAYAN</v>
          </cell>
          <cell r="C161">
            <v>0</v>
          </cell>
          <cell r="D161">
            <v>2908587289</v>
          </cell>
          <cell r="E161">
            <v>0</v>
          </cell>
          <cell r="F161">
            <v>2908587289</v>
          </cell>
        </row>
        <row r="162">
          <cell r="A162">
            <v>891780043</v>
          </cell>
          <cell r="B162" t="str">
            <v>MUNICIPIO DE CIENAGA</v>
          </cell>
          <cell r="C162">
            <v>0</v>
          </cell>
          <cell r="D162">
            <v>4726537164</v>
          </cell>
          <cell r="E162">
            <v>0</v>
          </cell>
          <cell r="F162">
            <v>4726537164</v>
          </cell>
        </row>
        <row r="163">
          <cell r="A163">
            <v>891855017</v>
          </cell>
          <cell r="B163" t="str">
            <v>MUNICIPIO DE YOPAL</v>
          </cell>
          <cell r="C163">
            <v>0</v>
          </cell>
          <cell r="D163">
            <v>3400832459</v>
          </cell>
          <cell r="E163">
            <v>0</v>
          </cell>
          <cell r="F163">
            <v>3400832459</v>
          </cell>
        </row>
        <row r="164">
          <cell r="A164">
            <v>891856131</v>
          </cell>
          <cell r="B164" t="str">
            <v>MUNICIPIO DE TASCO</v>
          </cell>
          <cell r="C164">
            <v>0</v>
          </cell>
          <cell r="D164">
            <v>4700322</v>
          </cell>
          <cell r="E164">
            <v>0</v>
          </cell>
          <cell r="F164">
            <v>4700322</v>
          </cell>
        </row>
        <row r="165">
          <cell r="A165">
            <v>891900493</v>
          </cell>
          <cell r="B165" t="str">
            <v>MUNICIPIO DE CARTAGO</v>
          </cell>
          <cell r="C165">
            <v>0</v>
          </cell>
          <cell r="D165">
            <v>1715823544</v>
          </cell>
          <cell r="E165">
            <v>0</v>
          </cell>
          <cell r="F165">
            <v>1715823544</v>
          </cell>
        </row>
        <row r="166">
          <cell r="A166">
            <v>892099216</v>
          </cell>
          <cell r="B166" t="str">
            <v>DEPARTAMENTO DEL CASANARE</v>
          </cell>
          <cell r="C166">
            <v>0</v>
          </cell>
          <cell r="D166">
            <v>10501606298</v>
          </cell>
          <cell r="E166">
            <v>0</v>
          </cell>
          <cell r="F166">
            <v>10501606298</v>
          </cell>
        </row>
        <row r="167">
          <cell r="A167">
            <v>892115007</v>
          </cell>
          <cell r="B167" t="str">
            <v>MUNICIPIO DE RIOHACHA</v>
          </cell>
          <cell r="C167">
            <v>0</v>
          </cell>
          <cell r="D167">
            <v>5245931944</v>
          </cell>
          <cell r="E167">
            <v>0</v>
          </cell>
          <cell r="F167">
            <v>5245931944</v>
          </cell>
        </row>
        <row r="168">
          <cell r="A168">
            <v>892280055</v>
          </cell>
          <cell r="B168" t="str">
            <v>MUNICIPIO DE SAMPUES</v>
          </cell>
          <cell r="C168">
            <v>0</v>
          </cell>
          <cell r="D168">
            <v>137865791</v>
          </cell>
          <cell r="E168">
            <v>0</v>
          </cell>
          <cell r="F168">
            <v>137865791</v>
          </cell>
        </row>
        <row r="169">
          <cell r="A169">
            <v>892300123</v>
          </cell>
          <cell r="B169" t="str">
            <v>MUNICIPIO DE RIO DE ORO</v>
          </cell>
          <cell r="C169">
            <v>0</v>
          </cell>
          <cell r="D169">
            <v>462888661</v>
          </cell>
          <cell r="E169">
            <v>0</v>
          </cell>
          <cell r="F169">
            <v>462888661</v>
          </cell>
        </row>
        <row r="170">
          <cell r="A170">
            <v>892301093</v>
          </cell>
          <cell r="B170" t="str">
            <v>MUNICIPIO DE SAN MARTIN</v>
          </cell>
          <cell r="C170">
            <v>0</v>
          </cell>
          <cell r="D170">
            <v>87321493</v>
          </cell>
          <cell r="E170">
            <v>0</v>
          </cell>
          <cell r="F170">
            <v>87321493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0</v>
          </cell>
          <cell r="D171">
            <v>1531137451</v>
          </cell>
          <cell r="E171">
            <v>17543553</v>
          </cell>
          <cell r="F171">
            <v>1513593898</v>
          </cell>
        </row>
        <row r="172">
          <cell r="A172">
            <v>899999281</v>
          </cell>
          <cell r="B172" t="str">
            <v>MUNICIPIO DE UBATE</v>
          </cell>
          <cell r="C172">
            <v>0</v>
          </cell>
          <cell r="D172">
            <v>5341275</v>
          </cell>
          <cell r="E172">
            <v>0</v>
          </cell>
          <cell r="F172">
            <v>5341275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0</v>
          </cell>
          <cell r="D173">
            <v>18102650</v>
          </cell>
          <cell r="E173">
            <v>0</v>
          </cell>
          <cell r="F173">
            <v>18102650</v>
          </cell>
        </row>
        <row r="174">
          <cell r="A174">
            <v>899999342</v>
          </cell>
          <cell r="B174" t="str">
            <v>MUNICIPIO DE MOSQUERA</v>
          </cell>
          <cell r="C174">
            <v>0</v>
          </cell>
          <cell r="D174">
            <v>2334361522</v>
          </cell>
          <cell r="E174">
            <v>0</v>
          </cell>
          <cell r="F174">
            <v>2334361522</v>
          </cell>
        </row>
        <row r="175">
          <cell r="A175">
            <v>890072044</v>
          </cell>
          <cell r="B175" t="str">
            <v>MUNICIPIO SANTA ISABEL</v>
          </cell>
          <cell r="C175">
            <v>0</v>
          </cell>
          <cell r="D175">
            <v>40273215</v>
          </cell>
          <cell r="E175">
            <v>0</v>
          </cell>
          <cell r="F175">
            <v>40273215</v>
          </cell>
        </row>
        <row r="176">
          <cell r="A176">
            <v>890114335</v>
          </cell>
          <cell r="B176" t="str">
            <v>MUNICIPIO DE MALAMBO</v>
          </cell>
          <cell r="C176">
            <v>0</v>
          </cell>
          <cell r="D176">
            <v>952914574</v>
          </cell>
          <cell r="E176">
            <v>0</v>
          </cell>
          <cell r="F176">
            <v>952914574</v>
          </cell>
        </row>
        <row r="177">
          <cell r="A177">
            <v>890201222</v>
          </cell>
          <cell r="B177" t="str">
            <v>MUNICIPIO DE BUCARAMANGA</v>
          </cell>
          <cell r="C177">
            <v>0</v>
          </cell>
          <cell r="D177">
            <v>1506170850</v>
          </cell>
          <cell r="E177">
            <v>0</v>
          </cell>
          <cell r="F177">
            <v>1506170850</v>
          </cell>
        </row>
        <row r="178">
          <cell r="A178">
            <v>890205383</v>
          </cell>
          <cell r="B178" t="str">
            <v>MUNICIPIO DE PIEDECUESTA</v>
          </cell>
          <cell r="C178">
            <v>0</v>
          </cell>
          <cell r="D178">
            <v>963132557</v>
          </cell>
          <cell r="E178">
            <v>0</v>
          </cell>
          <cell r="F178">
            <v>963132557</v>
          </cell>
        </row>
        <row r="179">
          <cell r="A179">
            <v>890680008</v>
          </cell>
          <cell r="B179" t="str">
            <v>MUNICIPIO DE FUSAGASUGA</v>
          </cell>
          <cell r="C179">
            <v>0</v>
          </cell>
          <cell r="D179">
            <v>2202879777</v>
          </cell>
          <cell r="E179">
            <v>0</v>
          </cell>
          <cell r="F179">
            <v>2202879777</v>
          </cell>
        </row>
        <row r="180">
          <cell r="A180">
            <v>890680378</v>
          </cell>
          <cell r="B180" t="str">
            <v>MUNICIPIO DE GIRARDOT</v>
          </cell>
          <cell r="C180">
            <v>0</v>
          </cell>
          <cell r="D180">
            <v>1056794087</v>
          </cell>
          <cell r="E180">
            <v>0</v>
          </cell>
          <cell r="F180">
            <v>1056794087</v>
          </cell>
        </row>
        <row r="181">
          <cell r="A181">
            <v>890801130</v>
          </cell>
          <cell r="B181" t="str">
            <v>MUNICIPIO DE LA DORADA</v>
          </cell>
          <cell r="C181">
            <v>0</v>
          </cell>
          <cell r="D181">
            <v>466498458</v>
          </cell>
          <cell r="E181">
            <v>0</v>
          </cell>
          <cell r="F181">
            <v>466498458</v>
          </cell>
        </row>
        <row r="182">
          <cell r="A182">
            <v>817000992</v>
          </cell>
          <cell r="B182" t="str">
            <v>MUNICIPIO DE PIAMONTE</v>
          </cell>
          <cell r="C182">
            <v>0</v>
          </cell>
          <cell r="D182">
            <v>21379672</v>
          </cell>
          <cell r="E182">
            <v>0</v>
          </cell>
          <cell r="F182">
            <v>21379672</v>
          </cell>
        </row>
        <row r="183">
          <cell r="A183">
            <v>839000360</v>
          </cell>
          <cell r="B183" t="str">
            <v>MUNICIPIO DE ALBANIA</v>
          </cell>
          <cell r="C183">
            <v>0</v>
          </cell>
          <cell r="D183">
            <v>441522272</v>
          </cell>
          <cell r="E183">
            <v>0</v>
          </cell>
          <cell r="F183">
            <v>441522272</v>
          </cell>
        </row>
        <row r="184">
          <cell r="A184">
            <v>890981518</v>
          </cell>
          <cell r="B184" t="str">
            <v>MUNICIPIO DE AMALFI</v>
          </cell>
          <cell r="C184">
            <v>0</v>
          </cell>
          <cell r="D184">
            <v>16023825</v>
          </cell>
          <cell r="E184">
            <v>0</v>
          </cell>
          <cell r="F184">
            <v>16023825</v>
          </cell>
        </row>
        <row r="185">
          <cell r="A185">
            <v>891480085</v>
          </cell>
          <cell r="B185" t="str">
            <v>DEPARTAMENTO DE RISARALDA</v>
          </cell>
          <cell r="C185">
            <v>0</v>
          </cell>
          <cell r="D185">
            <v>5490798613</v>
          </cell>
          <cell r="E185">
            <v>0</v>
          </cell>
          <cell r="F185">
            <v>5490798613</v>
          </cell>
        </row>
        <row r="186">
          <cell r="A186">
            <v>891801240</v>
          </cell>
          <cell r="B186" t="str">
            <v>MUNICIPIO DE PAIPA</v>
          </cell>
          <cell r="C186">
            <v>0</v>
          </cell>
          <cell r="D186">
            <v>5325892</v>
          </cell>
          <cell r="E186">
            <v>0</v>
          </cell>
          <cell r="F186">
            <v>5325892</v>
          </cell>
        </row>
        <row r="187">
          <cell r="A187">
            <v>891801362</v>
          </cell>
          <cell r="B187" t="str">
            <v>MUNICIPIO DE OTANCHE</v>
          </cell>
          <cell r="C187">
            <v>0</v>
          </cell>
          <cell r="D187">
            <v>25777068</v>
          </cell>
          <cell r="E187">
            <v>0</v>
          </cell>
          <cell r="F187">
            <v>25777068</v>
          </cell>
        </row>
        <row r="188">
          <cell r="A188">
            <v>891801994</v>
          </cell>
          <cell r="B188" t="str">
            <v>MUNICIPIO DE MOTAVITA</v>
          </cell>
          <cell r="C188">
            <v>0</v>
          </cell>
          <cell r="D188">
            <v>11093829</v>
          </cell>
          <cell r="E188">
            <v>0</v>
          </cell>
          <cell r="F188">
            <v>11093829</v>
          </cell>
        </row>
        <row r="189">
          <cell r="A189">
            <v>891900272</v>
          </cell>
          <cell r="B189" t="str">
            <v>MUNICIPIO DE TULUA</v>
          </cell>
          <cell r="C189">
            <v>0</v>
          </cell>
          <cell r="D189">
            <v>3790475794</v>
          </cell>
          <cell r="E189">
            <v>0</v>
          </cell>
          <cell r="F189">
            <v>3790475794</v>
          </cell>
        </row>
        <row r="190">
          <cell r="A190">
            <v>892001457</v>
          </cell>
          <cell r="B190" t="str">
            <v>MUNICIPIO DE ACACIAS</v>
          </cell>
          <cell r="C190">
            <v>0</v>
          </cell>
          <cell r="D190">
            <v>2004029452</v>
          </cell>
          <cell r="E190">
            <v>0</v>
          </cell>
          <cell r="F190">
            <v>2004029452</v>
          </cell>
        </row>
        <row r="191">
          <cell r="A191">
            <v>892280063</v>
          </cell>
          <cell r="B191" t="str">
            <v>MUNICIPIO DE SAN PEDRO</v>
          </cell>
          <cell r="C191">
            <v>0</v>
          </cell>
          <cell r="D191">
            <v>653183891</v>
          </cell>
          <cell r="E191">
            <v>0</v>
          </cell>
          <cell r="F191">
            <v>653183891</v>
          </cell>
        </row>
        <row r="192">
          <cell r="A192">
            <v>890801152</v>
          </cell>
          <cell r="B192" t="str">
            <v>MUNICIPIO DE VILLAMARIA</v>
          </cell>
          <cell r="C192">
            <v>0</v>
          </cell>
          <cell r="D192">
            <v>2134374</v>
          </cell>
          <cell r="E192">
            <v>0</v>
          </cell>
          <cell r="F192">
            <v>2134374</v>
          </cell>
        </row>
        <row r="193">
          <cell r="A193">
            <v>890501876</v>
          </cell>
          <cell r="B193" t="str">
            <v>MUNICIPIO DE SAN CAYETANO</v>
          </cell>
          <cell r="C193">
            <v>0</v>
          </cell>
          <cell r="D193">
            <v>5087359</v>
          </cell>
          <cell r="E193">
            <v>0</v>
          </cell>
          <cell r="F193">
            <v>5087359</v>
          </cell>
        </row>
        <row r="194">
          <cell r="A194">
            <v>891680011</v>
          </cell>
          <cell r="B194" t="str">
            <v>MUNICIPIO DE QUIBDO</v>
          </cell>
          <cell r="C194">
            <v>0</v>
          </cell>
          <cell r="D194">
            <v>3174240526</v>
          </cell>
          <cell r="E194">
            <v>0</v>
          </cell>
          <cell r="F194">
            <v>3174240526</v>
          </cell>
        </row>
        <row r="195">
          <cell r="A195">
            <v>892115024</v>
          </cell>
          <cell r="B195" t="str">
            <v>MUNICIPIO DE MANAURE</v>
          </cell>
          <cell r="C195">
            <v>0</v>
          </cell>
          <cell r="D195">
            <v>898781718</v>
          </cell>
          <cell r="E195">
            <v>0</v>
          </cell>
          <cell r="F195">
            <v>898781718</v>
          </cell>
        </row>
        <row r="196">
          <cell r="A196">
            <v>892399999</v>
          </cell>
          <cell r="B196" t="str">
            <v>DEPARTAMENTO DEL CESAR</v>
          </cell>
          <cell r="C196">
            <v>0</v>
          </cell>
          <cell r="D196">
            <v>32047780276</v>
          </cell>
          <cell r="E196">
            <v>0</v>
          </cell>
          <cell r="F196">
            <v>32047780276</v>
          </cell>
        </row>
        <row r="197">
          <cell r="A197">
            <v>890984312</v>
          </cell>
          <cell r="B197" t="str">
            <v>MUNICIPIO DE REMEDIOS</v>
          </cell>
          <cell r="C197">
            <v>0</v>
          </cell>
          <cell r="D197">
            <v>101677584</v>
          </cell>
          <cell r="E197">
            <v>0</v>
          </cell>
          <cell r="F197">
            <v>101677584</v>
          </cell>
        </row>
        <row r="198">
          <cell r="A198">
            <v>899999406</v>
          </cell>
          <cell r="B198" t="str">
            <v>MUNICIPIO DE CUCUNUBA</v>
          </cell>
          <cell r="C198">
            <v>0</v>
          </cell>
          <cell r="D198">
            <v>16023825</v>
          </cell>
          <cell r="E198">
            <v>0</v>
          </cell>
          <cell r="F198">
            <v>16023825</v>
          </cell>
        </row>
        <row r="199">
          <cell r="A199">
            <v>891801369</v>
          </cell>
          <cell r="B199" t="str">
            <v>MUNICIPIO DE SAN PABLO DE BORBUR</v>
          </cell>
          <cell r="C199">
            <v>0</v>
          </cell>
          <cell r="D199">
            <v>2136510</v>
          </cell>
          <cell r="E199">
            <v>0</v>
          </cell>
          <cell r="F199">
            <v>2136510</v>
          </cell>
        </row>
        <row r="200">
          <cell r="A200">
            <v>891857821</v>
          </cell>
          <cell r="B200" t="str">
            <v>MUNICIPIO DE SAN MATEO</v>
          </cell>
          <cell r="C200">
            <v>0</v>
          </cell>
          <cell r="D200">
            <v>94006</v>
          </cell>
          <cell r="E200">
            <v>0</v>
          </cell>
          <cell r="F200">
            <v>94006</v>
          </cell>
        </row>
        <row r="201">
          <cell r="A201">
            <v>892280053</v>
          </cell>
          <cell r="B201" t="str">
            <v>MUNICIPIO DE COLOSO</v>
          </cell>
          <cell r="C201">
            <v>0</v>
          </cell>
          <cell r="D201">
            <v>106825504</v>
          </cell>
          <cell r="E201">
            <v>0</v>
          </cell>
          <cell r="F201">
            <v>106825504</v>
          </cell>
        </row>
        <row r="202">
          <cell r="A202">
            <v>899999328</v>
          </cell>
          <cell r="B202" t="str">
            <v>MUNICIPIO DE FACATATIVA</v>
          </cell>
          <cell r="C202">
            <v>0</v>
          </cell>
          <cell r="D202">
            <v>1291760378</v>
          </cell>
          <cell r="E202">
            <v>0</v>
          </cell>
          <cell r="F202">
            <v>1291760378</v>
          </cell>
        </row>
        <row r="203">
          <cell r="A203">
            <v>891180022</v>
          </cell>
          <cell r="B203" t="str">
            <v>MUNICIPIO DE GARZON</v>
          </cell>
          <cell r="C203">
            <v>0</v>
          </cell>
          <cell r="D203">
            <v>165268387</v>
          </cell>
          <cell r="E203">
            <v>0</v>
          </cell>
          <cell r="F203">
            <v>165268387</v>
          </cell>
        </row>
        <row r="204">
          <cell r="A204">
            <v>892200312</v>
          </cell>
          <cell r="B204" t="str">
            <v>MUNICIPIO DE PALMITO</v>
          </cell>
          <cell r="C204">
            <v>0</v>
          </cell>
          <cell r="D204">
            <v>34532412</v>
          </cell>
          <cell r="E204">
            <v>0</v>
          </cell>
          <cell r="F204">
            <v>34532412</v>
          </cell>
        </row>
        <row r="205">
          <cell r="A205">
            <v>890981138</v>
          </cell>
          <cell r="B205" t="str">
            <v>MUNICIPIO DE TURBO</v>
          </cell>
          <cell r="C205">
            <v>0</v>
          </cell>
          <cell r="D205">
            <v>3594223630</v>
          </cell>
          <cell r="E205">
            <v>0</v>
          </cell>
          <cell r="F205">
            <v>3594223630</v>
          </cell>
        </row>
        <row r="206">
          <cell r="A206">
            <v>892099232</v>
          </cell>
          <cell r="B206" t="str">
            <v>MUNICIPIO DE CABUYARO</v>
          </cell>
          <cell r="C206">
            <v>0</v>
          </cell>
          <cell r="D206">
            <v>48723085</v>
          </cell>
          <cell r="E206">
            <v>0</v>
          </cell>
          <cell r="F206">
            <v>48723085</v>
          </cell>
        </row>
        <row r="207">
          <cell r="A207">
            <v>800050331</v>
          </cell>
          <cell r="B207" t="str">
            <v>MUNICIPIO DE LA UNION</v>
          </cell>
          <cell r="C207">
            <v>0</v>
          </cell>
          <cell r="D207">
            <v>30624736</v>
          </cell>
          <cell r="E207">
            <v>0</v>
          </cell>
          <cell r="F207">
            <v>30624736</v>
          </cell>
        </row>
        <row r="208">
          <cell r="A208">
            <v>800096807</v>
          </cell>
          <cell r="B208" t="str">
            <v>MUNICIPIO DE TIERRALTA</v>
          </cell>
          <cell r="C208">
            <v>0</v>
          </cell>
          <cell r="D208">
            <v>111279532</v>
          </cell>
          <cell r="E208">
            <v>0</v>
          </cell>
          <cell r="F208">
            <v>111279532</v>
          </cell>
        </row>
        <row r="209">
          <cell r="A209">
            <v>800098193</v>
          </cell>
          <cell r="B209" t="str">
            <v>MUNICIPIO DE GUAMAL</v>
          </cell>
          <cell r="C209">
            <v>0</v>
          </cell>
          <cell r="D209">
            <v>160238256</v>
          </cell>
          <cell r="E209">
            <v>0</v>
          </cell>
          <cell r="F209">
            <v>160238256</v>
          </cell>
        </row>
        <row r="210">
          <cell r="A210">
            <v>800104062</v>
          </cell>
          <cell r="B210" t="str">
            <v>MUNICIPIO DE SINCELEJO</v>
          </cell>
          <cell r="C210">
            <v>0</v>
          </cell>
          <cell r="D210">
            <v>2070586118</v>
          </cell>
          <cell r="E210">
            <v>0</v>
          </cell>
          <cell r="F210">
            <v>2070586118</v>
          </cell>
        </row>
        <row r="211">
          <cell r="A211">
            <v>800100729</v>
          </cell>
          <cell r="B211" t="str">
            <v>MUNICIPIO DE OVEJAS</v>
          </cell>
          <cell r="C211">
            <v>0</v>
          </cell>
          <cell r="D211">
            <v>73709598</v>
          </cell>
          <cell r="E211">
            <v>0</v>
          </cell>
          <cell r="F211">
            <v>73709598</v>
          </cell>
        </row>
        <row r="212">
          <cell r="A212">
            <v>812001681</v>
          </cell>
          <cell r="B212" t="str">
            <v>MUNICIPIO DE LA APARTADA</v>
          </cell>
          <cell r="C212">
            <v>0</v>
          </cell>
          <cell r="D212">
            <v>391991250</v>
          </cell>
          <cell r="E212">
            <v>0</v>
          </cell>
          <cell r="F212">
            <v>391991250</v>
          </cell>
        </row>
        <row r="213">
          <cell r="A213">
            <v>890001639</v>
          </cell>
          <cell r="B213" t="str">
            <v>DEPARTAMENTO DEL QUINDIO</v>
          </cell>
          <cell r="C213">
            <v>0</v>
          </cell>
          <cell r="D213">
            <v>3549085123</v>
          </cell>
          <cell r="E213">
            <v>0</v>
          </cell>
          <cell r="F213">
            <v>3549085123</v>
          </cell>
        </row>
        <row r="214">
          <cell r="A214">
            <v>890981000</v>
          </cell>
          <cell r="B214" t="str">
            <v>MUNICIPIO DE PUERTO NARE</v>
          </cell>
          <cell r="C214">
            <v>0</v>
          </cell>
          <cell r="D214">
            <v>660794112</v>
          </cell>
          <cell r="E214">
            <v>0</v>
          </cell>
          <cell r="F214">
            <v>660794112</v>
          </cell>
        </row>
        <row r="215">
          <cell r="A215">
            <v>890984265</v>
          </cell>
          <cell r="B215" t="str">
            <v>MUNICIPIO DE YONDO</v>
          </cell>
          <cell r="C215">
            <v>0</v>
          </cell>
          <cell r="D215">
            <v>1119236057</v>
          </cell>
          <cell r="E215">
            <v>0</v>
          </cell>
          <cell r="F215">
            <v>1119236057</v>
          </cell>
        </row>
        <row r="216">
          <cell r="A216">
            <v>890399045</v>
          </cell>
          <cell r="B216" t="str">
            <v>MUNICIPIO DE BUENAVENTURA</v>
          </cell>
          <cell r="C216">
            <v>0</v>
          </cell>
          <cell r="D216">
            <v>3515024174</v>
          </cell>
          <cell r="E216">
            <v>0</v>
          </cell>
          <cell r="F216">
            <v>3515024174</v>
          </cell>
        </row>
        <row r="217">
          <cell r="A217">
            <v>899999475</v>
          </cell>
          <cell r="B217" t="str">
            <v>MUNICIPIO DE PACHO</v>
          </cell>
          <cell r="C217">
            <v>0</v>
          </cell>
          <cell r="D217">
            <v>330379</v>
          </cell>
          <cell r="E217">
            <v>0</v>
          </cell>
          <cell r="F217">
            <v>330379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0</v>
          </cell>
          <cell r="D218">
            <v>27152340</v>
          </cell>
          <cell r="E218">
            <v>0</v>
          </cell>
          <cell r="F218">
            <v>27152340</v>
          </cell>
        </row>
        <row r="219">
          <cell r="A219">
            <v>892099105</v>
          </cell>
          <cell r="B219" t="str">
            <v>MUNICIPIO DE INIRIDA</v>
          </cell>
          <cell r="C219">
            <v>0</v>
          </cell>
          <cell r="D219">
            <v>16237477</v>
          </cell>
          <cell r="E219">
            <v>0</v>
          </cell>
          <cell r="F219">
            <v>16237477</v>
          </cell>
        </row>
        <row r="220">
          <cell r="A220">
            <v>892099149</v>
          </cell>
          <cell r="B220" t="str">
            <v>DEPARTAMENTO DEL GUAINIA</v>
          </cell>
          <cell r="C220">
            <v>0</v>
          </cell>
          <cell r="D220">
            <v>779644779</v>
          </cell>
          <cell r="E220">
            <v>0</v>
          </cell>
          <cell r="F220">
            <v>779644779</v>
          </cell>
        </row>
        <row r="221">
          <cell r="A221">
            <v>892099242</v>
          </cell>
          <cell r="B221" t="str">
            <v>MUNICIPIO DE LEJANIAS</v>
          </cell>
          <cell r="C221">
            <v>0</v>
          </cell>
          <cell r="D221">
            <v>48415456</v>
          </cell>
          <cell r="E221">
            <v>0</v>
          </cell>
          <cell r="F221">
            <v>48415456</v>
          </cell>
        </row>
        <row r="222">
          <cell r="A222">
            <v>892120020</v>
          </cell>
          <cell r="B222" t="str">
            <v>MUNICIPIO DE MAICAO</v>
          </cell>
          <cell r="C222">
            <v>0</v>
          </cell>
          <cell r="D222">
            <v>4905408345</v>
          </cell>
          <cell r="E222">
            <v>0</v>
          </cell>
          <cell r="F222">
            <v>4905408345</v>
          </cell>
        </row>
        <row r="223">
          <cell r="A223">
            <v>892201282</v>
          </cell>
          <cell r="B223" t="str">
            <v>MUNICIPIO DE SAN JUAN DE BETULIA</v>
          </cell>
          <cell r="C223">
            <v>0</v>
          </cell>
          <cell r="D223">
            <v>21365101</v>
          </cell>
          <cell r="E223">
            <v>0</v>
          </cell>
          <cell r="F223">
            <v>21365101</v>
          </cell>
        </row>
        <row r="224">
          <cell r="A224">
            <v>890981107</v>
          </cell>
          <cell r="B224" t="str">
            <v>MUNICIPIO DE CARACOLI</v>
          </cell>
          <cell r="C224">
            <v>0</v>
          </cell>
          <cell r="D224">
            <v>49455015</v>
          </cell>
          <cell r="E224">
            <v>0</v>
          </cell>
          <cell r="F224">
            <v>49455015</v>
          </cell>
        </row>
        <row r="225">
          <cell r="A225">
            <v>890983906</v>
          </cell>
          <cell r="B225" t="str">
            <v>MUNICIPIO DE PUERTO TRIUNFO</v>
          </cell>
          <cell r="C225">
            <v>0</v>
          </cell>
          <cell r="D225">
            <v>72691987</v>
          </cell>
          <cell r="E225">
            <v>0</v>
          </cell>
          <cell r="F225">
            <v>72691987</v>
          </cell>
        </row>
        <row r="226">
          <cell r="A226">
            <v>891580016</v>
          </cell>
          <cell r="B226" t="str">
            <v>DEPARTAMENTO DEL CAUCA EN REESTRUCTURACION</v>
          </cell>
          <cell r="C226">
            <v>0</v>
          </cell>
          <cell r="D226">
            <v>14477243713</v>
          </cell>
          <cell r="E226">
            <v>0</v>
          </cell>
          <cell r="F226">
            <v>14477243713</v>
          </cell>
        </row>
        <row r="227">
          <cell r="A227">
            <v>892099325</v>
          </cell>
          <cell r="B227" t="str">
            <v>MUNICIPIO DE PUERTO LOPEZ</v>
          </cell>
          <cell r="C227">
            <v>0</v>
          </cell>
          <cell r="D227">
            <v>25638121</v>
          </cell>
          <cell r="E227">
            <v>0</v>
          </cell>
          <cell r="F227">
            <v>25638121</v>
          </cell>
        </row>
        <row r="228">
          <cell r="A228">
            <v>899999445</v>
          </cell>
          <cell r="B228" t="str">
            <v>MUNICIPIO DE VILLPINZON</v>
          </cell>
          <cell r="C228">
            <v>0</v>
          </cell>
          <cell r="D228">
            <v>427302</v>
          </cell>
          <cell r="E228">
            <v>0</v>
          </cell>
          <cell r="F228">
            <v>427302</v>
          </cell>
        </row>
        <row r="229">
          <cell r="A229">
            <v>891801363</v>
          </cell>
          <cell r="B229" t="str">
            <v>MUNICIPIO DE COPER</v>
          </cell>
          <cell r="C229">
            <v>0</v>
          </cell>
          <cell r="D229">
            <v>24569866</v>
          </cell>
          <cell r="E229">
            <v>0</v>
          </cell>
          <cell r="F229">
            <v>24569866</v>
          </cell>
        </row>
        <row r="230">
          <cell r="A230">
            <v>892000148</v>
          </cell>
          <cell r="B230" t="str">
            <v>DEPARTAMENTO DEL META</v>
          </cell>
          <cell r="C230">
            <v>0</v>
          </cell>
          <cell r="D230">
            <v>15803182620</v>
          </cell>
          <cell r="E230">
            <v>0</v>
          </cell>
          <cell r="F230">
            <v>15803182620</v>
          </cell>
        </row>
        <row r="231">
          <cell r="A231">
            <v>892099246</v>
          </cell>
          <cell r="B231" t="str">
            <v>MUNICIPIO DE SAN JUANITO</v>
          </cell>
          <cell r="C231">
            <v>0</v>
          </cell>
          <cell r="D231">
            <v>24687375</v>
          </cell>
          <cell r="E231">
            <v>0</v>
          </cell>
          <cell r="F231">
            <v>24687375</v>
          </cell>
        </row>
        <row r="232">
          <cell r="A232">
            <v>891780103</v>
          </cell>
          <cell r="B232" t="str">
            <v>MUNICIPIO DE SITIONUEVO</v>
          </cell>
          <cell r="C232">
            <v>0</v>
          </cell>
          <cell r="D232">
            <v>4415098</v>
          </cell>
          <cell r="E232">
            <v>0</v>
          </cell>
          <cell r="F232">
            <v>4415098</v>
          </cell>
        </row>
        <row r="233">
          <cell r="A233">
            <v>891680010</v>
          </cell>
          <cell r="B233" t="str">
            <v>GOBERNACION DEL CHOCO</v>
          </cell>
          <cell r="C233">
            <v>0</v>
          </cell>
          <cell r="D233">
            <v>12264889451</v>
          </cell>
          <cell r="E233">
            <v>0</v>
          </cell>
          <cell r="F233">
            <v>12264889451</v>
          </cell>
        </row>
        <row r="234">
          <cell r="A234">
            <v>890102018</v>
          </cell>
          <cell r="B234" t="str">
            <v>DISTRITO ESPECIAL INDUSTRIAL Y PORTUARIO DE BARRANQUILLA</v>
          </cell>
          <cell r="C234">
            <v>0</v>
          </cell>
          <cell r="D234">
            <v>10806464143</v>
          </cell>
          <cell r="E234">
            <v>0</v>
          </cell>
          <cell r="F234">
            <v>10806464143</v>
          </cell>
        </row>
        <row r="235">
          <cell r="A235">
            <v>890480184</v>
          </cell>
          <cell r="B235" t="str">
            <v>DISTRITO TURISTICO Y CULTURAL DE CARTAGENA DE INDIAS</v>
          </cell>
          <cell r="C235">
            <v>0</v>
          </cell>
          <cell r="D235">
            <v>639425419</v>
          </cell>
          <cell r="E235">
            <v>0</v>
          </cell>
          <cell r="F235">
            <v>639425419</v>
          </cell>
        </row>
        <row r="236">
          <cell r="A236">
            <v>891780009</v>
          </cell>
          <cell r="B236" t="str">
            <v>DISTRITO TURISTICO CULTURAL E HISTORICO DE SANTA MARTA</v>
          </cell>
          <cell r="C236">
            <v>0</v>
          </cell>
          <cell r="D236">
            <v>4073607546</v>
          </cell>
          <cell r="E236">
            <v>0</v>
          </cell>
          <cell r="F236">
            <v>4073607546</v>
          </cell>
        </row>
        <row r="237">
          <cell r="A237">
            <v>899999035</v>
          </cell>
          <cell r="B237" t="str">
            <v>INSTITUTO COLOMBIANO DE CREDITO EDUCATIVO Y ESTUDIOS TECNICOS EN EL EXIOR MARIANO OSPINA PEREZ ICETEX</v>
          </cell>
          <cell r="C237">
            <v>0</v>
          </cell>
          <cell r="D237">
            <v>685659113448</v>
          </cell>
          <cell r="E237">
            <v>46124345506</v>
          </cell>
          <cell r="F237">
            <v>639534767942</v>
          </cell>
        </row>
        <row r="238">
          <cell r="A238">
            <v>800103920</v>
          </cell>
          <cell r="B238" t="str">
            <v>GOBERNACION DEL MAGDALENA</v>
          </cell>
          <cell r="C238">
            <v>0</v>
          </cell>
          <cell r="D238">
            <v>14615214907</v>
          </cell>
          <cell r="E238">
            <v>0</v>
          </cell>
          <cell r="F238">
            <v>14615214907</v>
          </cell>
        </row>
        <row r="239">
          <cell r="A239">
            <v>891680089</v>
          </cell>
          <cell r="B239" t="str">
            <v>UNIVERSIDAD TECNOLOGICA DEL CHOCO</v>
          </cell>
          <cell r="C239">
            <v>0</v>
          </cell>
          <cell r="D239">
            <v>1066681591</v>
          </cell>
          <cell r="E239">
            <v>415223655</v>
          </cell>
          <cell r="F239">
            <v>651457936</v>
          </cell>
        </row>
        <row r="240">
          <cell r="A240">
            <v>800103720</v>
          </cell>
          <cell r="B240" t="str">
            <v>ALCALDIA DE SAN LUIS DE PALENQUE</v>
          </cell>
          <cell r="C240">
            <v>0</v>
          </cell>
          <cell r="D240">
            <v>194326355</v>
          </cell>
          <cell r="E240">
            <v>0</v>
          </cell>
          <cell r="F240">
            <v>194326355</v>
          </cell>
        </row>
        <row r="241">
          <cell r="A241">
            <v>800113389</v>
          </cell>
          <cell r="B241" t="str">
            <v>MUNICIPIO DE IBAGUE</v>
          </cell>
          <cell r="C241">
            <v>0</v>
          </cell>
          <cell r="D241">
            <v>3239874013</v>
          </cell>
          <cell r="E241">
            <v>0</v>
          </cell>
          <cell r="F241">
            <v>3239874013</v>
          </cell>
        </row>
        <row r="242">
          <cell r="A242">
            <v>800144829</v>
          </cell>
          <cell r="B242" t="str">
            <v>UNIVERSIDAD COLEGIO MAYOR DE CUNDINAMARCA</v>
          </cell>
          <cell r="C242">
            <v>0</v>
          </cell>
          <cell r="D242">
            <v>1318960001</v>
          </cell>
          <cell r="E242">
            <v>545943494</v>
          </cell>
          <cell r="F242">
            <v>773016507</v>
          </cell>
        </row>
        <row r="243">
          <cell r="A243">
            <v>890000432</v>
          </cell>
          <cell r="B243" t="str">
            <v>UNIVERSIDAD DEL QUINDIO</v>
          </cell>
          <cell r="C243">
            <v>0</v>
          </cell>
          <cell r="D243">
            <v>434194327</v>
          </cell>
          <cell r="E243">
            <v>0</v>
          </cell>
          <cell r="F243">
            <v>434194327</v>
          </cell>
        </row>
        <row r="244">
          <cell r="A244">
            <v>890201213</v>
          </cell>
          <cell r="B244" t="str">
            <v>UNIVERSIDAD INDUSTRIAL DE SANTANDER</v>
          </cell>
          <cell r="C244">
            <v>0</v>
          </cell>
          <cell r="D244">
            <v>739334268</v>
          </cell>
          <cell r="E244">
            <v>0</v>
          </cell>
          <cell r="F244">
            <v>739334268</v>
          </cell>
        </row>
        <row r="245">
          <cell r="A245">
            <v>890680062</v>
          </cell>
          <cell r="B245" t="str">
            <v>UNIVERSIDAD DE CUNDINAMARCA</v>
          </cell>
          <cell r="C245">
            <v>0</v>
          </cell>
          <cell r="D245">
            <v>387188607</v>
          </cell>
          <cell r="E245">
            <v>0</v>
          </cell>
          <cell r="F245">
            <v>387188607</v>
          </cell>
        </row>
        <row r="246">
          <cell r="A246">
            <v>890700640</v>
          </cell>
          <cell r="B246" t="str">
            <v>UNIVERSIDAD DEL TOLIMA</v>
          </cell>
          <cell r="C246">
            <v>0</v>
          </cell>
          <cell r="D246">
            <v>534555115</v>
          </cell>
          <cell r="E246">
            <v>0</v>
          </cell>
          <cell r="F246">
            <v>534555115</v>
          </cell>
        </row>
        <row r="247">
          <cell r="A247">
            <v>891190346</v>
          </cell>
          <cell r="B247" t="str">
            <v>UNIVERSIDAD DE LA AMAZONIA</v>
          </cell>
          <cell r="C247">
            <v>0</v>
          </cell>
          <cell r="D247">
            <v>1306015940</v>
          </cell>
          <cell r="E247">
            <v>526747322</v>
          </cell>
          <cell r="F247">
            <v>779268618</v>
          </cell>
        </row>
        <row r="248">
          <cell r="A248">
            <v>835000300</v>
          </cell>
          <cell r="B248" t="str">
            <v>UNIVERSIDAD DEL PACIFICO</v>
          </cell>
          <cell r="C248">
            <v>0</v>
          </cell>
          <cell r="D248">
            <v>821686910</v>
          </cell>
          <cell r="E248">
            <v>235049950</v>
          </cell>
          <cell r="F248">
            <v>586636960</v>
          </cell>
        </row>
        <row r="249">
          <cell r="A249">
            <v>800225340</v>
          </cell>
          <cell r="B249" t="str">
            <v>UNIVERSIDAD MILITAR NUEVA GRANADA</v>
          </cell>
          <cell r="C249">
            <v>0</v>
          </cell>
          <cell r="D249">
            <v>515906928</v>
          </cell>
          <cell r="E249">
            <v>0</v>
          </cell>
          <cell r="F249">
            <v>515906928</v>
          </cell>
        </row>
        <row r="250">
          <cell r="A250">
            <v>800118954</v>
          </cell>
          <cell r="B250" t="str">
            <v>UNIVERSIDAD DE NARIÑO</v>
          </cell>
          <cell r="C250">
            <v>0</v>
          </cell>
          <cell r="D250">
            <v>574373311</v>
          </cell>
          <cell r="E250">
            <v>0</v>
          </cell>
          <cell r="F250">
            <v>574373311</v>
          </cell>
        </row>
        <row r="251">
          <cell r="A251">
            <v>899999063</v>
          </cell>
          <cell r="B251" t="str">
            <v>UNIVERSIDAD NACIONAL DE COLOMBIA</v>
          </cell>
          <cell r="C251">
            <v>0</v>
          </cell>
          <cell r="D251">
            <v>43167464384</v>
          </cell>
          <cell r="E251">
            <v>26829460923</v>
          </cell>
          <cell r="F251">
            <v>16338003461</v>
          </cell>
        </row>
        <row r="252">
          <cell r="A252">
            <v>891480035</v>
          </cell>
          <cell r="B252" t="str">
            <v>UNIVERSIDAD TECNOLOGICA DE PEREIRA</v>
          </cell>
          <cell r="C252">
            <v>0</v>
          </cell>
          <cell r="D252">
            <v>3184214165</v>
          </cell>
          <cell r="E252">
            <v>1571044959</v>
          </cell>
          <cell r="F252">
            <v>1613169206</v>
          </cell>
        </row>
        <row r="253">
          <cell r="A253">
            <v>892000757</v>
          </cell>
          <cell r="B253" t="str">
            <v>UNIVERSIDAD DE LOS LLANOS</v>
          </cell>
          <cell r="C253">
            <v>0</v>
          </cell>
          <cell r="D253">
            <v>1650578761</v>
          </cell>
          <cell r="E253">
            <v>680727242</v>
          </cell>
          <cell r="F253">
            <v>969851519</v>
          </cell>
        </row>
        <row r="254">
          <cell r="A254">
            <v>890102257</v>
          </cell>
          <cell r="B254" t="str">
            <v>UNIVERSIDAD DEL ATLANTICO</v>
          </cell>
          <cell r="C254">
            <v>0</v>
          </cell>
          <cell r="D254">
            <v>657459320</v>
          </cell>
          <cell r="E254">
            <v>0</v>
          </cell>
          <cell r="F254">
            <v>657459320</v>
          </cell>
        </row>
        <row r="255">
          <cell r="A255">
            <v>800006541</v>
          </cell>
          <cell r="B255" t="str">
            <v>MUNICIPIO DE LA VICTORIA</v>
          </cell>
          <cell r="C255">
            <v>0</v>
          </cell>
          <cell r="D255">
            <v>14011802</v>
          </cell>
          <cell r="E255">
            <v>0</v>
          </cell>
          <cell r="F255">
            <v>14011802</v>
          </cell>
        </row>
        <row r="256">
          <cell r="A256">
            <v>891780111</v>
          </cell>
          <cell r="B256" t="str">
            <v>UNIVERSIDAD DEL MAGDALENA</v>
          </cell>
          <cell r="C256">
            <v>0</v>
          </cell>
          <cell r="D256">
            <v>624928500</v>
          </cell>
          <cell r="E256">
            <v>0</v>
          </cell>
          <cell r="F256">
            <v>624928500</v>
          </cell>
        </row>
        <row r="257">
          <cell r="A257">
            <v>800079035</v>
          </cell>
          <cell r="B257" t="str">
            <v>MUNICIPIO DE PUERTO GAITAN</v>
          </cell>
          <cell r="C257">
            <v>0</v>
          </cell>
          <cell r="D257">
            <v>828893457</v>
          </cell>
          <cell r="E257">
            <v>0</v>
          </cell>
          <cell r="F257">
            <v>828893457</v>
          </cell>
        </row>
        <row r="258">
          <cell r="A258">
            <v>899999366</v>
          </cell>
          <cell r="B258" t="str">
            <v>MUNICIPIO DE NEMOCON</v>
          </cell>
          <cell r="C258">
            <v>0</v>
          </cell>
          <cell r="D258">
            <v>53412752</v>
          </cell>
          <cell r="E258">
            <v>0</v>
          </cell>
          <cell r="F258">
            <v>53412752</v>
          </cell>
        </row>
        <row r="259">
          <cell r="A259">
            <v>890399010</v>
          </cell>
          <cell r="B259" t="str">
            <v>UNIVERSIDAD DEL VALLE</v>
          </cell>
          <cell r="C259">
            <v>0</v>
          </cell>
          <cell r="D259">
            <v>818250404</v>
          </cell>
          <cell r="E259">
            <v>0</v>
          </cell>
          <cell r="F259">
            <v>818250404</v>
          </cell>
        </row>
        <row r="260">
          <cell r="A260">
            <v>890480203</v>
          </cell>
          <cell r="B260" t="str">
            <v xml:space="preserve">  MUNICIPIO DE SAN PABLO </v>
          </cell>
          <cell r="C260">
            <v>0</v>
          </cell>
          <cell r="D260">
            <v>560107481</v>
          </cell>
          <cell r="E260">
            <v>0</v>
          </cell>
          <cell r="F260">
            <v>560107481</v>
          </cell>
        </row>
        <row r="261">
          <cell r="A261">
            <v>890980040</v>
          </cell>
          <cell r="B261" t="str">
            <v>UNIVERSIDAD DE ANTIOQUIA</v>
          </cell>
          <cell r="C261">
            <v>0</v>
          </cell>
          <cell r="D261">
            <v>891998478</v>
          </cell>
          <cell r="E261">
            <v>0</v>
          </cell>
          <cell r="F261">
            <v>891998478</v>
          </cell>
        </row>
        <row r="262">
          <cell r="A262">
            <v>899999230</v>
          </cell>
          <cell r="B262" t="str">
            <v>UNIVERSIDAD DISTRITAL FRANCISCO JOSE DE CALDAS</v>
          </cell>
          <cell r="C262">
            <v>0</v>
          </cell>
          <cell r="D262">
            <v>837689937</v>
          </cell>
          <cell r="E262">
            <v>0</v>
          </cell>
          <cell r="F262">
            <v>837689937</v>
          </cell>
        </row>
        <row r="263">
          <cell r="A263">
            <v>860512780</v>
          </cell>
          <cell r="B263" t="str">
            <v>UNIVERSIDAD NACIONAL ABIERTA Y A DISTANCIA</v>
          </cell>
          <cell r="C263">
            <v>0</v>
          </cell>
          <cell r="D263">
            <v>2577539660</v>
          </cell>
          <cell r="E263">
            <v>1157664389</v>
          </cell>
          <cell r="F263">
            <v>1419875271</v>
          </cell>
        </row>
        <row r="264">
          <cell r="A264">
            <v>891500319</v>
          </cell>
          <cell r="B264" t="str">
            <v>UNIVERSIDAD DEL CAUCA</v>
          </cell>
          <cell r="C264">
            <v>0</v>
          </cell>
          <cell r="D264">
            <v>3457183644</v>
          </cell>
          <cell r="E264">
            <v>1773892755</v>
          </cell>
          <cell r="F264">
            <v>1683290889</v>
          </cell>
        </row>
        <row r="265">
          <cell r="A265">
            <v>890480123</v>
          </cell>
          <cell r="B265" t="str">
            <v>UNIVERSIDAD DE CARTAGENA</v>
          </cell>
          <cell r="C265">
            <v>0</v>
          </cell>
          <cell r="D265">
            <v>836109502</v>
          </cell>
          <cell r="E265">
            <v>0</v>
          </cell>
          <cell r="F265">
            <v>836109502</v>
          </cell>
        </row>
        <row r="266">
          <cell r="A266">
            <v>899999124</v>
          </cell>
          <cell r="B266" t="str">
            <v>UNIVERSIDAD PEDAGOGICA NACIONAL</v>
          </cell>
          <cell r="C266">
            <v>0</v>
          </cell>
          <cell r="D266">
            <v>2465395538</v>
          </cell>
          <cell r="E266">
            <v>1202107891</v>
          </cell>
          <cell r="F266">
            <v>1263287647</v>
          </cell>
        </row>
        <row r="267">
          <cell r="A267">
            <v>890501510</v>
          </cell>
          <cell r="B267" t="str">
            <v>UNIVERSIDAD DE PAMPLONA</v>
          </cell>
          <cell r="C267">
            <v>0</v>
          </cell>
          <cell r="D267">
            <v>493918082</v>
          </cell>
          <cell r="E267">
            <v>0</v>
          </cell>
          <cell r="F267">
            <v>493918082</v>
          </cell>
        </row>
        <row r="268">
          <cell r="A268">
            <v>899999336</v>
          </cell>
          <cell r="B268" t="str">
            <v>GOBERNACION DEL AMAZONAS</v>
          </cell>
          <cell r="C268">
            <v>0</v>
          </cell>
          <cell r="D268">
            <v>1196337347</v>
          </cell>
          <cell r="E268">
            <v>0</v>
          </cell>
          <cell r="F268">
            <v>1196337347</v>
          </cell>
        </row>
        <row r="269">
          <cell r="A269">
            <v>891800330</v>
          </cell>
          <cell r="B269" t="str">
            <v>UNIVERSIDAD PEDAGOGICA Y TECNOLOGICA DE COLOMBIA</v>
          </cell>
          <cell r="C269">
            <v>0</v>
          </cell>
          <cell r="D269">
            <v>4586566457</v>
          </cell>
          <cell r="E269">
            <v>2450503315</v>
          </cell>
          <cell r="F269">
            <v>2136063142</v>
          </cell>
        </row>
        <row r="270">
          <cell r="A270">
            <v>891900853</v>
          </cell>
          <cell r="B270" t="str">
            <v>UNIDAD CENTRAL DEL VALLE DEL CAUCA</v>
          </cell>
          <cell r="C270">
            <v>0</v>
          </cell>
          <cell r="D270">
            <v>2405317871</v>
          </cell>
          <cell r="E270">
            <v>2405317871</v>
          </cell>
          <cell r="F270">
            <v>0</v>
          </cell>
        </row>
        <row r="271">
          <cell r="A271">
            <v>890801063</v>
          </cell>
          <cell r="B271" t="str">
            <v>UNIVERSIDAD DE CALDAS</v>
          </cell>
          <cell r="C271">
            <v>0</v>
          </cell>
          <cell r="D271">
            <v>3616558151</v>
          </cell>
          <cell r="E271">
            <v>1920811772</v>
          </cell>
          <cell r="F271">
            <v>1695746379</v>
          </cell>
        </row>
        <row r="272">
          <cell r="A272">
            <v>891080031</v>
          </cell>
          <cell r="B272" t="str">
            <v>UNIVERSIDAD DE CORDOBA</v>
          </cell>
          <cell r="C272">
            <v>0</v>
          </cell>
          <cell r="D272">
            <v>1816750110</v>
          </cell>
          <cell r="E272">
            <v>913491470</v>
          </cell>
          <cell r="F272">
            <v>903258640</v>
          </cell>
        </row>
        <row r="273">
          <cell r="A273">
            <v>892115029</v>
          </cell>
          <cell r="B273" t="str">
            <v>UNIVERSIDAD DE LA GUAJIRA</v>
          </cell>
          <cell r="C273">
            <v>0</v>
          </cell>
          <cell r="D273">
            <v>445082893</v>
          </cell>
          <cell r="E273">
            <v>0</v>
          </cell>
          <cell r="F273">
            <v>445082893</v>
          </cell>
        </row>
        <row r="274">
          <cell r="A274">
            <v>892200323</v>
          </cell>
          <cell r="B274" t="str">
            <v>UNIVERSIDAD DE SUCRE</v>
          </cell>
          <cell r="C274">
            <v>0</v>
          </cell>
          <cell r="D274">
            <v>440122881</v>
          </cell>
          <cell r="E274">
            <v>0</v>
          </cell>
          <cell r="F274">
            <v>440122881</v>
          </cell>
        </row>
        <row r="275">
          <cell r="A275">
            <v>890500622</v>
          </cell>
          <cell r="B275" t="str">
            <v>UNIVERSIDAD FRANCISCO DE PAULA SANTANDER</v>
          </cell>
          <cell r="C275">
            <v>0</v>
          </cell>
          <cell r="D275">
            <v>455920312</v>
          </cell>
          <cell r="E275">
            <v>0</v>
          </cell>
          <cell r="F275">
            <v>455920312</v>
          </cell>
        </row>
        <row r="276">
          <cell r="A276">
            <v>800163130</v>
          </cell>
          <cell r="B276" t="str">
            <v>UNIVERSIDAD FRANCISCO DE PAULA SANTANDER SECCIONAL OCAÑA</v>
          </cell>
          <cell r="C276">
            <v>0</v>
          </cell>
          <cell r="D276">
            <v>502301098</v>
          </cell>
          <cell r="E276">
            <v>0</v>
          </cell>
          <cell r="F276">
            <v>502301098</v>
          </cell>
        </row>
        <row r="277">
          <cell r="A277">
            <v>892300285</v>
          </cell>
          <cell r="B277" t="str">
            <v>UNIVERSIDAD POPULAR DEL CESAR</v>
          </cell>
          <cell r="C277">
            <v>0</v>
          </cell>
          <cell r="D277">
            <v>1266063841</v>
          </cell>
          <cell r="E277">
            <v>483308365</v>
          </cell>
          <cell r="F277">
            <v>782755476</v>
          </cell>
        </row>
        <row r="278">
          <cell r="A278">
            <v>891180084</v>
          </cell>
          <cell r="B278" t="str">
            <v>UNIVERSIDAD SURCOLOMBIANA</v>
          </cell>
          <cell r="C278">
            <v>0</v>
          </cell>
          <cell r="D278">
            <v>2861835876</v>
          </cell>
          <cell r="E278">
            <v>1441461456</v>
          </cell>
          <cell r="F278">
            <v>1420374420</v>
          </cell>
        </row>
        <row r="279">
          <cell r="A279">
            <v>900220147</v>
          </cell>
          <cell r="B279" t="str">
            <v>MUNICIPIO DE TUCHIN</v>
          </cell>
          <cell r="C279">
            <v>0</v>
          </cell>
          <cell r="D279">
            <v>42240940</v>
          </cell>
          <cell r="E279">
            <v>0</v>
          </cell>
          <cell r="F279">
            <v>42240940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613370364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58223590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2466932869</v>
          </cell>
          <cell r="D23">
            <v>168464226</v>
          </cell>
        </row>
        <row r="24">
          <cell r="A24">
            <v>800029826</v>
          </cell>
          <cell r="B24" t="str">
            <v>MUNICIPIO DE SOMONDOCO</v>
          </cell>
          <cell r="C24">
            <v>2670637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27548161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127124679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877989003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578502833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1850206269</v>
          </cell>
          <cell r="D29">
            <v>47469600</v>
          </cell>
        </row>
        <row r="30">
          <cell r="A30">
            <v>800017288</v>
          </cell>
          <cell r="B30" t="str">
            <v>MUNICIPIO DE BETEITIVA</v>
          </cell>
          <cell r="C30">
            <v>4569171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8808560</v>
          </cell>
          <cell r="D31">
            <v>0</v>
          </cell>
        </row>
        <row r="32">
          <cell r="A32">
            <v>800096753</v>
          </cell>
          <cell r="B32" t="str">
            <v>MUNICIPIO DE CHINU</v>
          </cell>
          <cell r="C32">
            <v>132239291</v>
          </cell>
          <cell r="D32">
            <v>0</v>
          </cell>
        </row>
        <row r="33">
          <cell r="A33">
            <v>800096772</v>
          </cell>
          <cell r="B33" t="str">
            <v>MUNICIPIO DE PUERTO LIBERTADOR</v>
          </cell>
          <cell r="C33">
            <v>178206317</v>
          </cell>
          <cell r="D33">
            <v>0</v>
          </cell>
        </row>
        <row r="34">
          <cell r="A34">
            <v>800096781</v>
          </cell>
          <cell r="B34" t="str">
            <v>MUNICIPIO DE SAN ANO</v>
          </cell>
          <cell r="C34">
            <v>997294030</v>
          </cell>
          <cell r="D34">
            <v>0</v>
          </cell>
        </row>
        <row r="35">
          <cell r="A35">
            <v>800098190</v>
          </cell>
          <cell r="B35" t="str">
            <v>MUNICIPIO DE CASTILLA LA NUEVA</v>
          </cell>
          <cell r="C35">
            <v>314082800</v>
          </cell>
          <cell r="D35">
            <v>0</v>
          </cell>
        </row>
        <row r="36">
          <cell r="A36">
            <v>800098911</v>
          </cell>
          <cell r="B36" t="str">
            <v>MUNICIPIO DE VALLEDUPAR</v>
          </cell>
          <cell r="C36">
            <v>7594681558</v>
          </cell>
          <cell r="D36">
            <v>673856901</v>
          </cell>
        </row>
        <row r="37">
          <cell r="A37">
            <v>800099210</v>
          </cell>
          <cell r="B37" t="str">
            <v>MUNICIPIO DE SOCHA</v>
          </cell>
          <cell r="C37">
            <v>1068255</v>
          </cell>
          <cell r="D37">
            <v>0</v>
          </cell>
        </row>
        <row r="38">
          <cell r="A38">
            <v>800099223</v>
          </cell>
          <cell r="B38" t="str">
            <v>MUNICIPIO DE BARRANCAS</v>
          </cell>
          <cell r="C38">
            <v>750826219</v>
          </cell>
          <cell r="D38">
            <v>0</v>
          </cell>
        </row>
        <row r="39">
          <cell r="A39">
            <v>800099721</v>
          </cell>
          <cell r="B39" t="str">
            <v>MUNICIPIO DE BRICEÑO</v>
          </cell>
          <cell r="C39">
            <v>1957249</v>
          </cell>
          <cell r="D39">
            <v>0</v>
          </cell>
        </row>
        <row r="40">
          <cell r="A40">
            <v>800100747</v>
          </cell>
          <cell r="B40" t="str">
            <v>MUNICIPIO DE SINCE</v>
          </cell>
          <cell r="C40">
            <v>26401923</v>
          </cell>
          <cell r="D40">
            <v>0</v>
          </cell>
        </row>
        <row r="41">
          <cell r="A41">
            <v>800100751</v>
          </cell>
          <cell r="B41" t="str">
            <v>MUNICIPIO DE TOLUVIEJO</v>
          </cell>
          <cell r="C41">
            <v>308409503</v>
          </cell>
          <cell r="D41">
            <v>0</v>
          </cell>
        </row>
        <row r="42">
          <cell r="A42">
            <v>800102838</v>
          </cell>
          <cell r="B42" t="str">
            <v>DEPARTAMENTO DEL ARAUCA</v>
          </cell>
          <cell r="C42">
            <v>11288840608</v>
          </cell>
          <cell r="D42">
            <v>39144530</v>
          </cell>
        </row>
        <row r="43">
          <cell r="A43">
            <v>800103196</v>
          </cell>
          <cell r="B43" t="str">
            <v>DEPARTAMENTO DEL GUAVIARE</v>
          </cell>
          <cell r="C43">
            <v>1672681770</v>
          </cell>
          <cell r="D43">
            <v>350736386</v>
          </cell>
        </row>
        <row r="44">
          <cell r="A44">
            <v>800103318</v>
          </cell>
          <cell r="B44" t="str">
            <v>MUNICIPIO DE SANTA ROSALIA</v>
          </cell>
          <cell r="C44">
            <v>15938366</v>
          </cell>
          <cell r="D44">
            <v>0</v>
          </cell>
        </row>
        <row r="45">
          <cell r="A45">
            <v>800103913</v>
          </cell>
          <cell r="B45" t="str">
            <v>DEPARTAMENTO DEL HUILA</v>
          </cell>
          <cell r="C45">
            <v>38930612206</v>
          </cell>
          <cell r="D45">
            <v>266436667</v>
          </cell>
        </row>
        <row r="46">
          <cell r="A46">
            <v>800103923</v>
          </cell>
          <cell r="B46" t="str">
            <v>DEPARTAMENTO DE NARIÑO</v>
          </cell>
          <cell r="C46">
            <v>18493924233</v>
          </cell>
          <cell r="D46">
            <v>1836134205</v>
          </cell>
        </row>
        <row r="47">
          <cell r="A47">
            <v>800103927</v>
          </cell>
          <cell r="B47" t="str">
            <v>DEPARTAMENTO NORTE DE SANTANDER</v>
          </cell>
          <cell r="C47">
            <v>8777012365</v>
          </cell>
          <cell r="D47">
            <v>1078171043</v>
          </cell>
        </row>
        <row r="48">
          <cell r="A48">
            <v>800103935</v>
          </cell>
          <cell r="B48" t="str">
            <v>DEPARTAMENTO DE CORDOBA</v>
          </cell>
          <cell r="C48">
            <v>26502293885</v>
          </cell>
          <cell r="D48">
            <v>391124321</v>
          </cell>
        </row>
        <row r="49">
          <cell r="A49">
            <v>800094164</v>
          </cell>
          <cell r="B49" t="str">
            <v>DEPARTAMENTO DEL PUTUMAYO</v>
          </cell>
          <cell r="C49">
            <v>9333307016</v>
          </cell>
          <cell r="D49">
            <v>3221737768</v>
          </cell>
        </row>
        <row r="50">
          <cell r="A50">
            <v>800085612</v>
          </cell>
          <cell r="B50" t="str">
            <v>MUNICIPIO DE PULI</v>
          </cell>
          <cell r="C50">
            <v>9506712</v>
          </cell>
          <cell r="D50">
            <v>0</v>
          </cell>
        </row>
        <row r="51">
          <cell r="A51">
            <v>800096758</v>
          </cell>
          <cell r="B51" t="str">
            <v>MUNICIPIO DE LORICA</v>
          </cell>
          <cell r="C51">
            <v>2596861367</v>
          </cell>
          <cell r="D51">
            <v>727899215</v>
          </cell>
        </row>
        <row r="52">
          <cell r="A52">
            <v>800096761</v>
          </cell>
          <cell r="B52" t="str">
            <v>MUNICIPIO DE LOS CORDOBAS</v>
          </cell>
          <cell r="C52">
            <v>113134244</v>
          </cell>
          <cell r="D52">
            <v>0</v>
          </cell>
        </row>
        <row r="53">
          <cell r="A53">
            <v>800096765</v>
          </cell>
          <cell r="B53" t="str">
            <v>MUNICIPIO DE PLANETA RICA</v>
          </cell>
          <cell r="C53">
            <v>111345973</v>
          </cell>
          <cell r="D53">
            <v>0</v>
          </cell>
        </row>
        <row r="54">
          <cell r="A54">
            <v>800096766</v>
          </cell>
          <cell r="B54" t="str">
            <v>MUNICIPIO DE PUEBLO NUEVO</v>
          </cell>
          <cell r="C54">
            <v>154725974</v>
          </cell>
          <cell r="D54">
            <v>0</v>
          </cell>
        </row>
        <row r="55">
          <cell r="A55">
            <v>800096777</v>
          </cell>
          <cell r="B55" t="str">
            <v>MUNICIPIO DE SAHAGUN</v>
          </cell>
          <cell r="C55">
            <v>1220628435</v>
          </cell>
          <cell r="D55">
            <v>568470100</v>
          </cell>
        </row>
        <row r="56">
          <cell r="A56">
            <v>800097180</v>
          </cell>
          <cell r="B56" t="str">
            <v>MUNICIPIO DE YAGUARA</v>
          </cell>
          <cell r="C56">
            <v>148128330</v>
          </cell>
          <cell r="D56">
            <v>0</v>
          </cell>
        </row>
        <row r="57">
          <cell r="A57">
            <v>800099263</v>
          </cell>
          <cell r="B57" t="str">
            <v>MUNICIPIO DE SARDINATA</v>
          </cell>
          <cell r="C57">
            <v>60031660</v>
          </cell>
          <cell r="D57">
            <v>0</v>
          </cell>
        </row>
        <row r="58">
          <cell r="A58">
            <v>800099310</v>
          </cell>
          <cell r="B58" t="str">
            <v>MUNICIPIO DE DOSQUEBRADAS</v>
          </cell>
          <cell r="C58">
            <v>1177908882</v>
          </cell>
          <cell r="D58">
            <v>531250</v>
          </cell>
        </row>
        <row r="59">
          <cell r="A59">
            <v>800099829</v>
          </cell>
          <cell r="B59" t="str">
            <v>MUNICIPIO DE SAN VICENTE DE CHUCURI</v>
          </cell>
          <cell r="C59">
            <v>598568936</v>
          </cell>
          <cell r="D59">
            <v>0</v>
          </cell>
        </row>
        <row r="60">
          <cell r="A60">
            <v>800091594</v>
          </cell>
          <cell r="B60" t="str">
            <v>DEPARTAMENTO DEL CAQUETA</v>
          </cell>
          <cell r="C60">
            <v>7468337133</v>
          </cell>
          <cell r="D60">
            <v>1198948887</v>
          </cell>
        </row>
        <row r="61">
          <cell r="A61">
            <v>800094755</v>
          </cell>
          <cell r="B61" t="str">
            <v>MUNICIPIO DE SOACHA</v>
          </cell>
          <cell r="C61">
            <v>3121946959</v>
          </cell>
          <cell r="D61">
            <v>0</v>
          </cell>
        </row>
        <row r="62">
          <cell r="A62">
            <v>800095728</v>
          </cell>
          <cell r="B62" t="str">
            <v>MUNICIPIO DE FLORENCIA</v>
          </cell>
          <cell r="C62">
            <v>2071620844</v>
          </cell>
          <cell r="D62">
            <v>200005558</v>
          </cell>
        </row>
        <row r="63">
          <cell r="A63">
            <v>800096739</v>
          </cell>
          <cell r="B63" t="str">
            <v>MUNICIPIO DE BUENAVISTA</v>
          </cell>
          <cell r="C63">
            <v>106245442</v>
          </cell>
          <cell r="D63">
            <v>0</v>
          </cell>
        </row>
        <row r="64">
          <cell r="A64">
            <v>800096804</v>
          </cell>
          <cell r="B64" t="str">
            <v>MUNICIPIO DE SAN BERNARDO DEL VIENTO</v>
          </cell>
          <cell r="C64">
            <v>126343593</v>
          </cell>
          <cell r="D64">
            <v>0</v>
          </cell>
        </row>
        <row r="65">
          <cell r="A65">
            <v>800099095</v>
          </cell>
          <cell r="B65" t="str">
            <v>MUNICIPIO DE IPIALES</v>
          </cell>
          <cell r="C65">
            <v>2734180666</v>
          </cell>
          <cell r="D65">
            <v>511964727</v>
          </cell>
        </row>
        <row r="66">
          <cell r="A66">
            <v>800100059</v>
          </cell>
          <cell r="B66" t="str">
            <v>MUNICIPIO DE ICONONZO</v>
          </cell>
          <cell r="C66">
            <v>9590473</v>
          </cell>
          <cell r="D66">
            <v>0</v>
          </cell>
        </row>
        <row r="67">
          <cell r="A67">
            <v>800100136</v>
          </cell>
          <cell r="B67" t="str">
            <v>MUNICIPIO DE PIEDRAS</v>
          </cell>
          <cell r="C67">
            <v>134174991</v>
          </cell>
          <cell r="D67">
            <v>0</v>
          </cell>
        </row>
        <row r="68">
          <cell r="A68">
            <v>800095530</v>
          </cell>
          <cell r="B68" t="str">
            <v>MUNICIPIO DE TALAIGUA NUEVO</v>
          </cell>
          <cell r="C68">
            <v>9998867</v>
          </cell>
          <cell r="D68">
            <v>0</v>
          </cell>
        </row>
        <row r="69">
          <cell r="A69">
            <v>800096585</v>
          </cell>
          <cell r="B69" t="str">
            <v>MUNICIPIO DE CHIRIGUANA</v>
          </cell>
          <cell r="C69">
            <v>968379711</v>
          </cell>
          <cell r="D69">
            <v>0</v>
          </cell>
        </row>
        <row r="70">
          <cell r="A70">
            <v>800096592</v>
          </cell>
          <cell r="B70" t="str">
            <v>MUNICIPIO DE EL PASO</v>
          </cell>
          <cell r="C70">
            <v>427302015</v>
          </cell>
          <cell r="D70">
            <v>0</v>
          </cell>
        </row>
        <row r="71">
          <cell r="A71">
            <v>800103659</v>
          </cell>
          <cell r="B71" t="str">
            <v>MUNICIPIO DE PAZ DE ARIPORO</v>
          </cell>
          <cell r="C71">
            <v>52262241</v>
          </cell>
          <cell r="D71">
            <v>0</v>
          </cell>
        </row>
        <row r="72">
          <cell r="A72">
            <v>800102891</v>
          </cell>
          <cell r="B72" t="str">
            <v>MUNICIPIO DE MOCOA</v>
          </cell>
          <cell r="C72">
            <v>10682551</v>
          </cell>
          <cell r="D72">
            <v>0</v>
          </cell>
        </row>
        <row r="73">
          <cell r="A73">
            <v>800102896</v>
          </cell>
          <cell r="B73" t="str">
            <v>MUNICIPIO DE ORITO</v>
          </cell>
          <cell r="C73">
            <v>144518537</v>
          </cell>
          <cell r="D73">
            <v>0</v>
          </cell>
        </row>
        <row r="74">
          <cell r="A74">
            <v>800113672</v>
          </cell>
          <cell r="B74" t="str">
            <v>GOBIERNO DEPARTAMENTAL DEL TOLIMA</v>
          </cell>
          <cell r="C74">
            <v>18028173275</v>
          </cell>
          <cell r="D74">
            <v>287434545</v>
          </cell>
        </row>
        <row r="75">
          <cell r="A75">
            <v>800108683</v>
          </cell>
          <cell r="B75" t="str">
            <v>MUNICIPIO DE LA JAGUA DE IBIRICO</v>
          </cell>
          <cell r="C75">
            <v>1088166342</v>
          </cell>
          <cell r="D75">
            <v>0</v>
          </cell>
        </row>
        <row r="76">
          <cell r="A76">
            <v>800096737</v>
          </cell>
          <cell r="B76" t="str">
            <v>MUNICIPIO DE AYAPEL</v>
          </cell>
          <cell r="C76">
            <v>63879514</v>
          </cell>
          <cell r="D76">
            <v>0</v>
          </cell>
        </row>
        <row r="77">
          <cell r="A77">
            <v>800096770</v>
          </cell>
          <cell r="B77" t="str">
            <v>MUNICIPIO DE PUERTO ESCONDIDO</v>
          </cell>
          <cell r="C77">
            <v>101419065</v>
          </cell>
          <cell r="D77">
            <v>0</v>
          </cell>
        </row>
        <row r="78">
          <cell r="A78">
            <v>800102912</v>
          </cell>
          <cell r="B78" t="str">
            <v>MUNICIPIO VALLE DEL GUAMUEZ</v>
          </cell>
          <cell r="C78">
            <v>26706376</v>
          </cell>
          <cell r="D78">
            <v>0</v>
          </cell>
        </row>
        <row r="79">
          <cell r="A79">
            <v>800102504</v>
          </cell>
          <cell r="B79" t="str">
            <v>MUNICIPIO DE ARAUCA</v>
          </cell>
          <cell r="C79">
            <v>283878329</v>
          </cell>
          <cell r="D79">
            <v>0</v>
          </cell>
        </row>
        <row r="80">
          <cell r="A80">
            <v>800229887</v>
          </cell>
          <cell r="B80" t="str">
            <v>MUNICIPIO DE PUERTO CAICEDO</v>
          </cell>
          <cell r="C80">
            <v>17815356</v>
          </cell>
          <cell r="D80">
            <v>0</v>
          </cell>
        </row>
        <row r="81">
          <cell r="A81">
            <v>800245021</v>
          </cell>
          <cell r="B81" t="str">
            <v>MUNICIPIO DE LA ESPERANZA</v>
          </cell>
          <cell r="C81">
            <v>9153877</v>
          </cell>
          <cell r="D81">
            <v>0</v>
          </cell>
        </row>
        <row r="82">
          <cell r="A82">
            <v>800255101</v>
          </cell>
          <cell r="B82" t="str">
            <v>MUNICIPIO DE HATONUEVO</v>
          </cell>
          <cell r="C82">
            <v>423246871</v>
          </cell>
          <cell r="D82">
            <v>0</v>
          </cell>
        </row>
        <row r="83">
          <cell r="A83">
            <v>800252922</v>
          </cell>
          <cell r="B83" t="str">
            <v>MUNICIPIO SAN MIGUEL</v>
          </cell>
          <cell r="C83">
            <v>28377943</v>
          </cell>
          <cell r="D83">
            <v>0</v>
          </cell>
        </row>
        <row r="84">
          <cell r="A84">
            <v>800253526</v>
          </cell>
          <cell r="B84" t="str">
            <v>MUNICIPIO DE CANTAGALLO</v>
          </cell>
          <cell r="C84">
            <v>215793704</v>
          </cell>
          <cell r="D84">
            <v>0</v>
          </cell>
        </row>
        <row r="85">
          <cell r="A85">
            <v>800099262</v>
          </cell>
          <cell r="B85" t="str">
            <v>MUNICIPIO DE SANTIAGO</v>
          </cell>
          <cell r="C85">
            <v>15713596</v>
          </cell>
          <cell r="D85">
            <v>0</v>
          </cell>
        </row>
        <row r="86">
          <cell r="A86">
            <v>800099425</v>
          </cell>
          <cell r="B86" t="str">
            <v>MUNICIPIO DE NUNCHIA</v>
          </cell>
          <cell r="C86">
            <v>6409530</v>
          </cell>
          <cell r="D86">
            <v>0</v>
          </cell>
        </row>
        <row r="87">
          <cell r="A87">
            <v>800097176</v>
          </cell>
          <cell r="B87" t="str">
            <v>MUNICIPIO DE TESALIA</v>
          </cell>
          <cell r="C87">
            <v>632177</v>
          </cell>
          <cell r="D87">
            <v>0</v>
          </cell>
        </row>
        <row r="88">
          <cell r="A88">
            <v>845000021</v>
          </cell>
          <cell r="B88" t="str">
            <v>DEPARTAMENTO DEL VAUPES</v>
          </cell>
          <cell r="C88">
            <v>743422762</v>
          </cell>
          <cell r="D88">
            <v>151780415</v>
          </cell>
        </row>
        <row r="89">
          <cell r="A89">
            <v>818000907</v>
          </cell>
          <cell r="B89" t="str">
            <v>MUNICIPIO DEL MEDIO BAUDO</v>
          </cell>
          <cell r="C89">
            <v>27718085</v>
          </cell>
          <cell r="D89">
            <v>0</v>
          </cell>
        </row>
        <row r="90">
          <cell r="A90">
            <v>890000464</v>
          </cell>
          <cell r="B90" t="str">
            <v>MUNICIPIO DE ARMENIA</v>
          </cell>
          <cell r="C90">
            <v>2600306005</v>
          </cell>
          <cell r="D90">
            <v>1706405944</v>
          </cell>
        </row>
        <row r="91">
          <cell r="A91">
            <v>890102006</v>
          </cell>
          <cell r="B91" t="str">
            <v>DEPARTAMENTO DEL ATLANTICO</v>
          </cell>
          <cell r="C91">
            <v>10833631821</v>
          </cell>
          <cell r="D91">
            <v>1314020959</v>
          </cell>
        </row>
        <row r="92">
          <cell r="A92">
            <v>890201190</v>
          </cell>
          <cell r="B92" t="str">
            <v>MUNICIPIO DE PUERTO WILCHES</v>
          </cell>
          <cell r="C92">
            <v>224518505</v>
          </cell>
          <cell r="D92">
            <v>0</v>
          </cell>
        </row>
        <row r="93">
          <cell r="A93">
            <v>890201235</v>
          </cell>
          <cell r="B93" t="str">
            <v>DEPARTAMENTO DE SANTANDER</v>
          </cell>
          <cell r="C93">
            <v>15360304083</v>
          </cell>
          <cell r="D93">
            <v>0</v>
          </cell>
        </row>
        <row r="94">
          <cell r="A94">
            <v>890201900</v>
          </cell>
          <cell r="B94" t="str">
            <v>MUNICIPIO DE BARRANCABERMEJA</v>
          </cell>
          <cell r="C94">
            <v>2001008269</v>
          </cell>
          <cell r="D94">
            <v>67385690</v>
          </cell>
        </row>
        <row r="95">
          <cell r="A95">
            <v>890204537</v>
          </cell>
          <cell r="B95" t="str">
            <v>MUNICIPIO DE LOS SANTOS</v>
          </cell>
          <cell r="C95">
            <v>4447207</v>
          </cell>
          <cell r="D95">
            <v>0</v>
          </cell>
        </row>
        <row r="96">
          <cell r="A96">
            <v>890204643</v>
          </cell>
          <cell r="B96" t="str">
            <v>MUNICIPIO DE SABANA DE TORRES</v>
          </cell>
          <cell r="C96">
            <v>715304252</v>
          </cell>
          <cell r="D96">
            <v>0</v>
          </cell>
        </row>
        <row r="97">
          <cell r="A97">
            <v>890204802</v>
          </cell>
          <cell r="B97" t="str">
            <v>MUNICIPIO  DE GIRON</v>
          </cell>
          <cell r="C97">
            <v>1213618251</v>
          </cell>
          <cell r="D97">
            <v>105872789</v>
          </cell>
        </row>
        <row r="98">
          <cell r="A98">
            <v>890205176</v>
          </cell>
          <cell r="B98" t="str">
            <v>MUNICIPIO DE FLORIDABLANCA</v>
          </cell>
          <cell r="C98">
            <v>1071858760</v>
          </cell>
          <cell r="D98">
            <v>231907625</v>
          </cell>
        </row>
        <row r="99">
          <cell r="A99">
            <v>890210951</v>
          </cell>
          <cell r="B99" t="str">
            <v>MUNICIPIO DE VETAS</v>
          </cell>
          <cell r="C99">
            <v>3133191</v>
          </cell>
          <cell r="D99">
            <v>0</v>
          </cell>
        </row>
        <row r="100">
          <cell r="A100">
            <v>890399011</v>
          </cell>
          <cell r="B100" t="str">
            <v>MUNICIPIO  DE SANTIAGO  DE  CALI</v>
          </cell>
          <cell r="C100">
            <v>6502847050</v>
          </cell>
          <cell r="D100">
            <v>539085521</v>
          </cell>
        </row>
        <row r="101">
          <cell r="A101">
            <v>890399029</v>
          </cell>
          <cell r="B101" t="str">
            <v>DEPARTAMENTO DEL VALLE DEL CAUCA</v>
          </cell>
          <cell r="C101">
            <v>11830180018</v>
          </cell>
          <cell r="D101">
            <v>404314141</v>
          </cell>
        </row>
        <row r="102">
          <cell r="A102">
            <v>890399046</v>
          </cell>
          <cell r="B102" t="str">
            <v>MUNICIPIO DE JAMUNDI</v>
          </cell>
          <cell r="C102">
            <v>2085584081</v>
          </cell>
          <cell r="D102">
            <v>235849915</v>
          </cell>
        </row>
        <row r="103">
          <cell r="A103">
            <v>890480059</v>
          </cell>
          <cell r="B103" t="str">
            <v>DEPARTAMENTO DE BOLIVAR</v>
          </cell>
          <cell r="C103">
            <v>13290852048</v>
          </cell>
          <cell r="D103">
            <v>1482485185</v>
          </cell>
        </row>
        <row r="104">
          <cell r="A104">
            <v>890501362</v>
          </cell>
          <cell r="B104" t="str">
            <v>MUNICIPIO DE TOLEDO</v>
          </cell>
          <cell r="C104">
            <v>19023572</v>
          </cell>
          <cell r="D104">
            <v>0</v>
          </cell>
        </row>
        <row r="105">
          <cell r="A105">
            <v>890501434</v>
          </cell>
          <cell r="B105" t="str">
            <v>MUNICIPIO DE SAN JOSE DE CUCUTA</v>
          </cell>
          <cell r="C105">
            <v>9644441377</v>
          </cell>
          <cell r="D105">
            <v>1549004406</v>
          </cell>
        </row>
        <row r="106">
          <cell r="A106">
            <v>890505662</v>
          </cell>
          <cell r="B106" t="str">
            <v>MUNICIPIO DE BOCHALEMA</v>
          </cell>
          <cell r="C106">
            <v>5341275</v>
          </cell>
          <cell r="D106">
            <v>0</v>
          </cell>
        </row>
        <row r="107">
          <cell r="A107">
            <v>890701077</v>
          </cell>
          <cell r="B107" t="str">
            <v>MUNICIPIO DE PURIFICACION</v>
          </cell>
          <cell r="C107">
            <v>579967366</v>
          </cell>
          <cell r="D107">
            <v>0</v>
          </cell>
        </row>
        <row r="108">
          <cell r="A108">
            <v>890701933</v>
          </cell>
          <cell r="B108" t="str">
            <v>MUNICIPIO DE MELGAR</v>
          </cell>
          <cell r="C108">
            <v>666814034</v>
          </cell>
          <cell r="D108">
            <v>0</v>
          </cell>
        </row>
        <row r="109">
          <cell r="A109">
            <v>890702015</v>
          </cell>
          <cell r="B109" t="str">
            <v>MUNICIPIO DEL GUAMO</v>
          </cell>
          <cell r="C109">
            <v>26706376</v>
          </cell>
          <cell r="D109">
            <v>0</v>
          </cell>
        </row>
        <row r="110">
          <cell r="A110">
            <v>890702027</v>
          </cell>
          <cell r="B110" t="str">
            <v>MUNICIPIO DEL ESPINAL</v>
          </cell>
          <cell r="C110">
            <v>181653351</v>
          </cell>
          <cell r="D110">
            <v>0</v>
          </cell>
        </row>
        <row r="111">
          <cell r="A111">
            <v>890702038</v>
          </cell>
          <cell r="B111" t="str">
            <v>MUNICIPIO DE PRADO</v>
          </cell>
          <cell r="C111">
            <v>20240228</v>
          </cell>
          <cell r="D111">
            <v>0</v>
          </cell>
        </row>
        <row r="112">
          <cell r="A112">
            <v>890801145</v>
          </cell>
          <cell r="B112" t="str">
            <v>MUNICIPIO DE MARMATO</v>
          </cell>
          <cell r="C112">
            <v>79567908</v>
          </cell>
          <cell r="D112">
            <v>0</v>
          </cell>
        </row>
        <row r="113">
          <cell r="A113">
            <v>890900286</v>
          </cell>
          <cell r="B113" t="str">
            <v>DEPARTAMENTO DE ANTIOQUIA</v>
          </cell>
          <cell r="C113">
            <v>23886102840</v>
          </cell>
          <cell r="D113">
            <v>7788543656</v>
          </cell>
        </row>
        <row r="114">
          <cell r="A114">
            <v>890907106</v>
          </cell>
          <cell r="B114" t="str">
            <v>MUNICIPIO DE ENVIGADO</v>
          </cell>
          <cell r="C114">
            <v>2925211303</v>
          </cell>
          <cell r="D114">
            <v>1372446487</v>
          </cell>
        </row>
        <row r="115">
          <cell r="A115">
            <v>890980093</v>
          </cell>
          <cell r="B115" t="str">
            <v>MUNICIPIO DE ITAGUI</v>
          </cell>
          <cell r="C115">
            <v>1539317025</v>
          </cell>
          <cell r="D115">
            <v>290094691</v>
          </cell>
        </row>
        <row r="116">
          <cell r="A116">
            <v>890980112</v>
          </cell>
          <cell r="B116" t="str">
            <v>MUNICIPIO DE BELLO</v>
          </cell>
          <cell r="C116">
            <v>1922394300</v>
          </cell>
          <cell r="D116">
            <v>37336345</v>
          </cell>
        </row>
        <row r="117">
          <cell r="A117">
            <v>890980781</v>
          </cell>
          <cell r="B117" t="str">
            <v>MUNICIPIO DE TITIRIBI</v>
          </cell>
          <cell r="C117">
            <v>17305731</v>
          </cell>
          <cell r="D117">
            <v>0</v>
          </cell>
        </row>
        <row r="118">
          <cell r="A118">
            <v>891180021</v>
          </cell>
          <cell r="B118" t="str">
            <v>MUNICIPIO DE PALERMO</v>
          </cell>
          <cell r="C118">
            <v>154965349</v>
          </cell>
          <cell r="D118">
            <v>0</v>
          </cell>
        </row>
        <row r="119">
          <cell r="A119">
            <v>890106291</v>
          </cell>
          <cell r="B119" t="str">
            <v>MUNICIPIO DE SOLEDAD</v>
          </cell>
          <cell r="C119">
            <v>3237932734</v>
          </cell>
          <cell r="D119">
            <v>1212942424</v>
          </cell>
        </row>
        <row r="120">
          <cell r="A120">
            <v>890204646</v>
          </cell>
          <cell r="B120" t="str">
            <v>MUNICIPIO DE RIONEGRO</v>
          </cell>
          <cell r="C120">
            <v>63458622</v>
          </cell>
          <cell r="D120">
            <v>0</v>
          </cell>
        </row>
        <row r="121">
          <cell r="A121">
            <v>891280000</v>
          </cell>
          <cell r="B121" t="str">
            <v>MUNICIPIO DE PASTO</v>
          </cell>
          <cell r="C121">
            <v>5801226699</v>
          </cell>
          <cell r="D121">
            <v>168464226</v>
          </cell>
        </row>
        <row r="122">
          <cell r="A122">
            <v>891380007</v>
          </cell>
          <cell r="B122" t="str">
            <v xml:space="preserve">MUNICIPIO DE PALMIRA </v>
          </cell>
          <cell r="C122">
            <v>2656647983</v>
          </cell>
          <cell r="D122">
            <v>0</v>
          </cell>
        </row>
        <row r="123">
          <cell r="A123">
            <v>891380033</v>
          </cell>
          <cell r="B123" t="str">
            <v>MUNICIPIO DE BUGA</v>
          </cell>
          <cell r="C123">
            <v>2220435855</v>
          </cell>
          <cell r="D123">
            <v>611298047</v>
          </cell>
        </row>
        <row r="124">
          <cell r="A124">
            <v>891800466</v>
          </cell>
          <cell r="B124" t="str">
            <v>MUNICIPIO DE PUERTO BOYACA</v>
          </cell>
          <cell r="C124">
            <v>369162920</v>
          </cell>
          <cell r="D124">
            <v>0</v>
          </cell>
        </row>
        <row r="125">
          <cell r="A125">
            <v>891800475</v>
          </cell>
          <cell r="B125" t="str">
            <v>MUNICIPIO DE CHIQUINQUIRA</v>
          </cell>
          <cell r="C125">
            <v>1068255</v>
          </cell>
          <cell r="D125">
            <v>0</v>
          </cell>
        </row>
        <row r="126">
          <cell r="A126">
            <v>891800498</v>
          </cell>
          <cell r="B126" t="str">
            <v>DEPARTAMENTO DE BOYACA</v>
          </cell>
          <cell r="C126">
            <v>20288660348</v>
          </cell>
          <cell r="D126">
            <v>1752027946</v>
          </cell>
        </row>
        <row r="127">
          <cell r="A127">
            <v>891800846</v>
          </cell>
          <cell r="B127" t="str">
            <v>MUNICIPIO DE TUNJA</v>
          </cell>
          <cell r="C127">
            <v>1267736582</v>
          </cell>
          <cell r="D127">
            <v>113320695</v>
          </cell>
        </row>
        <row r="128">
          <cell r="A128">
            <v>891800986</v>
          </cell>
          <cell r="B128" t="str">
            <v>MUNICIPIO DE VENTAQUEMADA</v>
          </cell>
          <cell r="C128">
            <v>3783759</v>
          </cell>
          <cell r="D128">
            <v>0</v>
          </cell>
        </row>
        <row r="129">
          <cell r="A129">
            <v>891801244</v>
          </cell>
          <cell r="B129" t="str">
            <v>MUNICIPIO DE RAQUIRA</v>
          </cell>
          <cell r="C129">
            <v>12080896</v>
          </cell>
          <cell r="D129">
            <v>0</v>
          </cell>
        </row>
        <row r="130">
          <cell r="A130">
            <v>891801368</v>
          </cell>
          <cell r="B130" t="str">
            <v>MUNICIPIO DE PAUNA</v>
          </cell>
          <cell r="C130">
            <v>37388926</v>
          </cell>
          <cell r="D130">
            <v>0</v>
          </cell>
        </row>
        <row r="131">
          <cell r="A131">
            <v>890399025</v>
          </cell>
          <cell r="B131" t="str">
            <v>MUNICIPIO DE YUMBO</v>
          </cell>
          <cell r="C131">
            <v>759397528</v>
          </cell>
          <cell r="D131">
            <v>80205166</v>
          </cell>
        </row>
        <row r="132">
          <cell r="A132">
            <v>891855015</v>
          </cell>
          <cell r="B132" t="str">
            <v>MUNICIPIO PAZ DE RIO</v>
          </cell>
          <cell r="C132">
            <v>9939021</v>
          </cell>
          <cell r="D132">
            <v>0</v>
          </cell>
        </row>
        <row r="133">
          <cell r="A133">
            <v>891855130</v>
          </cell>
          <cell r="B133" t="str">
            <v>MUNICIPIO DE SOGAMOSO</v>
          </cell>
          <cell r="C133">
            <v>1783479918</v>
          </cell>
          <cell r="D133">
            <v>83112353</v>
          </cell>
        </row>
        <row r="134">
          <cell r="A134">
            <v>891855138</v>
          </cell>
          <cell r="B134" t="str">
            <v>MUNICIPIO DE DUITAMA</v>
          </cell>
          <cell r="C134">
            <v>2365228596</v>
          </cell>
          <cell r="D134">
            <v>303235606</v>
          </cell>
        </row>
        <row r="135">
          <cell r="A135">
            <v>891855200</v>
          </cell>
          <cell r="B135" t="str">
            <v>MUNICIPIO DE AGUAZUL</v>
          </cell>
          <cell r="C135">
            <v>1054808909</v>
          </cell>
          <cell r="D135">
            <v>0</v>
          </cell>
        </row>
        <row r="136">
          <cell r="A136">
            <v>892099324</v>
          </cell>
          <cell r="B136" t="str">
            <v>MUNICIPIO DE VILLAVICENCIO</v>
          </cell>
          <cell r="C136">
            <v>3077293753</v>
          </cell>
          <cell r="D136">
            <v>326296910</v>
          </cell>
        </row>
        <row r="137">
          <cell r="A137">
            <v>892099392</v>
          </cell>
          <cell r="B137" t="str">
            <v>MUNICIPIO DE OROCUE</v>
          </cell>
          <cell r="C137">
            <v>317015019</v>
          </cell>
          <cell r="D137">
            <v>0</v>
          </cell>
        </row>
        <row r="138">
          <cell r="A138">
            <v>892115015</v>
          </cell>
          <cell r="B138" t="str">
            <v>DEPARTAMENTO DE LA GUAJIRA</v>
          </cell>
          <cell r="C138">
            <v>13076190749</v>
          </cell>
          <cell r="D138">
            <v>1360536886</v>
          </cell>
        </row>
        <row r="139">
          <cell r="A139">
            <v>892115155</v>
          </cell>
          <cell r="B139" t="str">
            <v>MUNICIPIO DE URIBIA</v>
          </cell>
          <cell r="C139">
            <v>8372028805</v>
          </cell>
          <cell r="D139">
            <v>1322331862</v>
          </cell>
        </row>
        <row r="140">
          <cell r="A140">
            <v>892200839</v>
          </cell>
          <cell r="B140" t="str">
            <v>MUNICIPIO DE TOLU EN REESTRUCTURACION</v>
          </cell>
          <cell r="C140">
            <v>192285907</v>
          </cell>
          <cell r="D140">
            <v>0</v>
          </cell>
        </row>
        <row r="141">
          <cell r="A141">
            <v>892201286</v>
          </cell>
          <cell r="B141" t="str">
            <v>MUNICIPIO DE  BUENAVISTA</v>
          </cell>
          <cell r="C141">
            <v>19655893</v>
          </cell>
          <cell r="D141">
            <v>0</v>
          </cell>
        </row>
        <row r="142">
          <cell r="A142">
            <v>892280021</v>
          </cell>
          <cell r="B142" t="str">
            <v>DEPARTAMENTO DE SUCRE</v>
          </cell>
          <cell r="C142">
            <v>10867457290</v>
          </cell>
          <cell r="D142">
            <v>2216154028</v>
          </cell>
        </row>
        <row r="143">
          <cell r="A143">
            <v>890700942</v>
          </cell>
          <cell r="B143" t="str">
            <v>MUNICIPIO DE ORTEGA</v>
          </cell>
          <cell r="C143">
            <v>97383562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21365101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11681716130</v>
          </cell>
          <cell r="D145">
            <v>1246635269</v>
          </cell>
        </row>
        <row r="146">
          <cell r="A146">
            <v>890801053</v>
          </cell>
          <cell r="B146" t="str">
            <v>MUNICIPIO DE MANIZALES</v>
          </cell>
          <cell r="C146">
            <v>6034702947</v>
          </cell>
          <cell r="D146">
            <v>325639636</v>
          </cell>
        </row>
        <row r="147">
          <cell r="A147">
            <v>890905211</v>
          </cell>
          <cell r="B147" t="str">
            <v>MUNICIPIO DE MEDELLIN</v>
          </cell>
          <cell r="C147">
            <v>4986301170</v>
          </cell>
          <cell r="D147">
            <v>266636610</v>
          </cell>
        </row>
        <row r="148">
          <cell r="A148">
            <v>899999114</v>
          </cell>
          <cell r="B148" t="str">
            <v>DEPARTAMENTO DE CUNDINAMARCA</v>
          </cell>
          <cell r="C148">
            <v>26272030517</v>
          </cell>
          <cell r="D148">
            <v>3790401430</v>
          </cell>
        </row>
        <row r="149">
          <cell r="A149">
            <v>899999172</v>
          </cell>
          <cell r="B149" t="str">
            <v>MUNICIPIO DE CHIA</v>
          </cell>
          <cell r="C149">
            <v>1403786281</v>
          </cell>
          <cell r="D149">
            <v>67385690</v>
          </cell>
        </row>
        <row r="150">
          <cell r="A150">
            <v>899999318</v>
          </cell>
          <cell r="B150" t="str">
            <v>MUNICIPIO DE ZIPAQUIRA</v>
          </cell>
          <cell r="C150">
            <v>1317408649</v>
          </cell>
          <cell r="D150">
            <v>1977675</v>
          </cell>
        </row>
        <row r="151">
          <cell r="A151">
            <v>899999701</v>
          </cell>
          <cell r="B151" t="str">
            <v>MUNICIPIO DE GUADUAS</v>
          </cell>
          <cell r="C151">
            <v>136902557</v>
          </cell>
          <cell r="D151">
            <v>0</v>
          </cell>
        </row>
        <row r="152">
          <cell r="A152">
            <v>890907317</v>
          </cell>
          <cell r="B152" t="str">
            <v>MUNICIPIO DE RIONEGRO ANTIOQUIA</v>
          </cell>
          <cell r="C152">
            <v>1815970793</v>
          </cell>
          <cell r="D152">
            <v>163357215</v>
          </cell>
        </row>
        <row r="153">
          <cell r="A153">
            <v>890980095</v>
          </cell>
          <cell r="B153" t="str">
            <v>MUNICIPIO DE APARTADO</v>
          </cell>
          <cell r="C153">
            <v>1909560670</v>
          </cell>
          <cell r="D153">
            <v>119250624</v>
          </cell>
        </row>
        <row r="154">
          <cell r="A154">
            <v>890980331</v>
          </cell>
          <cell r="B154" t="str">
            <v>MUNICIPIO DE SABANETA</v>
          </cell>
          <cell r="C154">
            <v>423669608</v>
          </cell>
          <cell r="D154">
            <v>0</v>
          </cell>
        </row>
        <row r="155">
          <cell r="A155">
            <v>890984415</v>
          </cell>
          <cell r="B155" t="str">
            <v>MUNICIPIO DE BRICEÑO</v>
          </cell>
          <cell r="C155">
            <v>1755143</v>
          </cell>
          <cell r="D155">
            <v>0</v>
          </cell>
        </row>
        <row r="156">
          <cell r="A156">
            <v>891180009</v>
          </cell>
          <cell r="B156" t="str">
            <v>MUNICIPIO DE NEIVA</v>
          </cell>
          <cell r="C156">
            <v>7148025499</v>
          </cell>
          <cell r="D156">
            <v>443239746</v>
          </cell>
        </row>
        <row r="157">
          <cell r="A157">
            <v>891180070</v>
          </cell>
          <cell r="B157" t="str">
            <v>MUNICIPIO DE AIPE</v>
          </cell>
          <cell r="C157">
            <v>732140648</v>
          </cell>
          <cell r="D157">
            <v>0</v>
          </cell>
        </row>
        <row r="158">
          <cell r="A158">
            <v>891180077</v>
          </cell>
          <cell r="B158" t="str">
            <v>MUNICIPIO DE PITALITO</v>
          </cell>
          <cell r="C158">
            <v>263605663</v>
          </cell>
          <cell r="D158">
            <v>1141995075</v>
          </cell>
        </row>
        <row r="159">
          <cell r="A159">
            <v>891200916</v>
          </cell>
          <cell r="B159" t="str">
            <v>MUNICIPIO DE TUMACO</v>
          </cell>
          <cell r="C159">
            <v>3630570458</v>
          </cell>
          <cell r="D159">
            <v>850531148</v>
          </cell>
        </row>
        <row r="160">
          <cell r="A160">
            <v>891480030</v>
          </cell>
          <cell r="B160" t="str">
            <v>MUNICIPIO DE PEREIRA</v>
          </cell>
          <cell r="C160">
            <v>5239430064</v>
          </cell>
          <cell r="D160">
            <v>182319706</v>
          </cell>
        </row>
        <row r="161">
          <cell r="A161">
            <v>891580006</v>
          </cell>
          <cell r="B161" t="str">
            <v>MUNICIPIO DE POPAYAN</v>
          </cell>
          <cell r="C161">
            <v>2908587289</v>
          </cell>
          <cell r="D161">
            <v>472015361</v>
          </cell>
        </row>
        <row r="162">
          <cell r="A162">
            <v>891780043</v>
          </cell>
          <cell r="B162" t="str">
            <v>MUNICIPIO DE CIENAGA</v>
          </cell>
          <cell r="C162">
            <v>4726537164</v>
          </cell>
          <cell r="D162">
            <v>124923064</v>
          </cell>
        </row>
        <row r="163">
          <cell r="A163">
            <v>891855017</v>
          </cell>
          <cell r="B163" t="str">
            <v>MUNICIPIO DE YOPAL</v>
          </cell>
          <cell r="C163">
            <v>3400832459</v>
          </cell>
          <cell r="D163">
            <v>580613034</v>
          </cell>
        </row>
        <row r="164">
          <cell r="A164">
            <v>891856131</v>
          </cell>
          <cell r="B164" t="str">
            <v>MUNICIPIO DE TASCO</v>
          </cell>
          <cell r="C164">
            <v>4700322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1715823544</v>
          </cell>
          <cell r="D165">
            <v>358692845</v>
          </cell>
        </row>
        <row r="166">
          <cell r="A166">
            <v>892099216</v>
          </cell>
          <cell r="B166" t="str">
            <v>DEPARTAMENTO DEL CASANARE</v>
          </cell>
          <cell r="C166">
            <v>10501606298</v>
          </cell>
          <cell r="D166">
            <v>572778367</v>
          </cell>
        </row>
        <row r="167">
          <cell r="A167">
            <v>892115007</v>
          </cell>
          <cell r="B167" t="str">
            <v>MUNICIPIO DE RIOHACHA</v>
          </cell>
          <cell r="C167">
            <v>5245931944</v>
          </cell>
          <cell r="D167">
            <v>0</v>
          </cell>
        </row>
        <row r="168">
          <cell r="A168">
            <v>892280055</v>
          </cell>
          <cell r="B168" t="str">
            <v>MUNICIPIO DE SAMPUES</v>
          </cell>
          <cell r="C168">
            <v>137865791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462888661</v>
          </cell>
          <cell r="D169">
            <v>0</v>
          </cell>
        </row>
        <row r="170">
          <cell r="A170">
            <v>892301093</v>
          </cell>
          <cell r="B170" t="str">
            <v>MUNICIPIO DE SAN MARTIN</v>
          </cell>
          <cell r="C170">
            <v>87321493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1513593898</v>
          </cell>
          <cell r="D171">
            <v>531237</v>
          </cell>
        </row>
        <row r="172">
          <cell r="A172">
            <v>899999281</v>
          </cell>
          <cell r="B172" t="str">
            <v>MUNICIPIO DE UBATE</v>
          </cell>
          <cell r="C172">
            <v>5341275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18102650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2334361522</v>
          </cell>
          <cell r="D174">
            <v>312782760</v>
          </cell>
        </row>
        <row r="175">
          <cell r="A175">
            <v>890072044</v>
          </cell>
          <cell r="B175" t="str">
            <v>MUNICIPIO SANTA ISABEL</v>
          </cell>
          <cell r="C175">
            <v>40273215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952914574</v>
          </cell>
          <cell r="D176">
            <v>242674500</v>
          </cell>
        </row>
        <row r="177">
          <cell r="A177">
            <v>890201222</v>
          </cell>
          <cell r="B177" t="str">
            <v>MUNICIPIO DE BUCARAMANGA</v>
          </cell>
          <cell r="C177">
            <v>1506170850</v>
          </cell>
          <cell r="D177">
            <v>83306025</v>
          </cell>
        </row>
        <row r="178">
          <cell r="A178">
            <v>890205383</v>
          </cell>
          <cell r="B178" t="str">
            <v>MUNICIPIO DE PIEDECUESTA</v>
          </cell>
          <cell r="C178">
            <v>963132557</v>
          </cell>
          <cell r="D178">
            <v>101078535</v>
          </cell>
        </row>
        <row r="179">
          <cell r="A179">
            <v>890680008</v>
          </cell>
          <cell r="B179" t="str">
            <v>MUNICIPIO DE FUSAGASUGA</v>
          </cell>
          <cell r="C179">
            <v>2202879777</v>
          </cell>
          <cell r="D179">
            <v>168464225</v>
          </cell>
        </row>
        <row r="180">
          <cell r="A180">
            <v>890680378</v>
          </cell>
          <cell r="B180" t="str">
            <v>MUNICIPIO DE GIRARDOT</v>
          </cell>
          <cell r="C180">
            <v>1056794087</v>
          </cell>
          <cell r="D180">
            <v>552865133</v>
          </cell>
        </row>
        <row r="181">
          <cell r="A181">
            <v>890801130</v>
          </cell>
          <cell r="B181" t="str">
            <v>MUNICIPIO DE LA DORADA</v>
          </cell>
          <cell r="C181">
            <v>466498458</v>
          </cell>
          <cell r="D181">
            <v>0</v>
          </cell>
        </row>
        <row r="182">
          <cell r="A182">
            <v>817000992</v>
          </cell>
          <cell r="B182" t="str">
            <v>MUNICIPIO DE PIAMONTE</v>
          </cell>
          <cell r="C182">
            <v>21379672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441522272</v>
          </cell>
          <cell r="D183">
            <v>0</v>
          </cell>
        </row>
        <row r="184">
          <cell r="A184">
            <v>890981518</v>
          </cell>
          <cell r="B184" t="str">
            <v>MUNICIPIO DE AMALFI</v>
          </cell>
          <cell r="C184">
            <v>16023825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5490798613</v>
          </cell>
          <cell r="D185">
            <v>1622278260</v>
          </cell>
        </row>
        <row r="186">
          <cell r="A186">
            <v>891801240</v>
          </cell>
          <cell r="B186" t="str">
            <v>MUNICIPIO DE PAIPA</v>
          </cell>
          <cell r="C186">
            <v>5325892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25777068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11093829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3790475794</v>
          </cell>
          <cell r="D189">
            <v>0</v>
          </cell>
        </row>
        <row r="190">
          <cell r="A190">
            <v>892001457</v>
          </cell>
          <cell r="B190" t="str">
            <v>MUNICIPIO DE ACACIAS</v>
          </cell>
          <cell r="C190">
            <v>2004029452</v>
          </cell>
          <cell r="D190">
            <v>0</v>
          </cell>
        </row>
        <row r="191">
          <cell r="A191">
            <v>892280063</v>
          </cell>
          <cell r="B191" t="str">
            <v>MUNICIPIO DE SAN PEDRO</v>
          </cell>
          <cell r="C191">
            <v>653183891</v>
          </cell>
          <cell r="D191">
            <v>0</v>
          </cell>
        </row>
        <row r="192">
          <cell r="A192">
            <v>890801152</v>
          </cell>
          <cell r="B192" t="str">
            <v>MUNICIPIO DE VILLAMARIA</v>
          </cell>
          <cell r="C192">
            <v>2134374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5087359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3174240526</v>
          </cell>
          <cell r="D194">
            <v>707853372</v>
          </cell>
        </row>
        <row r="195">
          <cell r="A195">
            <v>892115024</v>
          </cell>
          <cell r="B195" t="str">
            <v>MUNICIPIO DE MANAURE</v>
          </cell>
          <cell r="C195">
            <v>898781718</v>
          </cell>
          <cell r="D195">
            <v>0</v>
          </cell>
        </row>
        <row r="196">
          <cell r="A196">
            <v>892399999</v>
          </cell>
          <cell r="B196" t="str">
            <v>DEPARTAMENTO DEL CESAR</v>
          </cell>
          <cell r="C196">
            <v>32047780276</v>
          </cell>
          <cell r="D196">
            <v>1246635269</v>
          </cell>
        </row>
        <row r="197">
          <cell r="A197">
            <v>890984312</v>
          </cell>
          <cell r="B197" t="str">
            <v>MUNICIPIO DE REMEDIOS</v>
          </cell>
          <cell r="C197">
            <v>101677584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16023825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2136510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94006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106825504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1291760378</v>
          </cell>
          <cell r="D202">
            <v>170294914</v>
          </cell>
        </row>
        <row r="203">
          <cell r="A203">
            <v>891180022</v>
          </cell>
          <cell r="B203" t="str">
            <v>MUNICIPIO DE GARZON</v>
          </cell>
          <cell r="C203">
            <v>165268387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34532412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3594223630</v>
          </cell>
          <cell r="D205">
            <v>19000000</v>
          </cell>
        </row>
        <row r="206">
          <cell r="A206">
            <v>892099232</v>
          </cell>
          <cell r="B206" t="str">
            <v>MUNICIPIO DE CABUYARO</v>
          </cell>
          <cell r="C206">
            <v>48723085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30624736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111279532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160238256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2070586118</v>
          </cell>
          <cell r="D210">
            <v>1185639583</v>
          </cell>
        </row>
        <row r="211">
          <cell r="A211">
            <v>800100729</v>
          </cell>
          <cell r="B211" t="str">
            <v>MUNICIPIO DE OVEJAS</v>
          </cell>
          <cell r="C211">
            <v>73709598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391991250</v>
          </cell>
          <cell r="D212">
            <v>0</v>
          </cell>
        </row>
        <row r="213">
          <cell r="A213">
            <v>890001639</v>
          </cell>
          <cell r="B213" t="str">
            <v>DEPARTAMENTO DEL QUINDIO</v>
          </cell>
          <cell r="C213">
            <v>3549085123</v>
          </cell>
          <cell r="D213">
            <v>1075875613</v>
          </cell>
        </row>
        <row r="214">
          <cell r="A214">
            <v>890981000</v>
          </cell>
          <cell r="B214" t="str">
            <v>MUNICIPIO DE PUERTO NARE</v>
          </cell>
          <cell r="C214">
            <v>660794112</v>
          </cell>
          <cell r="D214">
            <v>0</v>
          </cell>
        </row>
        <row r="215">
          <cell r="A215">
            <v>890984265</v>
          </cell>
          <cell r="B215" t="str">
            <v>MUNICIPIO DE YONDO</v>
          </cell>
          <cell r="C215">
            <v>1119236057</v>
          </cell>
          <cell r="D215">
            <v>0</v>
          </cell>
        </row>
        <row r="216">
          <cell r="A216">
            <v>890399045</v>
          </cell>
          <cell r="B216" t="str">
            <v>MUNICIPIO DE BUENAVENTURA</v>
          </cell>
          <cell r="C216">
            <v>3515024174</v>
          </cell>
          <cell r="D216">
            <v>536610304</v>
          </cell>
        </row>
        <row r="217">
          <cell r="A217">
            <v>899999475</v>
          </cell>
          <cell r="B217" t="str">
            <v>MUNICIPIO DE PACHO</v>
          </cell>
          <cell r="C217">
            <v>330379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27152340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16237477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779644779</v>
          </cell>
          <cell r="D220">
            <v>75092568</v>
          </cell>
        </row>
        <row r="221">
          <cell r="A221">
            <v>892099242</v>
          </cell>
          <cell r="B221" t="str">
            <v>MUNICIPIO DE LEJANIAS</v>
          </cell>
          <cell r="C221">
            <v>48415456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4905408345</v>
          </cell>
          <cell r="D222">
            <v>322096338</v>
          </cell>
        </row>
        <row r="223">
          <cell r="A223">
            <v>892201282</v>
          </cell>
          <cell r="B223" t="str">
            <v>MUNICIPIO DE SAN JUAN DE BETULIA</v>
          </cell>
          <cell r="C223">
            <v>21365101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49455015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72691987</v>
          </cell>
          <cell r="D225">
            <v>0</v>
          </cell>
        </row>
        <row r="226">
          <cell r="A226">
            <v>891580016</v>
          </cell>
          <cell r="B226" t="str">
            <v>DEPARTAMENTO DEL CAUCA EN REESTRUCTURACION</v>
          </cell>
          <cell r="C226">
            <v>14477243713</v>
          </cell>
          <cell r="D226">
            <v>2156342086</v>
          </cell>
        </row>
        <row r="227">
          <cell r="A227">
            <v>892099325</v>
          </cell>
          <cell r="B227" t="str">
            <v>MUNICIPIO DE PUERTO LOPEZ</v>
          </cell>
          <cell r="C227">
            <v>25638121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427302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24569866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15803182620</v>
          </cell>
          <cell r="D230">
            <v>2088445220</v>
          </cell>
        </row>
        <row r="231">
          <cell r="A231">
            <v>892099246</v>
          </cell>
          <cell r="B231" t="str">
            <v>MUNICIPIO DE SAN JUANITO</v>
          </cell>
          <cell r="C231">
            <v>24687375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4415098</v>
          </cell>
          <cell r="D232">
            <v>0</v>
          </cell>
        </row>
        <row r="233">
          <cell r="A233">
            <v>891680010</v>
          </cell>
          <cell r="B233" t="str">
            <v>GOBERNACION DEL CHOCO</v>
          </cell>
          <cell r="C233">
            <v>12264889451</v>
          </cell>
          <cell r="D233">
            <v>2055263551</v>
          </cell>
        </row>
        <row r="234">
          <cell r="A234">
            <v>890102018</v>
          </cell>
          <cell r="B234" t="str">
            <v>DISTRITO ESPECIAL INDUSTRIAL Y PORTUARIO DE BARRANQUILLA</v>
          </cell>
          <cell r="C234">
            <v>10806464143</v>
          </cell>
          <cell r="D234">
            <v>1377427617</v>
          </cell>
        </row>
        <row r="235">
          <cell r="A235">
            <v>890480184</v>
          </cell>
          <cell r="B235" t="str">
            <v>DISTRITO TURISTICO Y CULTURAL DE CARTAGENA DE INDIAS</v>
          </cell>
          <cell r="C235">
            <v>639425419</v>
          </cell>
          <cell r="D235">
            <v>0</v>
          </cell>
        </row>
        <row r="236">
          <cell r="A236">
            <v>891780009</v>
          </cell>
          <cell r="B236" t="str">
            <v>DISTRITO TURISTICO CULTURAL E HISTORICO DE SANTA MARTA</v>
          </cell>
          <cell r="C236">
            <v>4073607546</v>
          </cell>
          <cell r="D236">
            <v>438006987</v>
          </cell>
        </row>
        <row r="237">
          <cell r="A237">
            <v>899999035</v>
          </cell>
          <cell r="B237" t="str">
            <v>INSTITUTO COLOMBIANO DE CREDITO EDUCATIVO Y ESTUDIOS TECNICOS EN EL EXIOR MARIANO OSPINA PEREZ ICETEX</v>
          </cell>
          <cell r="C237">
            <v>639534767942</v>
          </cell>
          <cell r="D237">
            <v>11467257122</v>
          </cell>
        </row>
        <row r="238">
          <cell r="A238">
            <v>800103920</v>
          </cell>
          <cell r="B238" t="str">
            <v>GOBERNACION DEL MAGDALENA</v>
          </cell>
          <cell r="C238">
            <v>14615214907</v>
          </cell>
          <cell r="D238">
            <v>2801945368</v>
          </cell>
        </row>
        <row r="239">
          <cell r="A239">
            <v>891680089</v>
          </cell>
          <cell r="B239" t="str">
            <v>UNIVERSIDAD TECNOLOGICA DEL CHOCO</v>
          </cell>
          <cell r="C239">
            <v>651457936</v>
          </cell>
          <cell r="D239">
            <v>0</v>
          </cell>
        </row>
        <row r="240">
          <cell r="A240">
            <v>800103720</v>
          </cell>
          <cell r="B240" t="str">
            <v>ALCALDIA DE SAN LUIS DE PALENQUE</v>
          </cell>
          <cell r="C240">
            <v>194326355</v>
          </cell>
          <cell r="D240">
            <v>0</v>
          </cell>
        </row>
        <row r="241">
          <cell r="A241">
            <v>800113389</v>
          </cell>
          <cell r="B241" t="str">
            <v>MUNICIPIO DE IBAGUE</v>
          </cell>
          <cell r="C241">
            <v>3239874013</v>
          </cell>
          <cell r="D241">
            <v>499582218</v>
          </cell>
        </row>
        <row r="242">
          <cell r="A242">
            <v>800143157</v>
          </cell>
          <cell r="B242" t="str">
            <v>FIDUCIARIA DE OCCIDENTE S.A. FIDUOCCIDENTE S.A.</v>
          </cell>
          <cell r="C242">
            <v>0</v>
          </cell>
          <cell r="D242">
            <v>391124321</v>
          </cell>
        </row>
        <row r="243">
          <cell r="A243">
            <v>800144829</v>
          </cell>
          <cell r="B243" t="str">
            <v>UNIVERSIDAD COLEGIO MAYOR DE CUNDINAMARCA</v>
          </cell>
          <cell r="C243">
            <v>773016507</v>
          </cell>
          <cell r="D243">
            <v>0</v>
          </cell>
        </row>
        <row r="244">
          <cell r="A244">
            <v>800150280</v>
          </cell>
          <cell r="B244" t="str">
            <v>FIDUCIARIA BANCOLOMBIA S A SOCIEDAD FIDUCIARIA</v>
          </cell>
          <cell r="C244">
            <v>0</v>
          </cell>
          <cell r="D244">
            <v>1185639583</v>
          </cell>
        </row>
        <row r="245">
          <cell r="A245">
            <v>890000432</v>
          </cell>
          <cell r="B245" t="str">
            <v>UNIVERSIDAD DEL QUINDIO</v>
          </cell>
          <cell r="C245">
            <v>434194327</v>
          </cell>
          <cell r="D245">
            <v>0</v>
          </cell>
        </row>
        <row r="246">
          <cell r="A246">
            <v>890201213</v>
          </cell>
          <cell r="B246" t="str">
            <v>UNIVERSIDAD INDUSTRIAL DE SANTANDER</v>
          </cell>
          <cell r="C246">
            <v>739334268</v>
          </cell>
          <cell r="D246">
            <v>0</v>
          </cell>
        </row>
        <row r="247">
          <cell r="A247">
            <v>890680062</v>
          </cell>
          <cell r="B247" t="str">
            <v>UNIVERSIDAD DE CUNDINAMARCA</v>
          </cell>
          <cell r="C247">
            <v>387188607</v>
          </cell>
          <cell r="D247">
            <v>0</v>
          </cell>
        </row>
        <row r="248">
          <cell r="A248">
            <v>890700640</v>
          </cell>
          <cell r="B248" t="str">
            <v>UNIVERSIDAD DEL TOLIMA</v>
          </cell>
          <cell r="C248">
            <v>534555115</v>
          </cell>
          <cell r="D248">
            <v>0</v>
          </cell>
        </row>
        <row r="249">
          <cell r="A249">
            <v>891190346</v>
          </cell>
          <cell r="B249" t="str">
            <v>UNIVERSIDAD DE LA AMAZONIA</v>
          </cell>
          <cell r="C249">
            <v>779268618</v>
          </cell>
          <cell r="D249">
            <v>0</v>
          </cell>
        </row>
        <row r="250">
          <cell r="A250">
            <v>835000300</v>
          </cell>
          <cell r="B250" t="str">
            <v>UNIVERSIDAD DEL PACIFICO</v>
          </cell>
          <cell r="C250">
            <v>586636960</v>
          </cell>
          <cell r="D250">
            <v>0</v>
          </cell>
        </row>
        <row r="251">
          <cell r="A251">
            <v>800225340</v>
          </cell>
          <cell r="B251" t="str">
            <v>UNIVERSIDAD MILITAR NUEVA GRANADA</v>
          </cell>
          <cell r="C251">
            <v>515906928</v>
          </cell>
          <cell r="D251">
            <v>0</v>
          </cell>
        </row>
        <row r="252">
          <cell r="A252">
            <v>800118954</v>
          </cell>
          <cell r="B252" t="str">
            <v>UNIVERSIDAD DE NARIÑO</v>
          </cell>
          <cell r="C252">
            <v>574373311</v>
          </cell>
          <cell r="D252">
            <v>0</v>
          </cell>
        </row>
        <row r="253">
          <cell r="A253">
            <v>899999063</v>
          </cell>
          <cell r="B253" t="str">
            <v>UNIVERSIDAD NACIONAL DE COLOMBIA</v>
          </cell>
          <cell r="C253">
            <v>16338003461</v>
          </cell>
          <cell r="D253">
            <v>0</v>
          </cell>
        </row>
        <row r="254">
          <cell r="A254">
            <v>891480035</v>
          </cell>
          <cell r="B254" t="str">
            <v>UNIVERSIDAD TECNOLOGICA DE PEREIRA</v>
          </cell>
          <cell r="C254">
            <v>1613169206</v>
          </cell>
          <cell r="D254">
            <v>0</v>
          </cell>
        </row>
        <row r="255">
          <cell r="A255">
            <v>892000757</v>
          </cell>
          <cell r="B255" t="str">
            <v>UNIVERSIDAD DE LOS LLANOS</v>
          </cell>
          <cell r="C255">
            <v>969851519</v>
          </cell>
          <cell r="D255">
            <v>0</v>
          </cell>
        </row>
        <row r="256">
          <cell r="A256">
            <v>890102257</v>
          </cell>
          <cell r="B256" t="str">
            <v>UNIVERSIDAD DEL ATLANTICO</v>
          </cell>
          <cell r="C256">
            <v>657459320</v>
          </cell>
          <cell r="D256">
            <v>0</v>
          </cell>
        </row>
        <row r="257">
          <cell r="A257">
            <v>800006541</v>
          </cell>
          <cell r="B257" t="str">
            <v>MUNICIPIO DE LA VICTORIA</v>
          </cell>
          <cell r="C257">
            <v>14011802</v>
          </cell>
          <cell r="D257">
            <v>0</v>
          </cell>
        </row>
        <row r="258">
          <cell r="A258">
            <v>891780111</v>
          </cell>
          <cell r="B258" t="str">
            <v>UNIVERSIDAD DEL MAGDALENA</v>
          </cell>
          <cell r="C258">
            <v>624928500</v>
          </cell>
          <cell r="D258">
            <v>0</v>
          </cell>
        </row>
        <row r="259">
          <cell r="A259">
            <v>800079035</v>
          </cell>
          <cell r="B259" t="str">
            <v>MUNICIPIO DE PUERTO GAITAN</v>
          </cell>
          <cell r="C259">
            <v>828893457</v>
          </cell>
          <cell r="D259">
            <v>0</v>
          </cell>
        </row>
        <row r="260">
          <cell r="A260">
            <v>899999366</v>
          </cell>
          <cell r="B260" t="str">
            <v>MUNICIPIO DE NEMOCON</v>
          </cell>
          <cell r="C260">
            <v>53412752</v>
          </cell>
          <cell r="D260">
            <v>0</v>
          </cell>
        </row>
        <row r="261">
          <cell r="A261">
            <v>890399010</v>
          </cell>
          <cell r="B261" t="str">
            <v>UNIVERSIDAD DEL VALLE</v>
          </cell>
          <cell r="C261">
            <v>818250404</v>
          </cell>
          <cell r="D261">
            <v>0</v>
          </cell>
        </row>
        <row r="262">
          <cell r="A262">
            <v>890480203</v>
          </cell>
          <cell r="B262" t="str">
            <v xml:space="preserve">  MUNICIPIO DE SAN PABLO </v>
          </cell>
          <cell r="C262">
            <v>560107481</v>
          </cell>
          <cell r="D262">
            <v>0</v>
          </cell>
        </row>
        <row r="263">
          <cell r="A263">
            <v>890980040</v>
          </cell>
          <cell r="B263" t="str">
            <v>UNIVERSIDAD DE ANTIOQUIA</v>
          </cell>
          <cell r="C263">
            <v>891998478</v>
          </cell>
          <cell r="D263">
            <v>0</v>
          </cell>
        </row>
        <row r="264">
          <cell r="A264">
            <v>899999230</v>
          </cell>
          <cell r="B264" t="str">
            <v>UNIVERSIDAD DISTRITAL FRANCISCO JOSE DE CALDAS</v>
          </cell>
          <cell r="C264">
            <v>837689937</v>
          </cell>
          <cell r="D264">
            <v>0</v>
          </cell>
        </row>
        <row r="265">
          <cell r="A265">
            <v>860512780</v>
          </cell>
          <cell r="B265" t="str">
            <v>UNIVERSIDAD NACIONAL ABIERTA Y A DISTANCIA</v>
          </cell>
          <cell r="C265">
            <v>1419875271</v>
          </cell>
          <cell r="D265">
            <v>0</v>
          </cell>
        </row>
        <row r="266">
          <cell r="A266">
            <v>891500319</v>
          </cell>
          <cell r="B266" t="str">
            <v>UNIVERSIDAD DEL CAUCA</v>
          </cell>
          <cell r="C266">
            <v>1683290889</v>
          </cell>
          <cell r="D266">
            <v>0</v>
          </cell>
        </row>
        <row r="267">
          <cell r="A267">
            <v>890480123</v>
          </cell>
          <cell r="B267" t="str">
            <v>UNIVERSIDAD DE CARTAGENA</v>
          </cell>
          <cell r="C267">
            <v>836109502</v>
          </cell>
          <cell r="D267">
            <v>0</v>
          </cell>
        </row>
        <row r="268">
          <cell r="A268">
            <v>899999124</v>
          </cell>
          <cell r="B268" t="str">
            <v>UNIVERSIDAD PEDAGOGICA NACIONAL</v>
          </cell>
          <cell r="C268">
            <v>1263287647</v>
          </cell>
          <cell r="D268">
            <v>0</v>
          </cell>
        </row>
        <row r="269">
          <cell r="A269">
            <v>890501510</v>
          </cell>
          <cell r="B269" t="str">
            <v>UNIVERSIDAD DE PAMPLONA</v>
          </cell>
          <cell r="C269">
            <v>493918082</v>
          </cell>
          <cell r="D269">
            <v>0</v>
          </cell>
        </row>
        <row r="270">
          <cell r="A270">
            <v>899999336</v>
          </cell>
          <cell r="B270" t="str">
            <v>GOBERNACION DEL AMAZONAS</v>
          </cell>
          <cell r="C270">
            <v>1196337347</v>
          </cell>
          <cell r="D270">
            <v>135944240</v>
          </cell>
        </row>
        <row r="271">
          <cell r="A271">
            <v>891800330</v>
          </cell>
          <cell r="B271" t="str">
            <v>UNIVERSIDAD PEDAGOGICA Y TECNOLOGICA DE COLOMBIA</v>
          </cell>
          <cell r="C271">
            <v>2136063142</v>
          </cell>
          <cell r="D271">
            <v>0</v>
          </cell>
        </row>
        <row r="272">
          <cell r="A272">
            <v>891900853</v>
          </cell>
          <cell r="B272" t="str">
            <v>UNIDAD CENTRAL DEL VALLE DEL CAUCA</v>
          </cell>
          <cell r="C272">
            <v>0</v>
          </cell>
          <cell r="D272">
            <v>218665261</v>
          </cell>
        </row>
        <row r="273">
          <cell r="A273">
            <v>890801063</v>
          </cell>
          <cell r="B273" t="str">
            <v>UNIVERSIDAD DE CALDAS</v>
          </cell>
          <cell r="C273">
            <v>1695746379</v>
          </cell>
          <cell r="D273">
            <v>0</v>
          </cell>
        </row>
        <row r="274">
          <cell r="A274">
            <v>891080031</v>
          </cell>
          <cell r="B274" t="str">
            <v>UNIVERSIDAD DE CORDOBA</v>
          </cell>
          <cell r="C274">
            <v>903258640</v>
          </cell>
          <cell r="D274">
            <v>0</v>
          </cell>
        </row>
        <row r="275">
          <cell r="A275">
            <v>892115029</v>
          </cell>
          <cell r="B275" t="str">
            <v>UNIVERSIDAD DE LA GUAJIRA</v>
          </cell>
          <cell r="C275">
            <v>445082893</v>
          </cell>
          <cell r="D275">
            <v>0</v>
          </cell>
        </row>
        <row r="276">
          <cell r="A276">
            <v>892200323</v>
          </cell>
          <cell r="B276" t="str">
            <v>UNIVERSIDAD DE SUCRE</v>
          </cell>
          <cell r="C276">
            <v>440122881</v>
          </cell>
          <cell r="D276">
            <v>0</v>
          </cell>
        </row>
        <row r="277">
          <cell r="A277">
            <v>890500622</v>
          </cell>
          <cell r="B277" t="str">
            <v>UNIVERSIDAD FRANCISCO DE PAULA SANTANDER</v>
          </cell>
          <cell r="C277">
            <v>455920312</v>
          </cell>
          <cell r="D277">
            <v>0</v>
          </cell>
        </row>
        <row r="278">
          <cell r="A278">
            <v>800163130</v>
          </cell>
          <cell r="B278" t="str">
            <v>UNIVERSIDAD FRANCISCO DE PAULA SANTANDER SECCIONAL OCAÑA</v>
          </cell>
          <cell r="C278">
            <v>502301098</v>
          </cell>
          <cell r="D278">
            <v>0</v>
          </cell>
        </row>
        <row r="279">
          <cell r="A279">
            <v>892300285</v>
          </cell>
          <cell r="B279" t="str">
            <v>UNIVERSIDAD POPULAR DEL CESAR</v>
          </cell>
          <cell r="C279">
            <v>782755476</v>
          </cell>
          <cell r="D279">
            <v>0</v>
          </cell>
        </row>
        <row r="280">
          <cell r="A280">
            <v>891180084</v>
          </cell>
          <cell r="B280" t="str">
            <v>UNIVERSIDAD SURCOLOMBIANA</v>
          </cell>
          <cell r="C280">
            <v>1420374420</v>
          </cell>
          <cell r="D280">
            <v>0</v>
          </cell>
        </row>
        <row r="281">
          <cell r="A281">
            <v>900220147</v>
          </cell>
          <cell r="B281" t="str">
            <v>MUNICIPIO DE TUCHIN</v>
          </cell>
          <cell r="C281">
            <v>42240940</v>
          </cell>
          <cell r="D28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2299163540</v>
          </cell>
          <cell r="D21">
            <v>229916354</v>
          </cell>
        </row>
        <row r="22">
          <cell r="A22">
            <v>899999063</v>
          </cell>
          <cell r="B22" t="str">
            <v>UNIVERSIDAD NACIONAL DE COLOMBIA</v>
          </cell>
          <cell r="C22">
            <v>160179798110</v>
          </cell>
          <cell r="D22">
            <v>16017979811</v>
          </cell>
        </row>
        <row r="23">
          <cell r="A23">
            <v>891480035</v>
          </cell>
          <cell r="B23" t="str">
            <v>UNIVERSIDAD TECNOLOGICA DE PEREIRA</v>
          </cell>
          <cell r="C23">
            <v>1195092630</v>
          </cell>
          <cell r="D23">
            <v>119509263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3196599077237</v>
          </cell>
          <cell r="D24">
            <v>349632403688</v>
          </cell>
        </row>
        <row r="25">
          <cell r="A25">
            <v>891500319</v>
          </cell>
          <cell r="B25" t="str">
            <v>UNIVERSIDAD DEL CAUCA</v>
          </cell>
          <cell r="C25">
            <v>20221738180</v>
          </cell>
          <cell r="D25">
            <v>2022173818</v>
          </cell>
        </row>
        <row r="26">
          <cell r="A26">
            <v>890801063</v>
          </cell>
          <cell r="B26" t="str">
            <v>UNIVERSIDAD DE CALDAS</v>
          </cell>
          <cell r="C26">
            <v>15209474560</v>
          </cell>
          <cell r="D26">
            <v>1520947456</v>
          </cell>
        </row>
        <row r="27">
          <cell r="A27">
            <v>891080031</v>
          </cell>
          <cell r="B27" t="str">
            <v>UNIVERSIDAD DE CORDOBA</v>
          </cell>
          <cell r="C27">
            <v>26432040320</v>
          </cell>
          <cell r="D27">
            <v>2643204032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3069861640</v>
          </cell>
          <cell r="D21">
            <v>383732705</v>
          </cell>
        </row>
        <row r="22">
          <cell r="A22">
            <v>890480054</v>
          </cell>
          <cell r="B22" t="str">
            <v>COLEGIO MAYOR DE BOLIVAR</v>
          </cell>
          <cell r="C22">
            <v>2816452712</v>
          </cell>
          <cell r="D22">
            <v>352056589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2928230896</v>
          </cell>
          <cell r="D23">
            <v>366028862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1657171208</v>
          </cell>
          <cell r="D24">
            <v>207146401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7034633536</v>
          </cell>
          <cell r="D25">
            <v>879329192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2103768288</v>
          </cell>
          <cell r="D26">
            <v>262971036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2892923136</v>
          </cell>
          <cell r="D27">
            <v>361615392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2145166744</v>
          </cell>
          <cell r="D28">
            <v>268145843</v>
          </cell>
        </row>
        <row r="29">
          <cell r="A29">
            <v>891680089</v>
          </cell>
          <cell r="B29" t="str">
            <v>UNIVERSIDAD TECNOLOGICA DEL CHOCO</v>
          </cell>
          <cell r="C29">
            <v>35076756302</v>
          </cell>
          <cell r="D29">
            <v>3393798519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17599814354</v>
          </cell>
          <cell r="D30">
            <v>1650721177</v>
          </cell>
        </row>
        <row r="31">
          <cell r="A31">
            <v>800247940</v>
          </cell>
          <cell r="B31" t="str">
            <v>INSTITUTO TECNOLOGICO DEL PUTUMAYO</v>
          </cell>
          <cell r="C31">
            <v>1944290112</v>
          </cell>
          <cell r="D31">
            <v>243036264</v>
          </cell>
        </row>
        <row r="32">
          <cell r="A32">
            <v>890000432</v>
          </cell>
          <cell r="B32" t="str">
            <v>UNIVERSIDAD DEL QUINDIO</v>
          </cell>
          <cell r="C32">
            <v>43238371325</v>
          </cell>
          <cell r="D32">
            <v>4157702852</v>
          </cell>
        </row>
        <row r="33">
          <cell r="A33">
            <v>890201213</v>
          </cell>
          <cell r="B33" t="str">
            <v>UNIVERSIDAD INDUSTRIAL DE SANTANDER</v>
          </cell>
          <cell r="C33">
            <v>90786950413</v>
          </cell>
          <cell r="D33">
            <v>8893405468</v>
          </cell>
        </row>
        <row r="34">
          <cell r="A34">
            <v>890680062</v>
          </cell>
          <cell r="B34" t="str">
            <v>UNIVERSIDAD DE CUNDINAMARCA</v>
          </cell>
          <cell r="C34">
            <v>14419033708</v>
          </cell>
          <cell r="D34">
            <v>1309002844</v>
          </cell>
        </row>
        <row r="35">
          <cell r="A35">
            <v>890700640</v>
          </cell>
          <cell r="B35" t="str">
            <v>UNIVERSIDAD DEL TOLIMA</v>
          </cell>
          <cell r="C35">
            <v>40958057006</v>
          </cell>
          <cell r="D35">
            <v>3554885074</v>
          </cell>
        </row>
        <row r="36">
          <cell r="A36">
            <v>891190346</v>
          </cell>
          <cell r="B36" t="str">
            <v>UNIVERSIDAD DE LA AMAZONIA</v>
          </cell>
          <cell r="C36">
            <v>21645609116</v>
          </cell>
          <cell r="D36">
            <v>2064779849</v>
          </cell>
        </row>
        <row r="37">
          <cell r="A37">
            <v>835000300</v>
          </cell>
          <cell r="B37" t="str">
            <v>UNIVERSIDAD DEL PACIFICO</v>
          </cell>
          <cell r="C37">
            <v>12919452398</v>
          </cell>
          <cell r="D37">
            <v>1244295872</v>
          </cell>
        </row>
        <row r="38">
          <cell r="A38">
            <v>800225340</v>
          </cell>
          <cell r="B38" t="str">
            <v>UNIVERSIDAD MILITAR NUEVA GRANADA</v>
          </cell>
          <cell r="C38">
            <v>18888719393</v>
          </cell>
          <cell r="D38">
            <v>1285539749</v>
          </cell>
        </row>
        <row r="39">
          <cell r="A39">
            <v>800118954</v>
          </cell>
          <cell r="B39" t="str">
            <v>UNIVERSIDAD DE NARIÑO</v>
          </cell>
          <cell r="C39">
            <v>47265945515</v>
          </cell>
          <cell r="D39">
            <v>4633424404</v>
          </cell>
        </row>
        <row r="40">
          <cell r="A40">
            <v>899999063</v>
          </cell>
          <cell r="B40" t="str">
            <v>UNIVERSIDAD NACIONAL DE COLOMBIA</v>
          </cell>
          <cell r="C40">
            <v>484083616284</v>
          </cell>
          <cell r="D40">
            <v>47273572397</v>
          </cell>
        </row>
        <row r="41">
          <cell r="A41">
            <v>891480035</v>
          </cell>
          <cell r="B41" t="str">
            <v>UNIVERSIDAD TECNOLOGICA DE PEREIRA</v>
          </cell>
          <cell r="C41">
            <v>74759587298</v>
          </cell>
          <cell r="D41">
            <v>6996684855</v>
          </cell>
        </row>
        <row r="42">
          <cell r="A42">
            <v>892000757</v>
          </cell>
          <cell r="B42" t="str">
            <v>UNIVERSIDAD DE LOS LLANOS</v>
          </cell>
          <cell r="C42">
            <v>22842693019</v>
          </cell>
          <cell r="D42">
            <v>2210576442</v>
          </cell>
        </row>
        <row r="43">
          <cell r="A43">
            <v>890102257</v>
          </cell>
          <cell r="B43" t="str">
            <v>UNIVERSIDAD DEL ATLANTICO</v>
          </cell>
          <cell r="C43">
            <v>86246635831</v>
          </cell>
          <cell r="D43">
            <v>8515415445</v>
          </cell>
        </row>
        <row r="44">
          <cell r="A44">
            <v>891780111</v>
          </cell>
          <cell r="B44" t="str">
            <v>UNIVERSIDAD DEL MAGDALENA</v>
          </cell>
          <cell r="C44">
            <v>41021076967</v>
          </cell>
          <cell r="D44">
            <v>3969635484</v>
          </cell>
        </row>
        <row r="45">
          <cell r="A45">
            <v>890399010</v>
          </cell>
          <cell r="B45" t="str">
            <v>UNIVERSIDAD DEL VALLE</v>
          </cell>
          <cell r="C45">
            <v>170052650474</v>
          </cell>
          <cell r="D45">
            <v>16723319028</v>
          </cell>
        </row>
        <row r="46">
          <cell r="A46">
            <v>890980040</v>
          </cell>
          <cell r="B46" t="str">
            <v>UNIVERSIDAD DE ANTIOQUIA</v>
          </cell>
          <cell r="C46">
            <v>227952660654</v>
          </cell>
          <cell r="D46">
            <v>22428671560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16285033053</v>
          </cell>
          <cell r="D47">
            <v>1467981703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41482833936</v>
          </cell>
          <cell r="D48">
            <v>3424527677</v>
          </cell>
        </row>
        <row r="49">
          <cell r="A49">
            <v>891500319</v>
          </cell>
          <cell r="B49" t="str">
            <v>UNIVERSIDAD DEL CAUCA</v>
          </cell>
          <cell r="C49">
            <v>76534558465</v>
          </cell>
          <cell r="D49">
            <v>7459029768</v>
          </cell>
        </row>
        <row r="50">
          <cell r="A50">
            <v>890480123</v>
          </cell>
          <cell r="B50" t="str">
            <v>UNIVERSIDAD DE CARTAGENA</v>
          </cell>
          <cell r="C50">
            <v>60510974833</v>
          </cell>
          <cell r="D50">
            <v>5890474322</v>
          </cell>
        </row>
        <row r="51">
          <cell r="A51">
            <v>899999124</v>
          </cell>
          <cell r="B51" t="str">
            <v>UNIVERSIDAD PEDAGOGICA NACIONAL</v>
          </cell>
          <cell r="C51">
            <v>48551293094</v>
          </cell>
          <cell r="D51">
            <v>4710853799</v>
          </cell>
        </row>
        <row r="52">
          <cell r="A52">
            <v>890501510</v>
          </cell>
          <cell r="B52" t="str">
            <v>UNIVERSIDAD DE PAMPLONA</v>
          </cell>
          <cell r="C52">
            <v>31944709784</v>
          </cell>
          <cell r="D52">
            <v>3051159012</v>
          </cell>
        </row>
        <row r="53">
          <cell r="A53">
            <v>890980134</v>
          </cell>
          <cell r="B53" t="str">
            <v>COLEGIO MAYOR DE ANTIOQUIA</v>
          </cell>
          <cell r="C53">
            <v>3077439816</v>
          </cell>
          <cell r="D53">
            <v>384679977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93808173578</v>
          </cell>
          <cell r="D54">
            <v>9002439888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1410796120</v>
          </cell>
          <cell r="D55">
            <v>176349515</v>
          </cell>
        </row>
        <row r="56">
          <cell r="A56">
            <v>891800260</v>
          </cell>
          <cell r="B56" t="str">
            <v>COLEGIO DE BOYACA</v>
          </cell>
          <cell r="C56">
            <v>4322116632</v>
          </cell>
          <cell r="D56">
            <v>540264579</v>
          </cell>
        </row>
        <row r="57">
          <cell r="A57">
            <v>891500759</v>
          </cell>
          <cell r="B57" t="str">
            <v>COLEGIO MAYOR DEL CAUCA</v>
          </cell>
          <cell r="C57">
            <v>3781375400</v>
          </cell>
          <cell r="D57">
            <v>472671925</v>
          </cell>
        </row>
        <row r="58">
          <cell r="A58">
            <v>890700906</v>
          </cell>
          <cell r="B58" t="str">
            <v>CONSERVATORIO DEL TOLIMA</v>
          </cell>
          <cell r="C58">
            <v>1164739544</v>
          </cell>
          <cell r="D58">
            <v>145592443</v>
          </cell>
        </row>
        <row r="59">
          <cell r="A59">
            <v>891900853</v>
          </cell>
          <cell r="B59" t="str">
            <v>UNIDAD CENTRAL DEL VALLE DEL CAUCA</v>
          </cell>
          <cell r="C59">
            <v>2186652610</v>
          </cell>
          <cell r="D59">
            <v>218665261</v>
          </cell>
        </row>
        <row r="60">
          <cell r="A60">
            <v>890801063</v>
          </cell>
          <cell r="B60" t="str">
            <v>UNIVERSIDAD DE CALDAS</v>
          </cell>
          <cell r="C60">
            <v>59192112694</v>
          </cell>
          <cell r="D60">
            <v>5728711799</v>
          </cell>
        </row>
        <row r="61">
          <cell r="A61">
            <v>891080031</v>
          </cell>
          <cell r="B61" t="str">
            <v>UNIVERSIDAD DE CORDOBA</v>
          </cell>
          <cell r="C61">
            <v>60017984762</v>
          </cell>
          <cell r="D61">
            <v>5890242359</v>
          </cell>
        </row>
        <row r="62">
          <cell r="A62">
            <v>892115029</v>
          </cell>
          <cell r="B62" t="str">
            <v>UNIVERSIDAD DE LA GUAJIRA</v>
          </cell>
          <cell r="C62">
            <v>20962710944</v>
          </cell>
          <cell r="D62">
            <v>2015070750</v>
          </cell>
        </row>
        <row r="63">
          <cell r="A63">
            <v>892200323</v>
          </cell>
          <cell r="B63" t="str">
            <v>UNIVERSIDAD DE SUCRE</v>
          </cell>
          <cell r="C63">
            <v>17145982450</v>
          </cell>
          <cell r="D63">
            <v>1632084998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29440454897</v>
          </cell>
          <cell r="D64">
            <v>2842052839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14281733357</v>
          </cell>
          <cell r="D65">
            <v>1374578016</v>
          </cell>
        </row>
        <row r="66">
          <cell r="A66">
            <v>892300285</v>
          </cell>
          <cell r="B66" t="str">
            <v>UNIVERSIDAD POPULAR DEL CESAR</v>
          </cell>
          <cell r="C66">
            <v>23789255860</v>
          </cell>
          <cell r="D66">
            <v>2294577505</v>
          </cell>
        </row>
        <row r="67">
          <cell r="A67">
            <v>891180084</v>
          </cell>
          <cell r="B67" t="str">
            <v>UNIVERSIDAD SURCOLOMBIANA</v>
          </cell>
          <cell r="C67">
            <v>40481836457</v>
          </cell>
          <cell r="D67">
            <v>3905475573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613370364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58223590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2635397095</v>
          </cell>
          <cell r="D23">
            <v>332200437</v>
          </cell>
        </row>
        <row r="24">
          <cell r="A24">
            <v>800029826</v>
          </cell>
          <cell r="B24" t="str">
            <v>MUNICIPIO DE SOMONDOCO</v>
          </cell>
          <cell r="C24">
            <v>2670637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27548161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127124679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877989003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578502833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1897675869</v>
          </cell>
          <cell r="D29">
            <v>189651542</v>
          </cell>
        </row>
        <row r="30">
          <cell r="A30">
            <v>800017288</v>
          </cell>
          <cell r="B30" t="str">
            <v>MUNICIPIO DE BETEITIVA</v>
          </cell>
          <cell r="C30">
            <v>4569171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8808560</v>
          </cell>
          <cell r="D31">
            <v>0</v>
          </cell>
        </row>
        <row r="32">
          <cell r="A32">
            <v>800096734</v>
          </cell>
          <cell r="B32" t="str">
            <v>MUNICIPIO DE MONIA</v>
          </cell>
          <cell r="C32">
            <v>0</v>
          </cell>
          <cell r="D32">
            <v>5627335699</v>
          </cell>
        </row>
        <row r="33">
          <cell r="A33">
            <v>800096753</v>
          </cell>
          <cell r="B33" t="str">
            <v>MUNICIPIO DE CHINU</v>
          </cell>
          <cell r="C33">
            <v>132239291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178206317</v>
          </cell>
          <cell r="D34">
            <v>0</v>
          </cell>
        </row>
        <row r="35">
          <cell r="A35">
            <v>800096781</v>
          </cell>
          <cell r="B35" t="str">
            <v>MUNICIPIO DE SAN ANO</v>
          </cell>
          <cell r="C35">
            <v>997294030</v>
          </cell>
          <cell r="D35">
            <v>0</v>
          </cell>
        </row>
        <row r="36">
          <cell r="A36">
            <v>800098190</v>
          </cell>
          <cell r="B36" t="str">
            <v>MUNICIPIO DE CASTILLA LA NUEVA</v>
          </cell>
          <cell r="C36">
            <v>314082800</v>
          </cell>
          <cell r="D36">
            <v>0</v>
          </cell>
        </row>
        <row r="37">
          <cell r="A37">
            <v>800098911</v>
          </cell>
          <cell r="B37" t="str">
            <v>MUNICIPIO DE VALLEDUPAR</v>
          </cell>
          <cell r="C37">
            <v>8268538459</v>
          </cell>
          <cell r="D37">
            <v>1109577955</v>
          </cell>
        </row>
        <row r="38">
          <cell r="A38">
            <v>800099210</v>
          </cell>
          <cell r="B38" t="str">
            <v>MUNICIPIO DE SOCHA</v>
          </cell>
          <cell r="C38">
            <v>1068255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750826219</v>
          </cell>
          <cell r="D39">
            <v>0</v>
          </cell>
        </row>
        <row r="40">
          <cell r="A40">
            <v>800099721</v>
          </cell>
          <cell r="B40" t="str">
            <v>MUNICIPIO DE BRICEÑO</v>
          </cell>
          <cell r="C40">
            <v>1957249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26401923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308409503</v>
          </cell>
          <cell r="D42">
            <v>0</v>
          </cell>
        </row>
        <row r="43">
          <cell r="A43">
            <v>800102838</v>
          </cell>
          <cell r="B43" t="str">
            <v>DEPARTAMENTO DEL ARAUCA</v>
          </cell>
          <cell r="C43">
            <v>11327985138</v>
          </cell>
          <cell r="D43">
            <v>481291191</v>
          </cell>
        </row>
        <row r="44">
          <cell r="A44">
            <v>800103196</v>
          </cell>
          <cell r="B44" t="str">
            <v>DEPARTAMENTO DEL GUAVIARE</v>
          </cell>
          <cell r="C44">
            <v>2023418156</v>
          </cell>
          <cell r="D44">
            <v>535104491</v>
          </cell>
        </row>
        <row r="45">
          <cell r="A45">
            <v>800103318</v>
          </cell>
          <cell r="B45" t="str">
            <v>MUNICIPIO DE SANTA ROSALIA</v>
          </cell>
          <cell r="C45">
            <v>15938366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39197048873</v>
          </cell>
          <cell r="D46">
            <v>479906954</v>
          </cell>
        </row>
        <row r="47">
          <cell r="A47">
            <v>800103923</v>
          </cell>
          <cell r="B47" t="str">
            <v>DEPARTAMENTO DE NARIÑO</v>
          </cell>
          <cell r="C47">
            <v>20330058438</v>
          </cell>
          <cell r="D47">
            <v>378924853</v>
          </cell>
        </row>
        <row r="48">
          <cell r="A48">
            <v>800103927</v>
          </cell>
          <cell r="B48" t="str">
            <v>DEPARTAMENTO NORTE DE SANTANDER</v>
          </cell>
          <cell r="C48">
            <v>9855183408</v>
          </cell>
          <cell r="D48">
            <v>3839410854</v>
          </cell>
        </row>
        <row r="49">
          <cell r="A49">
            <v>800103935</v>
          </cell>
          <cell r="B49" t="str">
            <v>DEPARTAMENTO DE CORDOBA</v>
          </cell>
          <cell r="C49">
            <v>26893418206</v>
          </cell>
          <cell r="D49">
            <v>0</v>
          </cell>
        </row>
        <row r="50">
          <cell r="A50">
            <v>800094164</v>
          </cell>
          <cell r="B50" t="str">
            <v>DEPARTAMENTO DEL PUTUMAYO</v>
          </cell>
          <cell r="C50">
            <v>12555044784</v>
          </cell>
          <cell r="D50">
            <v>1372027333</v>
          </cell>
        </row>
        <row r="51">
          <cell r="A51">
            <v>800085612</v>
          </cell>
          <cell r="B51" t="str">
            <v>MUNICIPIO DE PULI</v>
          </cell>
          <cell r="C51">
            <v>9506712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3324760582</v>
          </cell>
          <cell r="D52">
            <v>315283683</v>
          </cell>
        </row>
        <row r="53">
          <cell r="A53">
            <v>800096761</v>
          </cell>
          <cell r="B53" t="str">
            <v>MUNICIPIO DE LOS CORDOBAS</v>
          </cell>
          <cell r="C53">
            <v>113134244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111345973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154725974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1789098535</v>
          </cell>
          <cell r="D56">
            <v>379510264</v>
          </cell>
        </row>
        <row r="57">
          <cell r="A57">
            <v>800097180</v>
          </cell>
          <cell r="B57" t="str">
            <v>MUNICIPIO DE YAGUARA</v>
          </cell>
          <cell r="C57">
            <v>148128330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60031660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1178440132</v>
          </cell>
          <cell r="D59">
            <v>86573714</v>
          </cell>
        </row>
        <row r="60">
          <cell r="A60">
            <v>800099829</v>
          </cell>
          <cell r="B60" t="str">
            <v>MUNICIPIO DE SAN VICENTE DE CHUCURI</v>
          </cell>
          <cell r="C60">
            <v>598568936</v>
          </cell>
          <cell r="D60">
            <v>0</v>
          </cell>
        </row>
        <row r="61">
          <cell r="A61">
            <v>800091594</v>
          </cell>
          <cell r="B61" t="str">
            <v>DEPARTAMENTO DEL CAQUETA</v>
          </cell>
          <cell r="C61">
            <v>8667286020</v>
          </cell>
          <cell r="D61">
            <v>1089790416</v>
          </cell>
        </row>
        <row r="62">
          <cell r="A62">
            <v>800094755</v>
          </cell>
          <cell r="B62" t="str">
            <v>MUNICIPIO DE SOACHA</v>
          </cell>
          <cell r="C62">
            <v>3121946959</v>
          </cell>
          <cell r="D62">
            <v>1407810569</v>
          </cell>
        </row>
        <row r="63">
          <cell r="A63">
            <v>800095728</v>
          </cell>
          <cell r="B63" t="str">
            <v>MUNICIPIO DE FLORENCIA</v>
          </cell>
          <cell r="C63">
            <v>2271626402</v>
          </cell>
          <cell r="D63">
            <v>346658311</v>
          </cell>
        </row>
        <row r="64">
          <cell r="A64">
            <v>800096739</v>
          </cell>
          <cell r="B64" t="str">
            <v>MUNICIPIO DE BUENAVISTA</v>
          </cell>
          <cell r="C64">
            <v>106245442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126343593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3246145393</v>
          </cell>
          <cell r="D66">
            <v>0</v>
          </cell>
        </row>
        <row r="67">
          <cell r="A67">
            <v>800100059</v>
          </cell>
          <cell r="B67" t="str">
            <v>MUNICIPIO DE ICONONZO</v>
          </cell>
          <cell r="C67">
            <v>9590473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134174991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9998867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968379711</v>
          </cell>
          <cell r="D70">
            <v>0</v>
          </cell>
        </row>
        <row r="71">
          <cell r="A71">
            <v>800096592</v>
          </cell>
          <cell r="B71" t="str">
            <v>MUNICIPIO DE EL PASO</v>
          </cell>
          <cell r="C71">
            <v>427302015</v>
          </cell>
          <cell r="D71">
            <v>0</v>
          </cell>
        </row>
        <row r="72">
          <cell r="A72">
            <v>800103659</v>
          </cell>
          <cell r="B72" t="str">
            <v>MUNICIPIO DE PAZ DE ARIPORO</v>
          </cell>
          <cell r="C72">
            <v>52262241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10682551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144518537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18315607820</v>
          </cell>
          <cell r="D75">
            <v>23240325</v>
          </cell>
        </row>
        <row r="76">
          <cell r="A76">
            <v>800108683</v>
          </cell>
          <cell r="B76" t="str">
            <v>MUNICIPIO DE LA JAGUA DE IBIRICO</v>
          </cell>
          <cell r="C76">
            <v>1088166342</v>
          </cell>
          <cell r="D76">
            <v>0</v>
          </cell>
        </row>
        <row r="77">
          <cell r="A77">
            <v>800096737</v>
          </cell>
          <cell r="B77" t="str">
            <v>MUNICIPIO DE AYAPEL</v>
          </cell>
          <cell r="C77">
            <v>63879514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101419065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26706376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283878329</v>
          </cell>
          <cell r="D80">
            <v>0</v>
          </cell>
        </row>
        <row r="81">
          <cell r="A81">
            <v>800229887</v>
          </cell>
          <cell r="B81" t="str">
            <v>MUNICIPIO DE PUERTO CAICEDO</v>
          </cell>
          <cell r="C81">
            <v>17815356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9153877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423246871</v>
          </cell>
          <cell r="D83">
            <v>0</v>
          </cell>
        </row>
        <row r="84">
          <cell r="A84">
            <v>800252922</v>
          </cell>
          <cell r="B84" t="str">
            <v>MUNICIPIO SAN MIGUEL</v>
          </cell>
          <cell r="C84">
            <v>28377943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215793704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15713596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6409530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632177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895203177</v>
          </cell>
          <cell r="D89">
            <v>334994739</v>
          </cell>
        </row>
        <row r="90">
          <cell r="A90">
            <v>818000907</v>
          </cell>
          <cell r="B90" t="str">
            <v>MUNICIPIO DEL MEDIO BAUDO</v>
          </cell>
          <cell r="C90">
            <v>27718085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4306711949</v>
          </cell>
          <cell r="D91">
            <v>952844624</v>
          </cell>
        </row>
        <row r="92">
          <cell r="A92">
            <v>890102006</v>
          </cell>
          <cell r="B92" t="str">
            <v>DEPARTAMENTO DEL ATLANTICO</v>
          </cell>
          <cell r="C92">
            <v>12147652780</v>
          </cell>
          <cell r="D92">
            <v>2778782256</v>
          </cell>
        </row>
        <row r="93">
          <cell r="A93">
            <v>890201190</v>
          </cell>
          <cell r="B93" t="str">
            <v>MUNICIPIO DE PUERTO WILCHES</v>
          </cell>
          <cell r="C93">
            <v>224518505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15360304083</v>
          </cell>
          <cell r="D94">
            <v>126308284</v>
          </cell>
        </row>
        <row r="95">
          <cell r="A95">
            <v>890201900</v>
          </cell>
          <cell r="B95" t="str">
            <v>MUNICIPIO DE BARRANCABERMEJA</v>
          </cell>
          <cell r="C95">
            <v>2068393959</v>
          </cell>
          <cell r="D95">
            <v>631541421</v>
          </cell>
        </row>
        <row r="96">
          <cell r="A96">
            <v>890204537</v>
          </cell>
          <cell r="B96" t="str">
            <v>MUNICIPIO DE LOS SANTOS</v>
          </cell>
          <cell r="C96">
            <v>4447207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715304252</v>
          </cell>
          <cell r="D97">
            <v>0</v>
          </cell>
        </row>
        <row r="98">
          <cell r="A98">
            <v>890204802</v>
          </cell>
          <cell r="B98" t="str">
            <v>MUNICIPIO  DE GIRON</v>
          </cell>
          <cell r="C98">
            <v>1319491040</v>
          </cell>
          <cell r="D98">
            <v>0</v>
          </cell>
        </row>
        <row r="99">
          <cell r="A99">
            <v>890205176</v>
          </cell>
          <cell r="B99" t="str">
            <v>MUNICIPIO DE FLORIDABLANCA</v>
          </cell>
          <cell r="C99">
            <v>1303766385</v>
          </cell>
          <cell r="D99">
            <v>0</v>
          </cell>
        </row>
        <row r="100">
          <cell r="A100">
            <v>890210951</v>
          </cell>
          <cell r="B100" t="str">
            <v>MUNICIPIO DE VETAS</v>
          </cell>
          <cell r="C100">
            <v>3133191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7041932571</v>
          </cell>
          <cell r="D101">
            <v>1211913940</v>
          </cell>
        </row>
        <row r="102">
          <cell r="A102">
            <v>890399029</v>
          </cell>
          <cell r="B102" t="str">
            <v>DEPARTAMENTO DEL VALLE DEL CAUCA</v>
          </cell>
          <cell r="C102">
            <v>12234494159</v>
          </cell>
          <cell r="D102">
            <v>694695564</v>
          </cell>
        </row>
        <row r="103">
          <cell r="A103">
            <v>890399046</v>
          </cell>
          <cell r="B103" t="str">
            <v>MUNICIPIO DE JAMUNDI</v>
          </cell>
          <cell r="C103">
            <v>2321433996</v>
          </cell>
          <cell r="D103">
            <v>407641666</v>
          </cell>
        </row>
        <row r="104">
          <cell r="A104">
            <v>890480059</v>
          </cell>
          <cell r="B104" t="str">
            <v>DEPARTAMENTO DE BOLIVAR</v>
          </cell>
          <cell r="C104">
            <v>14773337233</v>
          </cell>
          <cell r="D104">
            <v>2526165689</v>
          </cell>
        </row>
        <row r="105">
          <cell r="A105">
            <v>890501362</v>
          </cell>
          <cell r="B105" t="str">
            <v>MUNICIPIO DE TOLEDO</v>
          </cell>
          <cell r="C105">
            <v>19023572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11193445783</v>
          </cell>
          <cell r="D106">
            <v>778623834</v>
          </cell>
        </row>
        <row r="107">
          <cell r="A107">
            <v>890505662</v>
          </cell>
          <cell r="B107" t="str">
            <v>MUNICIPIO DE BOCHALEMA</v>
          </cell>
          <cell r="C107">
            <v>5341275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579967366</v>
          </cell>
          <cell r="D108">
            <v>0</v>
          </cell>
        </row>
        <row r="109">
          <cell r="A109">
            <v>890701933</v>
          </cell>
          <cell r="B109" t="str">
            <v>MUNICIPIO DE MELGAR</v>
          </cell>
          <cell r="C109">
            <v>666814034</v>
          </cell>
          <cell r="D109">
            <v>0</v>
          </cell>
        </row>
        <row r="110">
          <cell r="A110">
            <v>890702015</v>
          </cell>
          <cell r="B110" t="str">
            <v>MUNICIPIO DEL GUAMO</v>
          </cell>
          <cell r="C110">
            <v>26706376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181653351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20240228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79567908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31674646496</v>
          </cell>
          <cell r="D114">
            <v>159689636</v>
          </cell>
        </row>
        <row r="115">
          <cell r="A115">
            <v>890907106</v>
          </cell>
          <cell r="B115" t="str">
            <v>MUNICIPIO DE ENVIGADO</v>
          </cell>
          <cell r="C115">
            <v>4297657790</v>
          </cell>
          <cell r="D115">
            <v>166991545</v>
          </cell>
        </row>
        <row r="116">
          <cell r="A116">
            <v>890980093</v>
          </cell>
          <cell r="B116" t="str">
            <v>MUNICIPIO DE ITAGUI</v>
          </cell>
          <cell r="C116">
            <v>1829411716</v>
          </cell>
          <cell r="D116">
            <v>378924853</v>
          </cell>
        </row>
        <row r="117">
          <cell r="A117">
            <v>890980112</v>
          </cell>
          <cell r="B117" t="str">
            <v>MUNICIPIO DE BELLO</v>
          </cell>
          <cell r="C117">
            <v>1959730645</v>
          </cell>
          <cell r="D117">
            <v>178226412</v>
          </cell>
        </row>
        <row r="118">
          <cell r="A118">
            <v>890980781</v>
          </cell>
          <cell r="B118" t="str">
            <v>MUNICIPIO DE TITIRIBI</v>
          </cell>
          <cell r="C118">
            <v>17305731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154965349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4450875158</v>
          </cell>
          <cell r="D120">
            <v>2473215299</v>
          </cell>
        </row>
        <row r="121">
          <cell r="A121">
            <v>890204646</v>
          </cell>
          <cell r="B121" t="str">
            <v>MUNICIPIO DE RIONEGRO</v>
          </cell>
          <cell r="C121">
            <v>63458622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5969690925</v>
          </cell>
          <cell r="D122">
            <v>340492623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2656647983</v>
          </cell>
          <cell r="D123">
            <v>0</v>
          </cell>
        </row>
        <row r="124">
          <cell r="A124">
            <v>891380033</v>
          </cell>
          <cell r="B124" t="str">
            <v>MUNICIPIO DE BUGA</v>
          </cell>
          <cell r="C124">
            <v>2831733902</v>
          </cell>
          <cell r="D124">
            <v>0</v>
          </cell>
        </row>
        <row r="125">
          <cell r="A125">
            <v>891800466</v>
          </cell>
          <cell r="B125" t="str">
            <v>MUNICIPIO DE PUERTO BOYACA</v>
          </cell>
          <cell r="C125">
            <v>369162920</v>
          </cell>
          <cell r="D125">
            <v>0</v>
          </cell>
        </row>
        <row r="126">
          <cell r="A126">
            <v>891800475</v>
          </cell>
          <cell r="B126" t="str">
            <v>MUNICIPIO DE CHIQUINQUIRA</v>
          </cell>
          <cell r="C126">
            <v>1068255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22040688294</v>
          </cell>
          <cell r="D127">
            <v>3488995662</v>
          </cell>
        </row>
        <row r="128">
          <cell r="A128">
            <v>891800846</v>
          </cell>
          <cell r="B128" t="str">
            <v>MUNICIPIO DE TUNJA</v>
          </cell>
          <cell r="C128">
            <v>1381057277</v>
          </cell>
          <cell r="D128">
            <v>218005430</v>
          </cell>
        </row>
        <row r="129">
          <cell r="A129">
            <v>891800986</v>
          </cell>
          <cell r="B129" t="str">
            <v>MUNICIPIO DE VENTAQUEMADA</v>
          </cell>
          <cell r="C129">
            <v>3783759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12080896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37388926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839602694</v>
          </cell>
          <cell r="D132">
            <v>0</v>
          </cell>
        </row>
        <row r="133">
          <cell r="A133">
            <v>891855015</v>
          </cell>
          <cell r="B133" t="str">
            <v>MUNICIPIO PAZ DE RIO</v>
          </cell>
          <cell r="C133">
            <v>9939021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1866592271</v>
          </cell>
          <cell r="D134">
            <v>41376280</v>
          </cell>
        </row>
        <row r="135">
          <cell r="A135">
            <v>891855138</v>
          </cell>
          <cell r="B135" t="str">
            <v>MUNICIPIO DE DUITAMA</v>
          </cell>
          <cell r="C135">
            <v>2668464202</v>
          </cell>
          <cell r="D135">
            <v>976222297</v>
          </cell>
        </row>
        <row r="136">
          <cell r="A136">
            <v>891855200</v>
          </cell>
          <cell r="B136" t="str">
            <v>MUNICIPIO DE AGUAZUL</v>
          </cell>
          <cell r="C136">
            <v>1054808909</v>
          </cell>
          <cell r="D136">
            <v>0</v>
          </cell>
        </row>
        <row r="137">
          <cell r="A137">
            <v>892099324</v>
          </cell>
          <cell r="B137" t="str">
            <v>MUNICIPIO DE VILLAVICENCIO</v>
          </cell>
          <cell r="C137">
            <v>3403590663</v>
          </cell>
          <cell r="D137">
            <v>456749760</v>
          </cell>
        </row>
        <row r="138">
          <cell r="A138">
            <v>892099392</v>
          </cell>
          <cell r="B138" t="str">
            <v>MUNICIPIO DE OROCUE</v>
          </cell>
          <cell r="C138">
            <v>317015019</v>
          </cell>
          <cell r="D138">
            <v>0</v>
          </cell>
        </row>
        <row r="139">
          <cell r="A139">
            <v>892115015</v>
          </cell>
          <cell r="B139" t="str">
            <v>DEPARTAMENTO DE LA GUAJIRA</v>
          </cell>
          <cell r="C139">
            <v>14436727635</v>
          </cell>
          <cell r="D139">
            <v>1290770402</v>
          </cell>
        </row>
        <row r="140">
          <cell r="A140">
            <v>892115155</v>
          </cell>
          <cell r="B140" t="str">
            <v>MUNICIPIO DE URIBIA</v>
          </cell>
          <cell r="C140">
            <v>9694360667</v>
          </cell>
          <cell r="D140">
            <v>2053579475</v>
          </cell>
        </row>
        <row r="141">
          <cell r="A141">
            <v>892200839</v>
          </cell>
          <cell r="B141" t="str">
            <v>MUNICIPIO DE TOLU EN REESTRUCTURACION</v>
          </cell>
          <cell r="C141">
            <v>192285907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19655893</v>
          </cell>
          <cell r="D142">
            <v>0</v>
          </cell>
        </row>
        <row r="143">
          <cell r="A143">
            <v>892280021</v>
          </cell>
          <cell r="B143" t="str">
            <v>DEPARTAMENTO DE SUCRE</v>
          </cell>
          <cell r="C143">
            <v>13083611318</v>
          </cell>
          <cell r="D143">
            <v>0</v>
          </cell>
        </row>
        <row r="144">
          <cell r="A144">
            <v>890700942</v>
          </cell>
          <cell r="B144" t="str">
            <v>MUNICIPIO DE ORTEGA</v>
          </cell>
          <cell r="C144">
            <v>97383562</v>
          </cell>
          <cell r="D144">
            <v>0</v>
          </cell>
        </row>
        <row r="145">
          <cell r="A145">
            <v>890700961</v>
          </cell>
          <cell r="B145" t="str">
            <v>MUNICIPIO DE ALVARADO</v>
          </cell>
          <cell r="C145">
            <v>21365101</v>
          </cell>
          <cell r="D145">
            <v>0</v>
          </cell>
        </row>
        <row r="146">
          <cell r="A146">
            <v>890801052</v>
          </cell>
          <cell r="B146" t="str">
            <v>DEPARTAMENTO DE CALDAS</v>
          </cell>
          <cell r="C146">
            <v>12928351399</v>
          </cell>
          <cell r="D146">
            <v>2281488480</v>
          </cell>
        </row>
        <row r="147">
          <cell r="A147">
            <v>890801053</v>
          </cell>
          <cell r="B147" t="str">
            <v>MUNICIPIO DE MANIZALES</v>
          </cell>
          <cell r="C147">
            <v>6360342583</v>
          </cell>
          <cell r="D147">
            <v>445997805</v>
          </cell>
        </row>
        <row r="148">
          <cell r="A148">
            <v>890905211</v>
          </cell>
          <cell r="B148" t="str">
            <v>MUNICIPIO DE MEDELLIN</v>
          </cell>
          <cell r="C148">
            <v>5252937780</v>
          </cell>
          <cell r="D148">
            <v>450753270</v>
          </cell>
        </row>
        <row r="149">
          <cell r="A149">
            <v>899999114</v>
          </cell>
          <cell r="B149" t="str">
            <v>DEPARTAMENTO DE CUNDINAMARCA</v>
          </cell>
          <cell r="C149">
            <v>30062431947</v>
          </cell>
          <cell r="D149">
            <v>2532481113</v>
          </cell>
        </row>
        <row r="150">
          <cell r="A150">
            <v>899999172</v>
          </cell>
          <cell r="B150" t="str">
            <v>MUNICIPIO DE CHIA</v>
          </cell>
          <cell r="C150">
            <v>1471171971</v>
          </cell>
          <cell r="D150">
            <v>63154142</v>
          </cell>
        </row>
        <row r="151">
          <cell r="A151">
            <v>899999318</v>
          </cell>
          <cell r="B151" t="str">
            <v>MUNICIPIO DE ZIPAQUIRA</v>
          </cell>
          <cell r="C151">
            <v>1319386324</v>
          </cell>
          <cell r="D151">
            <v>41633871</v>
          </cell>
        </row>
        <row r="152">
          <cell r="A152">
            <v>899999701</v>
          </cell>
          <cell r="B152" t="str">
            <v>MUNICIPIO DE GUADUAS</v>
          </cell>
          <cell r="C152">
            <v>136902557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1979328008</v>
          </cell>
          <cell r="D153">
            <v>100518152</v>
          </cell>
        </row>
        <row r="154">
          <cell r="A154">
            <v>890980095</v>
          </cell>
          <cell r="B154" t="str">
            <v>MUNICIPIO DE APARTADO</v>
          </cell>
          <cell r="C154">
            <v>2028811294</v>
          </cell>
          <cell r="D154">
            <v>91147003</v>
          </cell>
        </row>
        <row r="155">
          <cell r="A155">
            <v>890980331</v>
          </cell>
          <cell r="B155" t="str">
            <v>MUNICIPIO DE SABANETA</v>
          </cell>
          <cell r="C155">
            <v>423669608</v>
          </cell>
          <cell r="D155">
            <v>0</v>
          </cell>
        </row>
        <row r="156">
          <cell r="A156">
            <v>890984415</v>
          </cell>
          <cell r="B156" t="str">
            <v>MUNICIPIO DE BRICEÑO</v>
          </cell>
          <cell r="C156">
            <v>1755143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7591265245</v>
          </cell>
          <cell r="D157">
            <v>864393311</v>
          </cell>
        </row>
        <row r="158">
          <cell r="A158">
            <v>891180070</v>
          </cell>
          <cell r="B158" t="str">
            <v>MUNICIPIO DE AIPE</v>
          </cell>
          <cell r="C158">
            <v>732140648</v>
          </cell>
          <cell r="D158">
            <v>0</v>
          </cell>
        </row>
        <row r="159">
          <cell r="A159">
            <v>891180077</v>
          </cell>
          <cell r="B159" t="str">
            <v>MUNICIPIO DE PITALITO</v>
          </cell>
          <cell r="C159">
            <v>1405600738</v>
          </cell>
          <cell r="D159">
            <v>378924853</v>
          </cell>
        </row>
        <row r="160">
          <cell r="A160">
            <v>891200916</v>
          </cell>
          <cell r="B160" t="str">
            <v>MUNICIPIO DE TUMACO</v>
          </cell>
          <cell r="C160">
            <v>4481101606</v>
          </cell>
          <cell r="D160">
            <v>1422776032</v>
          </cell>
        </row>
        <row r="161">
          <cell r="A161">
            <v>891480030</v>
          </cell>
          <cell r="B161" t="str">
            <v>MUNICIPIO DE PEREIRA</v>
          </cell>
          <cell r="C161">
            <v>5421749770</v>
          </cell>
          <cell r="D161">
            <v>13862650</v>
          </cell>
        </row>
        <row r="162">
          <cell r="A162">
            <v>891580006</v>
          </cell>
          <cell r="B162" t="str">
            <v>MUNICIPIO DE POPAYAN</v>
          </cell>
          <cell r="C162">
            <v>3380602650</v>
          </cell>
          <cell r="D162">
            <v>75376239</v>
          </cell>
        </row>
        <row r="163">
          <cell r="A163">
            <v>891780043</v>
          </cell>
          <cell r="B163" t="str">
            <v>MUNICIPIO DE CIENAGA</v>
          </cell>
          <cell r="C163">
            <v>4851460228</v>
          </cell>
          <cell r="D163">
            <v>135508284</v>
          </cell>
        </row>
        <row r="164">
          <cell r="A164">
            <v>891855017</v>
          </cell>
          <cell r="B164" t="str">
            <v>MUNICIPIO DE YOPAL</v>
          </cell>
          <cell r="C164">
            <v>3981445493</v>
          </cell>
          <cell r="D164">
            <v>602030346</v>
          </cell>
        </row>
        <row r="165">
          <cell r="A165">
            <v>891856131</v>
          </cell>
          <cell r="B165" t="str">
            <v>MUNICIPIO DE TASCO</v>
          </cell>
          <cell r="C165">
            <v>4700322</v>
          </cell>
          <cell r="D165">
            <v>0</v>
          </cell>
        </row>
        <row r="166">
          <cell r="A166">
            <v>891900493</v>
          </cell>
          <cell r="B166" t="str">
            <v>MUNICIPIO DE CARTAGO</v>
          </cell>
          <cell r="C166">
            <v>2074516389</v>
          </cell>
          <cell r="D166">
            <v>85601320</v>
          </cell>
        </row>
        <row r="167">
          <cell r="A167">
            <v>892099216</v>
          </cell>
          <cell r="B167" t="str">
            <v>DEPARTAMENTO DEL CASANARE</v>
          </cell>
          <cell r="C167">
            <v>11074384665</v>
          </cell>
          <cell r="D167">
            <v>1396697862</v>
          </cell>
        </row>
        <row r="168">
          <cell r="A168">
            <v>892115007</v>
          </cell>
          <cell r="B168" t="str">
            <v>MUNICIPIO DE RIOHACHA</v>
          </cell>
          <cell r="C168">
            <v>5245931944</v>
          </cell>
          <cell r="D168">
            <v>315770711</v>
          </cell>
        </row>
        <row r="169">
          <cell r="A169">
            <v>892280055</v>
          </cell>
          <cell r="B169" t="str">
            <v>MUNICIPIO DE SAMPUES</v>
          </cell>
          <cell r="C169">
            <v>137865791</v>
          </cell>
          <cell r="D169">
            <v>0</v>
          </cell>
        </row>
        <row r="170">
          <cell r="A170">
            <v>892300123</v>
          </cell>
          <cell r="B170" t="str">
            <v>MUNICIPIO DE RIO DE ORO</v>
          </cell>
          <cell r="C170">
            <v>462888661</v>
          </cell>
          <cell r="D170">
            <v>0</v>
          </cell>
        </row>
        <row r="171">
          <cell r="A171">
            <v>892301093</v>
          </cell>
          <cell r="B171" t="str">
            <v>MUNICIPIO DE SAN MARTIN</v>
          </cell>
          <cell r="C171">
            <v>87321493</v>
          </cell>
          <cell r="D171">
            <v>0</v>
          </cell>
        </row>
        <row r="172">
          <cell r="A172">
            <v>892400038</v>
          </cell>
          <cell r="B172" t="str">
            <v>DEPARTAMENTO ARCHIPIELAGO DE SAN ANDRES PROVIDENCIA Y SANTA CATALINA</v>
          </cell>
          <cell r="C172">
            <v>1514125135</v>
          </cell>
          <cell r="D172">
            <v>85699871</v>
          </cell>
        </row>
        <row r="173">
          <cell r="A173">
            <v>899999281</v>
          </cell>
          <cell r="B173" t="str">
            <v>MUNICIPIO DE UBATE</v>
          </cell>
          <cell r="C173">
            <v>5341275</v>
          </cell>
          <cell r="D173">
            <v>0</v>
          </cell>
        </row>
        <row r="174">
          <cell r="A174">
            <v>899999330</v>
          </cell>
          <cell r="B174" t="str">
            <v>MUNICIPIO DE LENGUAZAQUE CUNDINAMARCA</v>
          </cell>
          <cell r="C174">
            <v>18102650</v>
          </cell>
          <cell r="D174">
            <v>0</v>
          </cell>
        </row>
        <row r="175">
          <cell r="A175">
            <v>899999342</v>
          </cell>
          <cell r="B175" t="str">
            <v>MUNICIPIO DE MOSQUERA</v>
          </cell>
          <cell r="C175">
            <v>2647144282</v>
          </cell>
          <cell r="D175">
            <v>0</v>
          </cell>
        </row>
        <row r="176">
          <cell r="A176">
            <v>890072044</v>
          </cell>
          <cell r="B176" t="str">
            <v>MUNICIPIO SANTA ISABEL</v>
          </cell>
          <cell r="C176">
            <v>40273215</v>
          </cell>
          <cell r="D176">
            <v>0</v>
          </cell>
        </row>
        <row r="177">
          <cell r="A177">
            <v>890114335</v>
          </cell>
          <cell r="B177" t="str">
            <v>MUNICIPIO DE MALAMBO</v>
          </cell>
          <cell r="C177">
            <v>1195589074</v>
          </cell>
          <cell r="D177">
            <v>252616569</v>
          </cell>
        </row>
        <row r="178">
          <cell r="A178">
            <v>890201222</v>
          </cell>
          <cell r="B178" t="str">
            <v>MUNICIPIO DE BUCARAMANGA</v>
          </cell>
          <cell r="C178">
            <v>1589476875</v>
          </cell>
          <cell r="D178">
            <v>2283260</v>
          </cell>
        </row>
        <row r="179">
          <cell r="A179">
            <v>890205383</v>
          </cell>
          <cell r="B179" t="str">
            <v>MUNICIPIO DE PIEDECUESTA</v>
          </cell>
          <cell r="C179">
            <v>1064211092</v>
          </cell>
          <cell r="D179">
            <v>126308284</v>
          </cell>
        </row>
        <row r="180">
          <cell r="A180">
            <v>890680008</v>
          </cell>
          <cell r="B180" t="str">
            <v>MUNICIPIO DE FUSAGASUGA</v>
          </cell>
          <cell r="C180">
            <v>2371344002</v>
          </cell>
          <cell r="D180">
            <v>913858263</v>
          </cell>
        </row>
        <row r="181">
          <cell r="A181">
            <v>890680378</v>
          </cell>
          <cell r="B181" t="str">
            <v>MUNICIPIO DE GIRARDOT</v>
          </cell>
          <cell r="C181">
            <v>1609659220</v>
          </cell>
          <cell r="D181">
            <v>378587067</v>
          </cell>
        </row>
        <row r="182">
          <cell r="A182">
            <v>890801130</v>
          </cell>
          <cell r="B182" t="str">
            <v>MUNICIPIO DE LA DORADA</v>
          </cell>
          <cell r="C182">
            <v>466498458</v>
          </cell>
          <cell r="D182">
            <v>0</v>
          </cell>
        </row>
        <row r="183">
          <cell r="A183">
            <v>817000992</v>
          </cell>
          <cell r="B183" t="str">
            <v>MUNICIPIO DE PIAMONTE</v>
          </cell>
          <cell r="C183">
            <v>21379672</v>
          </cell>
          <cell r="D183">
            <v>0</v>
          </cell>
        </row>
        <row r="184">
          <cell r="A184">
            <v>839000360</v>
          </cell>
          <cell r="B184" t="str">
            <v>MUNICIPIO DE ALBANIA</v>
          </cell>
          <cell r="C184">
            <v>441522272</v>
          </cell>
          <cell r="D184">
            <v>0</v>
          </cell>
        </row>
        <row r="185">
          <cell r="A185">
            <v>890981518</v>
          </cell>
          <cell r="B185" t="str">
            <v>MUNICIPIO DE AMALFI</v>
          </cell>
          <cell r="C185">
            <v>16023825</v>
          </cell>
          <cell r="D185">
            <v>0</v>
          </cell>
        </row>
        <row r="186">
          <cell r="A186">
            <v>891480085</v>
          </cell>
          <cell r="B186" t="str">
            <v>DEPARTAMENTO DE RISARALDA</v>
          </cell>
          <cell r="C186">
            <v>7113076873</v>
          </cell>
          <cell r="D186">
            <v>315770711</v>
          </cell>
        </row>
        <row r="187">
          <cell r="A187">
            <v>891801240</v>
          </cell>
          <cell r="B187" t="str">
            <v>MUNICIPIO DE PAIPA</v>
          </cell>
          <cell r="C187">
            <v>5325892</v>
          </cell>
          <cell r="D187">
            <v>0</v>
          </cell>
        </row>
        <row r="188">
          <cell r="A188">
            <v>891801362</v>
          </cell>
          <cell r="B188" t="str">
            <v>MUNICIPIO DE OTANCHE</v>
          </cell>
          <cell r="C188">
            <v>25777068</v>
          </cell>
          <cell r="D188">
            <v>0</v>
          </cell>
        </row>
        <row r="189">
          <cell r="A189">
            <v>891801994</v>
          </cell>
          <cell r="B189" t="str">
            <v>MUNICIPIO DE MOTAVITA</v>
          </cell>
          <cell r="C189">
            <v>11093829</v>
          </cell>
          <cell r="D189">
            <v>0</v>
          </cell>
        </row>
        <row r="190">
          <cell r="A190">
            <v>891900272</v>
          </cell>
          <cell r="B190" t="str">
            <v>MUNICIPIO DE TULUA</v>
          </cell>
          <cell r="C190">
            <v>3790475794</v>
          </cell>
          <cell r="D190">
            <v>0</v>
          </cell>
        </row>
        <row r="191">
          <cell r="A191">
            <v>892001457</v>
          </cell>
          <cell r="B191" t="str">
            <v>MUNICIPIO DE ACACIAS</v>
          </cell>
          <cell r="C191">
            <v>2004029452</v>
          </cell>
          <cell r="D191">
            <v>0</v>
          </cell>
        </row>
        <row r="192">
          <cell r="A192">
            <v>892280063</v>
          </cell>
          <cell r="B192" t="str">
            <v>MUNICIPIO DE SAN PEDRO</v>
          </cell>
          <cell r="C192">
            <v>653183891</v>
          </cell>
          <cell r="D192">
            <v>0</v>
          </cell>
        </row>
        <row r="193">
          <cell r="A193">
            <v>890801152</v>
          </cell>
          <cell r="B193" t="str">
            <v>MUNICIPIO DE VILLAMARIA</v>
          </cell>
          <cell r="C193">
            <v>2134374</v>
          </cell>
          <cell r="D193">
            <v>0</v>
          </cell>
        </row>
        <row r="194">
          <cell r="A194">
            <v>890501876</v>
          </cell>
          <cell r="B194" t="str">
            <v>MUNICIPIO DE SAN CAYETANO</v>
          </cell>
          <cell r="C194">
            <v>5087359</v>
          </cell>
          <cell r="D194">
            <v>0</v>
          </cell>
        </row>
        <row r="195">
          <cell r="A195">
            <v>891680011</v>
          </cell>
          <cell r="B195" t="str">
            <v>MUNICIPIO DE QUIBDO</v>
          </cell>
          <cell r="C195">
            <v>3882093898</v>
          </cell>
          <cell r="D195">
            <v>1010466276</v>
          </cell>
        </row>
        <row r="196">
          <cell r="A196">
            <v>892115024</v>
          </cell>
          <cell r="B196" t="str">
            <v>MUNICIPIO DE MANAURE</v>
          </cell>
          <cell r="C196">
            <v>898781718</v>
          </cell>
          <cell r="D196">
            <v>0</v>
          </cell>
        </row>
        <row r="197">
          <cell r="A197">
            <v>892399999</v>
          </cell>
          <cell r="B197" t="str">
            <v>DEPARTAMENTO DEL CESAR</v>
          </cell>
          <cell r="C197">
            <v>33294415545</v>
          </cell>
          <cell r="D197">
            <v>2754952128</v>
          </cell>
        </row>
        <row r="198">
          <cell r="A198">
            <v>890984312</v>
          </cell>
          <cell r="B198" t="str">
            <v>MUNICIPIO DE REMEDIOS</v>
          </cell>
          <cell r="C198">
            <v>101677584</v>
          </cell>
          <cell r="D198">
            <v>0</v>
          </cell>
        </row>
        <row r="199">
          <cell r="A199">
            <v>899999406</v>
          </cell>
          <cell r="B199" t="str">
            <v>MUNICIPIO DE CUCUNUBA</v>
          </cell>
          <cell r="C199">
            <v>16023825</v>
          </cell>
          <cell r="D199">
            <v>0</v>
          </cell>
        </row>
        <row r="200">
          <cell r="A200">
            <v>891801369</v>
          </cell>
          <cell r="B200" t="str">
            <v>MUNICIPIO DE SAN PABLO DE BORBUR</v>
          </cell>
          <cell r="C200">
            <v>2136510</v>
          </cell>
          <cell r="D200">
            <v>0</v>
          </cell>
        </row>
        <row r="201">
          <cell r="A201">
            <v>891857821</v>
          </cell>
          <cell r="B201" t="str">
            <v>MUNICIPIO DE SAN MATEO</v>
          </cell>
          <cell r="C201">
            <v>94006</v>
          </cell>
          <cell r="D201">
            <v>0</v>
          </cell>
        </row>
        <row r="202">
          <cell r="A202">
            <v>892280053</v>
          </cell>
          <cell r="B202" t="str">
            <v>MUNICIPIO DE COLOSO</v>
          </cell>
          <cell r="C202">
            <v>106825504</v>
          </cell>
          <cell r="D202">
            <v>0</v>
          </cell>
        </row>
        <row r="203">
          <cell r="A203">
            <v>899999328</v>
          </cell>
          <cell r="B203" t="str">
            <v>MUNICIPIO DE FACATATIVA</v>
          </cell>
          <cell r="C203">
            <v>1462055292</v>
          </cell>
          <cell r="D203">
            <v>66867704</v>
          </cell>
        </row>
        <row r="204">
          <cell r="A204">
            <v>891180022</v>
          </cell>
          <cell r="B204" t="str">
            <v>MUNICIPIO DE GARZON</v>
          </cell>
          <cell r="C204">
            <v>165268387</v>
          </cell>
          <cell r="D204">
            <v>0</v>
          </cell>
        </row>
        <row r="205">
          <cell r="A205">
            <v>892200312</v>
          </cell>
          <cell r="B205" t="str">
            <v>MUNICIPIO DE PALMITO</v>
          </cell>
          <cell r="C205">
            <v>34532412</v>
          </cell>
          <cell r="D205">
            <v>0</v>
          </cell>
        </row>
        <row r="206">
          <cell r="A206">
            <v>890981138</v>
          </cell>
          <cell r="B206" t="str">
            <v>MUNICIPIO DE TURBO</v>
          </cell>
          <cell r="C206">
            <v>3613223630</v>
          </cell>
          <cell r="D206">
            <v>66572971</v>
          </cell>
        </row>
        <row r="207">
          <cell r="A207">
            <v>892099232</v>
          </cell>
          <cell r="B207" t="str">
            <v>MUNICIPIO DE CABUYARO</v>
          </cell>
          <cell r="C207">
            <v>48723085</v>
          </cell>
          <cell r="D207">
            <v>0</v>
          </cell>
        </row>
        <row r="208">
          <cell r="A208">
            <v>800050331</v>
          </cell>
          <cell r="B208" t="str">
            <v>MUNICIPIO DE LA UNION</v>
          </cell>
          <cell r="C208">
            <v>30624736</v>
          </cell>
          <cell r="D208">
            <v>0</v>
          </cell>
        </row>
        <row r="209">
          <cell r="A209">
            <v>800096807</v>
          </cell>
          <cell r="B209" t="str">
            <v>MUNICIPIO DE TIERRALTA</v>
          </cell>
          <cell r="C209">
            <v>111279532</v>
          </cell>
          <cell r="D209">
            <v>0</v>
          </cell>
        </row>
        <row r="210">
          <cell r="A210">
            <v>800098193</v>
          </cell>
          <cell r="B210" t="str">
            <v>MUNICIPIO DE GUAMAL</v>
          </cell>
          <cell r="C210">
            <v>160238256</v>
          </cell>
          <cell r="D210">
            <v>0</v>
          </cell>
        </row>
        <row r="211">
          <cell r="A211">
            <v>800104062</v>
          </cell>
          <cell r="B211" t="str">
            <v>MUNICIPIO DE SINCELEJO</v>
          </cell>
          <cell r="C211">
            <v>3256225701</v>
          </cell>
          <cell r="D211">
            <v>277326419800</v>
          </cell>
        </row>
        <row r="212">
          <cell r="A212">
            <v>800100729</v>
          </cell>
          <cell r="B212" t="str">
            <v>MUNICIPIO DE OVEJAS</v>
          </cell>
          <cell r="C212">
            <v>73709598</v>
          </cell>
          <cell r="D212">
            <v>0</v>
          </cell>
        </row>
        <row r="213">
          <cell r="A213">
            <v>812001681</v>
          </cell>
          <cell r="B213" t="str">
            <v>MUNICIPIO DE LA APARTADA</v>
          </cell>
          <cell r="C213">
            <v>391991250</v>
          </cell>
          <cell r="D213">
            <v>0</v>
          </cell>
        </row>
        <row r="214">
          <cell r="A214">
            <v>890001639</v>
          </cell>
          <cell r="B214" t="str">
            <v>DEPARTAMENTO DEL QUINDIO</v>
          </cell>
          <cell r="C214">
            <v>4624960736</v>
          </cell>
          <cell r="D214">
            <v>1964374119</v>
          </cell>
        </row>
        <row r="215">
          <cell r="A215">
            <v>890981000</v>
          </cell>
          <cell r="B215" t="str">
            <v>MUNICIPIO DE PUERTO NARE</v>
          </cell>
          <cell r="C215">
            <v>660794112</v>
          </cell>
          <cell r="D215">
            <v>0</v>
          </cell>
        </row>
        <row r="216">
          <cell r="A216">
            <v>890984265</v>
          </cell>
          <cell r="B216" t="str">
            <v>MUNICIPIO DE YONDO</v>
          </cell>
          <cell r="C216">
            <v>1119236057</v>
          </cell>
          <cell r="D216">
            <v>0</v>
          </cell>
        </row>
        <row r="217">
          <cell r="A217">
            <v>890399045</v>
          </cell>
          <cell r="B217" t="str">
            <v>MUNICIPIO DE BUENAVENTURA</v>
          </cell>
          <cell r="C217">
            <v>4051634478</v>
          </cell>
          <cell r="D217">
            <v>4691440</v>
          </cell>
        </row>
        <row r="218">
          <cell r="A218">
            <v>899999475</v>
          </cell>
          <cell r="B218" t="str">
            <v>MUNICIPIO DE PACHO</v>
          </cell>
          <cell r="C218">
            <v>330379</v>
          </cell>
          <cell r="D218">
            <v>0</v>
          </cell>
        </row>
        <row r="219">
          <cell r="A219">
            <v>899999476</v>
          </cell>
          <cell r="B219" t="str">
            <v>MUNICIPIO DE SUTATAUSA CUNDINAMARCA</v>
          </cell>
          <cell r="C219">
            <v>27152340</v>
          </cell>
          <cell r="D219">
            <v>0</v>
          </cell>
        </row>
        <row r="220">
          <cell r="A220">
            <v>892099105</v>
          </cell>
          <cell r="B220" t="str">
            <v>MUNICIPIO DE INIRIDA</v>
          </cell>
          <cell r="C220">
            <v>16237477</v>
          </cell>
          <cell r="D220">
            <v>0</v>
          </cell>
        </row>
        <row r="221">
          <cell r="A221">
            <v>892099149</v>
          </cell>
          <cell r="B221" t="str">
            <v>DEPARTAMENTO DEL GUAINIA</v>
          </cell>
          <cell r="C221">
            <v>854737347</v>
          </cell>
          <cell r="D221">
            <v>260323447</v>
          </cell>
        </row>
        <row r="222">
          <cell r="A222">
            <v>892099242</v>
          </cell>
          <cell r="B222" t="str">
            <v>MUNICIPIO DE LEJANIAS</v>
          </cell>
          <cell r="C222">
            <v>48415456</v>
          </cell>
          <cell r="D222">
            <v>0</v>
          </cell>
        </row>
        <row r="223">
          <cell r="A223">
            <v>892120020</v>
          </cell>
          <cell r="B223" t="str">
            <v>MUNICIPIO DE MAICAO</v>
          </cell>
          <cell r="C223">
            <v>5227504683</v>
          </cell>
          <cell r="D223">
            <v>0</v>
          </cell>
        </row>
        <row r="224">
          <cell r="A224">
            <v>892201282</v>
          </cell>
          <cell r="B224" t="str">
            <v>MUNICIPIO DE SAN JUAN DE BETULIA</v>
          </cell>
          <cell r="C224">
            <v>21365101</v>
          </cell>
          <cell r="D224">
            <v>0</v>
          </cell>
        </row>
        <row r="225">
          <cell r="A225">
            <v>890981107</v>
          </cell>
          <cell r="B225" t="str">
            <v>MUNICIPIO DE CARACOLI</v>
          </cell>
          <cell r="C225">
            <v>49455015</v>
          </cell>
          <cell r="D225">
            <v>0</v>
          </cell>
        </row>
        <row r="226">
          <cell r="A226">
            <v>890983906</v>
          </cell>
          <cell r="B226" t="str">
            <v>MUNICIPIO DE PUERTO TRIUNFO</v>
          </cell>
          <cell r="C226">
            <v>72691987</v>
          </cell>
          <cell r="D226">
            <v>0</v>
          </cell>
        </row>
        <row r="227">
          <cell r="A227">
            <v>891580016</v>
          </cell>
          <cell r="B227" t="str">
            <v>DEPARTAMENTO DEL CAUCA EN REESTRUCTURACION</v>
          </cell>
          <cell r="C227">
            <v>16633585799</v>
          </cell>
          <cell r="D227">
            <v>3656624833</v>
          </cell>
        </row>
        <row r="228">
          <cell r="A228">
            <v>892099325</v>
          </cell>
          <cell r="B228" t="str">
            <v>MUNICIPIO DE PUERTO LOPEZ</v>
          </cell>
          <cell r="C228">
            <v>25638121</v>
          </cell>
          <cell r="D228">
            <v>0</v>
          </cell>
        </row>
        <row r="229">
          <cell r="A229">
            <v>899999445</v>
          </cell>
          <cell r="B229" t="str">
            <v>MUNICIPIO DE VILLPINZON</v>
          </cell>
          <cell r="C229">
            <v>427302</v>
          </cell>
          <cell r="D229">
            <v>0</v>
          </cell>
        </row>
        <row r="230">
          <cell r="A230">
            <v>891801363</v>
          </cell>
          <cell r="B230" t="str">
            <v>MUNICIPIO DE COPER</v>
          </cell>
          <cell r="C230">
            <v>24569866</v>
          </cell>
          <cell r="D230">
            <v>0</v>
          </cell>
        </row>
        <row r="231">
          <cell r="A231">
            <v>892000148</v>
          </cell>
          <cell r="B231" t="str">
            <v>DEPARTAMENTO DEL META</v>
          </cell>
          <cell r="C231">
            <v>17891627840</v>
          </cell>
          <cell r="D231">
            <v>0</v>
          </cell>
        </row>
        <row r="232">
          <cell r="A232">
            <v>892099246</v>
          </cell>
          <cell r="B232" t="str">
            <v>MUNICIPIO DE SAN JUANITO</v>
          </cell>
          <cell r="C232">
            <v>24687375</v>
          </cell>
          <cell r="D232">
            <v>0</v>
          </cell>
        </row>
        <row r="233">
          <cell r="A233">
            <v>891780103</v>
          </cell>
          <cell r="B233" t="str">
            <v>MUNICIPIO DE SITIONUEVO</v>
          </cell>
          <cell r="C233">
            <v>4415098</v>
          </cell>
          <cell r="D233">
            <v>0</v>
          </cell>
        </row>
        <row r="234">
          <cell r="A234">
            <v>891680010</v>
          </cell>
          <cell r="B234" t="str">
            <v>GOBERNACION DEL CHOCO</v>
          </cell>
          <cell r="C234">
            <v>14320153002</v>
          </cell>
          <cell r="D234">
            <v>4294481670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12183891760</v>
          </cell>
          <cell r="D235">
            <v>360880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639425419</v>
          </cell>
          <cell r="D236">
            <v>3410323680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4511614533</v>
          </cell>
          <cell r="D237">
            <v>1083186007</v>
          </cell>
        </row>
        <row r="238">
          <cell r="A238">
            <v>899999035</v>
          </cell>
          <cell r="B238" t="str">
            <v>INSTITUTO COLOMBIANO DE CREDITO EDUCATIVO Y ESTUDIOS TECNICOS EN EL EXIOR MARIANO OSPINA PEREZ ICETEX</v>
          </cell>
          <cell r="C238">
            <v>651002025064</v>
          </cell>
          <cell r="D238">
            <v>15000000000</v>
          </cell>
        </row>
        <row r="239">
          <cell r="A239">
            <v>800103920</v>
          </cell>
          <cell r="B239" t="str">
            <v>GOBERNACION DEL MAGDALENA</v>
          </cell>
          <cell r="C239">
            <v>17417160275</v>
          </cell>
          <cell r="D239">
            <v>4231327529</v>
          </cell>
        </row>
        <row r="240">
          <cell r="A240">
            <v>891680089</v>
          </cell>
          <cell r="B240" t="str">
            <v>UNIVERSIDAD TECNOLOGICA DEL CHOCO</v>
          </cell>
          <cell r="C240">
            <v>651457936</v>
          </cell>
          <cell r="D240">
            <v>178783008</v>
          </cell>
        </row>
        <row r="241">
          <cell r="A241">
            <v>800103720</v>
          </cell>
          <cell r="B241" t="str">
            <v>ALCALDIA DE SAN LUIS DE PALENQUE</v>
          </cell>
          <cell r="C241">
            <v>194326355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3739456231</v>
          </cell>
          <cell r="D242">
            <v>1389391129</v>
          </cell>
        </row>
        <row r="243">
          <cell r="A243">
            <v>800143157</v>
          </cell>
          <cell r="B243" t="str">
            <v>FIDUCIARIA DE OCCIDENTE S.A. FIDUOCCIDENTE S.A.</v>
          </cell>
          <cell r="C243">
            <v>0</v>
          </cell>
          <cell r="D243">
            <v>877821731</v>
          </cell>
        </row>
        <row r="244">
          <cell r="A244">
            <v>800144829</v>
          </cell>
          <cell r="B244" t="str">
            <v>UNIVERSIDAD COLEGIO MAYOR DE CUNDINAMARCA</v>
          </cell>
          <cell r="C244">
            <v>773016507</v>
          </cell>
          <cell r="D244">
            <v>235067100</v>
          </cell>
        </row>
        <row r="245">
          <cell r="A245">
            <v>800150280</v>
          </cell>
          <cell r="B245" t="str">
            <v>FIDUCIARIA BANCOLOMBIA S A SOCIEDAD FIDUCIARIA</v>
          </cell>
          <cell r="C245">
            <v>0</v>
          </cell>
          <cell r="D245">
            <v>1895442467</v>
          </cell>
        </row>
        <row r="246">
          <cell r="A246">
            <v>890000432</v>
          </cell>
          <cell r="B246" t="str">
            <v>UNIVERSIDAD DEL QUINDIO</v>
          </cell>
          <cell r="C246">
            <v>434194327</v>
          </cell>
          <cell r="D246">
            <v>0</v>
          </cell>
        </row>
        <row r="247">
          <cell r="A247">
            <v>890201213</v>
          </cell>
          <cell r="B247" t="str">
            <v>UNIVERSIDAD INDUSTRIAL DE SANTANDER</v>
          </cell>
          <cell r="C247">
            <v>739334268</v>
          </cell>
          <cell r="D247">
            <v>0</v>
          </cell>
        </row>
        <row r="248">
          <cell r="A248">
            <v>890680062</v>
          </cell>
          <cell r="B248" t="str">
            <v>UNIVERSIDAD DE CUNDINAMARCA</v>
          </cell>
          <cell r="C248">
            <v>387188607</v>
          </cell>
          <cell r="D248">
            <v>0</v>
          </cell>
        </row>
        <row r="249">
          <cell r="A249">
            <v>890700640</v>
          </cell>
          <cell r="B249" t="str">
            <v>UNIVERSIDAD DEL TOLIMA</v>
          </cell>
          <cell r="C249">
            <v>534555115</v>
          </cell>
          <cell r="D249">
            <v>0</v>
          </cell>
        </row>
        <row r="250">
          <cell r="A250">
            <v>891190346</v>
          </cell>
          <cell r="B250" t="str">
            <v>UNIVERSIDAD DE LA AMAZONIA</v>
          </cell>
          <cell r="C250">
            <v>779268618</v>
          </cell>
          <cell r="D250">
            <v>226801796</v>
          </cell>
        </row>
        <row r="251">
          <cell r="A251">
            <v>835000300</v>
          </cell>
          <cell r="B251" t="str">
            <v>UNIVERSIDAD DEL PACIFICO</v>
          </cell>
          <cell r="C251">
            <v>586636960</v>
          </cell>
          <cell r="D251">
            <v>101205547</v>
          </cell>
        </row>
        <row r="252">
          <cell r="A252">
            <v>800225340</v>
          </cell>
          <cell r="B252" t="str">
            <v>UNIVERSIDAD MILITAR NUEVA GRANADA</v>
          </cell>
          <cell r="C252">
            <v>515906928</v>
          </cell>
          <cell r="D252">
            <v>0</v>
          </cell>
        </row>
        <row r="253">
          <cell r="A253">
            <v>800118954</v>
          </cell>
          <cell r="B253" t="str">
            <v>UNIVERSIDAD DE NARIÑO</v>
          </cell>
          <cell r="C253">
            <v>574373311</v>
          </cell>
          <cell r="D253">
            <v>0</v>
          </cell>
        </row>
        <row r="254">
          <cell r="A254">
            <v>899999063</v>
          </cell>
          <cell r="B254" t="str">
            <v>UNIVERSIDAD NACIONAL DE COLOMBIA</v>
          </cell>
          <cell r="C254">
            <v>16338003461</v>
          </cell>
          <cell r="D254">
            <v>11551971278</v>
          </cell>
        </row>
        <row r="255">
          <cell r="A255">
            <v>891480035</v>
          </cell>
          <cell r="B255" t="str">
            <v>UNIVERSIDAD TECNOLOGICA DE PEREIRA</v>
          </cell>
          <cell r="C255">
            <v>1613169206</v>
          </cell>
          <cell r="D255">
            <v>676445431</v>
          </cell>
        </row>
        <row r="256">
          <cell r="A256">
            <v>892000757</v>
          </cell>
          <cell r="B256" t="str">
            <v>UNIVERSIDAD DE LOS LLANOS</v>
          </cell>
          <cell r="C256">
            <v>969851519</v>
          </cell>
          <cell r="D256">
            <v>293100989</v>
          </cell>
        </row>
        <row r="257">
          <cell r="A257">
            <v>890102257</v>
          </cell>
          <cell r="B257" t="str">
            <v>UNIVERSIDAD DEL ATLANTICO</v>
          </cell>
          <cell r="C257">
            <v>657459320</v>
          </cell>
          <cell r="D257">
            <v>0</v>
          </cell>
        </row>
        <row r="258">
          <cell r="A258">
            <v>800006541</v>
          </cell>
          <cell r="B258" t="str">
            <v>MUNICIPIO DE LA VICTORIA</v>
          </cell>
          <cell r="C258">
            <v>14011802</v>
          </cell>
          <cell r="D258">
            <v>0</v>
          </cell>
        </row>
        <row r="259">
          <cell r="A259">
            <v>891780111</v>
          </cell>
          <cell r="B259" t="str">
            <v>UNIVERSIDAD DEL MAGDALENA</v>
          </cell>
          <cell r="C259">
            <v>624928500</v>
          </cell>
          <cell r="D259">
            <v>0</v>
          </cell>
        </row>
        <row r="260">
          <cell r="A260">
            <v>800079035</v>
          </cell>
          <cell r="B260" t="str">
            <v>MUNICIPIO DE PUERTO GAITAN</v>
          </cell>
          <cell r="C260">
            <v>828893457</v>
          </cell>
          <cell r="D260">
            <v>0</v>
          </cell>
        </row>
        <row r="261">
          <cell r="A261">
            <v>899999366</v>
          </cell>
          <cell r="B261" t="str">
            <v>MUNICIPIO DE NEMOCON</v>
          </cell>
          <cell r="C261">
            <v>53412752</v>
          </cell>
          <cell r="D261">
            <v>0</v>
          </cell>
        </row>
        <row r="262">
          <cell r="A262">
            <v>890399010</v>
          </cell>
          <cell r="B262" t="str">
            <v>UNIVERSIDAD DEL VALLE</v>
          </cell>
          <cell r="C262">
            <v>818250404</v>
          </cell>
          <cell r="D262">
            <v>0</v>
          </cell>
        </row>
        <row r="263">
          <cell r="A263">
            <v>890480203</v>
          </cell>
          <cell r="B263" t="str">
            <v xml:space="preserve">  MUNICIPIO DE SAN PABLO </v>
          </cell>
          <cell r="C263">
            <v>560107481</v>
          </cell>
          <cell r="D263">
            <v>0</v>
          </cell>
        </row>
        <row r="264">
          <cell r="A264">
            <v>890980040</v>
          </cell>
          <cell r="B264" t="str">
            <v>UNIVERSIDAD DE ANTIOQUIA</v>
          </cell>
          <cell r="C264">
            <v>891998478</v>
          </cell>
          <cell r="D264">
            <v>0</v>
          </cell>
        </row>
        <row r="265">
          <cell r="A265">
            <v>899999230</v>
          </cell>
          <cell r="B265" t="str">
            <v>UNIVERSIDAD DISTRITAL FRANCISCO JOSE DE CALDAS</v>
          </cell>
          <cell r="C265">
            <v>837689937</v>
          </cell>
          <cell r="D265">
            <v>0</v>
          </cell>
        </row>
        <row r="266">
          <cell r="A266">
            <v>860512780</v>
          </cell>
          <cell r="B266" t="str">
            <v>UNIVERSIDAD NACIONAL ABIERTA Y A DISTANCIA</v>
          </cell>
          <cell r="C266">
            <v>1419875271</v>
          </cell>
          <cell r="D266">
            <v>498456000</v>
          </cell>
        </row>
        <row r="267">
          <cell r="A267">
            <v>891500319</v>
          </cell>
          <cell r="B267" t="str">
            <v>UNIVERSIDAD DEL CAUCA</v>
          </cell>
          <cell r="C267">
            <v>1683290889</v>
          </cell>
          <cell r="D267">
            <v>763785684</v>
          </cell>
        </row>
        <row r="268">
          <cell r="A268">
            <v>890480123</v>
          </cell>
          <cell r="B268" t="str">
            <v>UNIVERSIDAD DE CARTAGENA</v>
          </cell>
          <cell r="C268">
            <v>836109502</v>
          </cell>
          <cell r="D268">
            <v>0</v>
          </cell>
        </row>
        <row r="269">
          <cell r="A269">
            <v>899999124</v>
          </cell>
          <cell r="B269" t="str">
            <v>UNIVERSIDAD PEDAGOGICA NACIONAL</v>
          </cell>
          <cell r="C269">
            <v>1263287647</v>
          </cell>
          <cell r="D269">
            <v>517592056</v>
          </cell>
        </row>
        <row r="270">
          <cell r="A270">
            <v>890501510</v>
          </cell>
          <cell r="B270" t="str">
            <v>UNIVERSIDAD DE PAMPLONA</v>
          </cell>
          <cell r="C270">
            <v>493918082</v>
          </cell>
          <cell r="D270">
            <v>0</v>
          </cell>
        </row>
        <row r="271">
          <cell r="A271">
            <v>899999336</v>
          </cell>
          <cell r="B271" t="str">
            <v>GOBERNACION DEL AMAZONAS</v>
          </cell>
          <cell r="C271">
            <v>1332281587</v>
          </cell>
          <cell r="D271">
            <v>379103559</v>
          </cell>
        </row>
        <row r="272">
          <cell r="A272">
            <v>891800330</v>
          </cell>
          <cell r="B272" t="str">
            <v>UNIVERSIDAD PEDAGOGICA Y TECNOLOGICA DE COLOMBIA</v>
          </cell>
          <cell r="C272">
            <v>2136063142</v>
          </cell>
          <cell r="D272">
            <v>1055114152</v>
          </cell>
        </row>
        <row r="273">
          <cell r="A273">
            <v>890801063</v>
          </cell>
          <cell r="B273" t="str">
            <v>UNIVERSIDAD DE CALDAS</v>
          </cell>
          <cell r="C273">
            <v>1695746379</v>
          </cell>
          <cell r="D273">
            <v>827044661</v>
          </cell>
        </row>
        <row r="274">
          <cell r="A274">
            <v>891080031</v>
          </cell>
          <cell r="B274" t="str">
            <v>UNIVERSIDAD DE CORDOBA</v>
          </cell>
          <cell r="C274">
            <v>903258640</v>
          </cell>
          <cell r="D274">
            <v>393322373</v>
          </cell>
        </row>
        <row r="275">
          <cell r="A275">
            <v>892115029</v>
          </cell>
          <cell r="B275" t="str">
            <v>UNIVERSIDAD DE LA GUAJIRA</v>
          </cell>
          <cell r="C275">
            <v>445082893</v>
          </cell>
          <cell r="D275">
            <v>0</v>
          </cell>
        </row>
        <row r="276">
          <cell r="A276">
            <v>892200323</v>
          </cell>
          <cell r="B276" t="str">
            <v>UNIVERSIDAD DE SUCRE</v>
          </cell>
          <cell r="C276">
            <v>440122881</v>
          </cell>
          <cell r="D276">
            <v>0</v>
          </cell>
        </row>
        <row r="277">
          <cell r="A277">
            <v>890500622</v>
          </cell>
          <cell r="B277" t="str">
            <v>UNIVERSIDAD FRANCISCO DE PAULA SANTANDER</v>
          </cell>
          <cell r="C277">
            <v>455920312</v>
          </cell>
          <cell r="D277">
            <v>0</v>
          </cell>
        </row>
        <row r="278">
          <cell r="A278">
            <v>800163130</v>
          </cell>
          <cell r="B278" t="str">
            <v>UNIVERSIDAD FRANCISCO DE PAULA SANTANDER SECCIONAL OCAÑA</v>
          </cell>
          <cell r="C278">
            <v>502301098</v>
          </cell>
          <cell r="D278">
            <v>0</v>
          </cell>
        </row>
        <row r="279">
          <cell r="A279">
            <v>892300285</v>
          </cell>
          <cell r="B279" t="str">
            <v>UNIVERSIDAD POPULAR DEL CESAR</v>
          </cell>
          <cell r="C279">
            <v>782755476</v>
          </cell>
          <cell r="D279">
            <v>208098268</v>
          </cell>
        </row>
        <row r="280">
          <cell r="A280">
            <v>891180084</v>
          </cell>
          <cell r="B280" t="str">
            <v>UNIVERSIDAD SURCOLOMBIANA</v>
          </cell>
          <cell r="C280">
            <v>1420374420</v>
          </cell>
          <cell r="D280">
            <v>620650612</v>
          </cell>
        </row>
        <row r="281">
          <cell r="A281">
            <v>900220147</v>
          </cell>
          <cell r="B281" t="str">
            <v>MUNICIPIO DE TUCHIN</v>
          </cell>
          <cell r="C281">
            <v>42240940</v>
          </cell>
          <cell r="D2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V107"/>
  <sheetViews>
    <sheetView zoomScaleNormal="100" workbookViewId="0">
      <pane xSplit="4" ySplit="3" topLeftCell="AO37" activePane="bottomRight" state="frozen"/>
      <selection activeCell="J39" sqref="J39"/>
      <selection pane="topRight" activeCell="J39" sqref="J39"/>
      <selection pane="bottomLeft" activeCell="J39" sqref="J39"/>
      <selection pane="bottomRight" activeCell="AT39" sqref="AT39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32.7109375" style="12" customWidth="1"/>
    <col min="5" max="5" width="55.5703125" style="12" customWidth="1"/>
    <col min="6" max="6" width="18" style="26" bestFit="1" customWidth="1"/>
    <col min="7" max="7" width="25.140625" style="28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20.140625" style="12" bestFit="1" customWidth="1"/>
    <col min="22" max="23" width="19.42578125" style="29" customWidth="1"/>
    <col min="24" max="24" width="19" style="12" bestFit="1" customWidth="1"/>
    <col min="25" max="25" width="17.5703125" style="12" bestFit="1" customWidth="1"/>
    <col min="26" max="26" width="17.5703125" style="12" customWidth="1"/>
    <col min="27" max="27" width="18.5703125" style="12" bestFit="1" customWidth="1"/>
    <col min="28" max="28" width="19.42578125" style="29" customWidth="1"/>
    <col min="29" max="29" width="19" style="12" bestFit="1" customWidth="1"/>
    <col min="30" max="30" width="19.42578125" style="12" bestFit="1" customWidth="1"/>
    <col min="31" max="31" width="19.42578125" style="12" customWidth="1"/>
    <col min="32" max="32" width="18.5703125" style="12" bestFit="1" customWidth="1"/>
    <col min="33" max="33" width="17.5703125" style="12" customWidth="1"/>
    <col min="34" max="34" width="16.85546875" style="12" customWidth="1"/>
    <col min="35" max="35" width="18.5703125" style="12" bestFit="1" customWidth="1"/>
    <col min="36" max="36" width="17.5703125" style="12" bestFit="1" customWidth="1"/>
    <col min="37" max="37" width="18.5703125" style="12" bestFit="1" customWidth="1"/>
    <col min="38" max="38" width="17.5703125" style="12" customWidth="1"/>
    <col min="39" max="39" width="19.7109375" style="12" customWidth="1"/>
    <col min="40" max="40" width="18.5703125" style="12" bestFit="1" customWidth="1"/>
    <col min="41" max="41" width="17.5703125" style="12" bestFit="1" customWidth="1"/>
    <col min="42" max="42" width="18.5703125" style="12" bestFit="1" customWidth="1"/>
    <col min="43" max="43" width="17.5703125" style="12" customWidth="1"/>
    <col min="44" max="44" width="19.7109375" style="12" customWidth="1"/>
    <col min="45" max="45" width="18.5703125" style="12" bestFit="1" customWidth="1"/>
    <col min="46" max="46" width="17.5703125" style="12" bestFit="1" customWidth="1"/>
    <col min="47" max="47" width="18.5703125" style="12" bestFit="1" customWidth="1"/>
    <col min="48" max="48" width="13.7109375" style="12" customWidth="1"/>
    <col min="49" max="16384" width="11.42578125" style="12"/>
  </cols>
  <sheetData>
    <row r="1" spans="1:47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  <c r="V1" s="44"/>
      <c r="W1" s="44"/>
      <c r="AB1" s="44"/>
    </row>
    <row r="2" spans="1:47" s="7" customFormat="1" ht="30.75" customHeight="1" x14ac:dyDescent="0.25">
      <c r="A2" s="6"/>
      <c r="B2" s="6"/>
      <c r="C2" s="6"/>
      <c r="D2" s="6"/>
      <c r="E2" s="6"/>
      <c r="F2" s="56" t="s">
        <v>129</v>
      </c>
      <c r="G2" s="57"/>
      <c r="H2" s="58" t="s">
        <v>130</v>
      </c>
      <c r="I2" s="59"/>
      <c r="J2" s="56" t="s">
        <v>134</v>
      </c>
      <c r="K2" s="57"/>
      <c r="L2" s="58" t="s">
        <v>135</v>
      </c>
      <c r="M2" s="59"/>
      <c r="N2" s="56" t="s">
        <v>136</v>
      </c>
      <c r="O2" s="57"/>
      <c r="P2" s="58" t="s">
        <v>137</v>
      </c>
      <c r="Q2" s="59"/>
      <c r="R2" s="56" t="s">
        <v>138</v>
      </c>
      <c r="S2" s="57"/>
      <c r="T2" s="58" t="s">
        <v>143</v>
      </c>
      <c r="U2" s="59"/>
      <c r="V2" s="56" t="s">
        <v>139</v>
      </c>
      <c r="W2" s="57"/>
      <c r="X2" s="57"/>
      <c r="Y2" s="58" t="s">
        <v>140</v>
      </c>
      <c r="Z2" s="59"/>
      <c r="AA2" s="59"/>
      <c r="AB2" s="56" t="s">
        <v>141</v>
      </c>
      <c r="AC2" s="57"/>
      <c r="AD2" s="58" t="s">
        <v>142</v>
      </c>
      <c r="AE2" s="59"/>
      <c r="AF2" s="59"/>
      <c r="AG2" s="56" t="s">
        <v>145</v>
      </c>
      <c r="AH2" s="57"/>
      <c r="AI2" s="58" t="s">
        <v>146</v>
      </c>
      <c r="AJ2" s="59"/>
      <c r="AK2" s="59"/>
      <c r="AL2" s="56" t="s">
        <v>386</v>
      </c>
      <c r="AM2" s="57"/>
      <c r="AN2" s="58" t="s">
        <v>387</v>
      </c>
      <c r="AO2" s="59"/>
      <c r="AP2" s="59"/>
      <c r="AQ2" s="56" t="s">
        <v>614</v>
      </c>
      <c r="AR2" s="57"/>
      <c r="AS2" s="58" t="s">
        <v>615</v>
      </c>
      <c r="AT2" s="59"/>
      <c r="AU2" s="59"/>
    </row>
    <row r="3" spans="1:47" ht="57.75" customHeight="1" thickBot="1" x14ac:dyDescent="0.25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  <c r="N3" s="10" t="s">
        <v>131</v>
      </c>
      <c r="O3" s="11" t="s">
        <v>132</v>
      </c>
      <c r="P3" s="8" t="s">
        <v>133</v>
      </c>
      <c r="Q3" s="8" t="s">
        <v>132</v>
      </c>
      <c r="R3" s="10" t="s">
        <v>131</v>
      </c>
      <c r="S3" s="11" t="s">
        <v>132</v>
      </c>
      <c r="T3" s="8" t="s">
        <v>133</v>
      </c>
      <c r="U3" s="8" t="s">
        <v>132</v>
      </c>
      <c r="V3" s="10" t="s">
        <v>131</v>
      </c>
      <c r="W3" s="10" t="s">
        <v>144</v>
      </c>
      <c r="X3" s="11" t="s">
        <v>132</v>
      </c>
      <c r="Y3" s="8" t="s">
        <v>133</v>
      </c>
      <c r="Z3" s="8" t="s">
        <v>144</v>
      </c>
      <c r="AA3" s="8" t="s">
        <v>132</v>
      </c>
      <c r="AB3" s="10" t="s">
        <v>131</v>
      </c>
      <c r="AC3" s="11" t="s">
        <v>132</v>
      </c>
      <c r="AD3" s="8" t="s">
        <v>133</v>
      </c>
      <c r="AE3" s="8" t="s">
        <v>144</v>
      </c>
      <c r="AF3" s="8" t="s">
        <v>132</v>
      </c>
      <c r="AG3" s="10" t="s">
        <v>131</v>
      </c>
      <c r="AH3" s="11" t="s">
        <v>132</v>
      </c>
      <c r="AI3" s="8" t="s">
        <v>133</v>
      </c>
      <c r="AJ3" s="8" t="s">
        <v>144</v>
      </c>
      <c r="AK3" s="8" t="s">
        <v>132</v>
      </c>
      <c r="AL3" s="10" t="s">
        <v>131</v>
      </c>
      <c r="AM3" s="11" t="s">
        <v>132</v>
      </c>
      <c r="AN3" s="8" t="s">
        <v>133</v>
      </c>
      <c r="AO3" s="8" t="s">
        <v>144</v>
      </c>
      <c r="AP3" s="8" t="s">
        <v>132</v>
      </c>
      <c r="AQ3" s="10" t="s">
        <v>131</v>
      </c>
      <c r="AR3" s="11" t="s">
        <v>132</v>
      </c>
      <c r="AS3" s="8" t="s">
        <v>133</v>
      </c>
      <c r="AT3" s="8" t="s">
        <v>144</v>
      </c>
      <c r="AU3" s="8" t="s">
        <v>132</v>
      </c>
    </row>
    <row r="4" spans="1:47" s="19" customFormat="1" ht="15" hidden="1" customHeight="1" x14ac:dyDescent="0.25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v>3969635484</v>
      </c>
      <c r="T4" s="18">
        <f t="shared" ref="T4:T35" si="0">+P4+R4</f>
        <v>0</v>
      </c>
      <c r="U4" s="18">
        <f t="shared" ref="U4:U35" si="1">+Q4+S4</f>
        <v>19848177420</v>
      </c>
      <c r="V4" s="16"/>
      <c r="W4" s="16"/>
      <c r="X4" s="17">
        <v>3969635484</v>
      </c>
      <c r="Y4" s="18">
        <f t="shared" ref="Y4:Y35" si="2">+T4+V4</f>
        <v>0</v>
      </c>
      <c r="Z4" s="18">
        <f>+W4</f>
        <v>0</v>
      </c>
      <c r="AA4" s="18">
        <f>+U4+X4</f>
        <v>23817812904</v>
      </c>
      <c r="AB4" s="16"/>
      <c r="AC4" s="17">
        <v>7939270968</v>
      </c>
      <c r="AD4" s="18">
        <f>+Y4+AB4</f>
        <v>0</v>
      </c>
      <c r="AE4" s="18">
        <v>0</v>
      </c>
      <c r="AF4" s="18">
        <f>+AA4+AC4</f>
        <v>31757083872</v>
      </c>
      <c r="AG4" s="16"/>
      <c r="AH4" s="17">
        <v>3969635484</v>
      </c>
      <c r="AI4" s="18">
        <f>+AD4+AG4</f>
        <v>0</v>
      </c>
      <c r="AJ4" s="18">
        <v>0</v>
      </c>
      <c r="AK4" s="18">
        <f>+AF4+AH4</f>
        <v>35726719356</v>
      </c>
      <c r="AL4" s="50"/>
      <c r="AM4" s="17">
        <v>5294357611</v>
      </c>
      <c r="AN4" s="18">
        <f>+AI4+AL4</f>
        <v>0</v>
      </c>
      <c r="AO4" s="18">
        <v>0</v>
      </c>
      <c r="AP4" s="18">
        <f>+AK4+AM4</f>
        <v>41021076967</v>
      </c>
      <c r="AQ4" s="50"/>
      <c r="AR4" s="17">
        <f>VLOOKUP(B4,[5]REPNCT004ReporteAuxiliarContabl!A$21:D$67,4,0)</f>
        <v>3969635484</v>
      </c>
      <c r="AS4" s="18">
        <f>+AN4+AQ4</f>
        <v>0</v>
      </c>
      <c r="AT4" s="18">
        <v>0</v>
      </c>
      <c r="AU4" s="18">
        <f>+AP4+AR4</f>
        <v>44990712451</v>
      </c>
    </row>
    <row r="5" spans="1:47" s="19" customFormat="1" ht="15" hidden="1" customHeight="1" x14ac:dyDescent="0.25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3">+F5</f>
        <v>229916354</v>
      </c>
      <c r="I5" s="18">
        <f t="shared" ref="I5:I65" si="4">+G5</f>
        <v>3393798519</v>
      </c>
      <c r="J5" s="16">
        <v>459832708</v>
      </c>
      <c r="K5" s="17">
        <v>6787597038</v>
      </c>
      <c r="L5" s="18">
        <f t="shared" ref="L5:L65" si="5">+H5+J5</f>
        <v>689749062</v>
      </c>
      <c r="M5" s="18">
        <f t="shared" ref="M5:M65" si="6">+I5+K5</f>
        <v>10181395557</v>
      </c>
      <c r="N5" s="16">
        <v>229916354</v>
      </c>
      <c r="O5" s="17">
        <v>3393798519</v>
      </c>
      <c r="P5" s="18">
        <f t="shared" ref="P5:P65" si="7">+L5+N5</f>
        <v>919665416</v>
      </c>
      <c r="Q5" s="18">
        <f t="shared" ref="Q5:Q65" si="8">+M5+O5</f>
        <v>13575194076</v>
      </c>
      <c r="R5" s="16">
        <v>229916354</v>
      </c>
      <c r="S5" s="17">
        <v>3393798519</v>
      </c>
      <c r="T5" s="18">
        <f t="shared" si="0"/>
        <v>1149581770</v>
      </c>
      <c r="U5" s="18">
        <f t="shared" si="1"/>
        <v>16968992595</v>
      </c>
      <c r="V5" s="16">
        <v>229916354</v>
      </c>
      <c r="W5" s="16">
        <v>415223655</v>
      </c>
      <c r="X5" s="17">
        <v>3393798519</v>
      </c>
      <c r="Y5" s="18">
        <f t="shared" si="2"/>
        <v>1379498124</v>
      </c>
      <c r="Z5" s="18">
        <f t="shared" ref="Z5:Z65" si="9">+W5</f>
        <v>415223655</v>
      </c>
      <c r="AA5" s="18">
        <f t="shared" ref="AA5:AA65" si="10">+U5+X5</f>
        <v>20362791114</v>
      </c>
      <c r="AB5" s="16">
        <v>459832708</v>
      </c>
      <c r="AC5" s="17">
        <v>6787597038</v>
      </c>
      <c r="AD5" s="18">
        <f t="shared" ref="AD5:AD65" si="11">+Y5+AB5</f>
        <v>1839330832</v>
      </c>
      <c r="AE5" s="18">
        <v>415223655</v>
      </c>
      <c r="AF5" s="18">
        <f t="shared" ref="AF5:AF65" si="12">+AA5+AC5</f>
        <v>27150388152</v>
      </c>
      <c r="AG5" s="16">
        <v>229916354</v>
      </c>
      <c r="AH5" s="17">
        <v>3393798519</v>
      </c>
      <c r="AI5" s="18">
        <f t="shared" ref="AI5:AI65" si="13">+AD5+AG5</f>
        <v>2069247186</v>
      </c>
      <c r="AJ5" s="18">
        <v>415223655</v>
      </c>
      <c r="AK5" s="18">
        <f t="shared" ref="AK5:AK65" si="14">+AF5+AH5</f>
        <v>30544186671</v>
      </c>
      <c r="AL5" s="50">
        <v>229916354</v>
      </c>
      <c r="AM5" s="17">
        <v>4532569631</v>
      </c>
      <c r="AN5" s="18">
        <f t="shared" ref="AN5:AN65" si="15">+AI5+AL5</f>
        <v>2299163540</v>
      </c>
      <c r="AO5" s="18">
        <v>415223655</v>
      </c>
      <c r="AP5" s="18">
        <f t="shared" ref="AP5:AP65" si="16">+AK5+AM5</f>
        <v>35076756302</v>
      </c>
      <c r="AQ5" s="50">
        <f>VLOOKUP(B5,[4]REPNCT004ReporteAuxiliarContabl!A$21:D$27,4,0)</f>
        <v>229916354</v>
      </c>
      <c r="AR5" s="17">
        <f>VLOOKUP(B5,[5]REPNCT004ReporteAuxiliarContabl!A$21:D$67,4,0)</f>
        <v>3393798519</v>
      </c>
      <c r="AS5" s="18">
        <f t="shared" ref="AS5:AS65" si="17">+AN5+AQ5</f>
        <v>2529079894</v>
      </c>
      <c r="AT5" s="18">
        <v>415223655</v>
      </c>
      <c r="AU5" s="18">
        <f t="shared" ref="AU5:AU65" si="18">+AP5+AR5</f>
        <v>38470554821</v>
      </c>
    </row>
    <row r="6" spans="1:47" s="19" customFormat="1" ht="15" hidden="1" customHeight="1" x14ac:dyDescent="0.25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3"/>
        <v>119509263</v>
      </c>
      <c r="I6" s="18">
        <f t="shared" si="4"/>
        <v>6996684855</v>
      </c>
      <c r="J6" s="16">
        <v>239018526</v>
      </c>
      <c r="K6" s="17">
        <v>13993369710</v>
      </c>
      <c r="L6" s="18">
        <f t="shared" si="5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7"/>
        <v>478037052</v>
      </c>
      <c r="Q6" s="18">
        <f t="shared" si="8"/>
        <v>27986739420</v>
      </c>
      <c r="R6" s="16">
        <v>119509263</v>
      </c>
      <c r="S6" s="17">
        <v>6996684855</v>
      </c>
      <c r="T6" s="18">
        <f t="shared" si="0"/>
        <v>597546315</v>
      </c>
      <c r="U6" s="18">
        <f t="shared" si="1"/>
        <v>34983424275</v>
      </c>
      <c r="V6" s="16">
        <v>119509263</v>
      </c>
      <c r="W6" s="16">
        <v>1571044959</v>
      </c>
      <c r="X6" s="17">
        <v>6996684855</v>
      </c>
      <c r="Y6" s="18">
        <f t="shared" si="2"/>
        <v>717055578</v>
      </c>
      <c r="Z6" s="18">
        <f t="shared" si="9"/>
        <v>1571044959</v>
      </c>
      <c r="AA6" s="18">
        <f t="shared" si="10"/>
        <v>41980109130</v>
      </c>
      <c r="AB6" s="16">
        <v>239018526</v>
      </c>
      <c r="AC6" s="17">
        <v>13993369710</v>
      </c>
      <c r="AD6" s="18">
        <f t="shared" si="11"/>
        <v>956074104</v>
      </c>
      <c r="AE6" s="18">
        <v>1571044959</v>
      </c>
      <c r="AF6" s="18">
        <f t="shared" si="12"/>
        <v>55973478840</v>
      </c>
      <c r="AG6" s="16">
        <v>119509263</v>
      </c>
      <c r="AH6" s="17">
        <v>6996684855</v>
      </c>
      <c r="AI6" s="18">
        <f t="shared" si="13"/>
        <v>1075583367</v>
      </c>
      <c r="AJ6" s="18">
        <v>1571044959</v>
      </c>
      <c r="AK6" s="18">
        <f t="shared" si="14"/>
        <v>62970163695</v>
      </c>
      <c r="AL6" s="50">
        <v>119509263</v>
      </c>
      <c r="AM6" s="17">
        <v>11789423603</v>
      </c>
      <c r="AN6" s="18">
        <f t="shared" si="15"/>
        <v>1195092630</v>
      </c>
      <c r="AO6" s="18">
        <v>1571044959</v>
      </c>
      <c r="AP6" s="18">
        <f t="shared" si="16"/>
        <v>74759587298</v>
      </c>
      <c r="AQ6" s="50">
        <f>VLOOKUP(B6,[4]REPNCT004ReporteAuxiliarContabl!A$21:D$27,4,0)</f>
        <v>119509263</v>
      </c>
      <c r="AR6" s="17">
        <f>VLOOKUP(B6,[5]REPNCT004ReporteAuxiliarContabl!A$21:D$67,4,0)</f>
        <v>6996684855</v>
      </c>
      <c r="AS6" s="18">
        <f t="shared" si="17"/>
        <v>1314601893</v>
      </c>
      <c r="AT6" s="18">
        <v>1571044959</v>
      </c>
      <c r="AU6" s="18">
        <f t="shared" si="18"/>
        <v>81756272153</v>
      </c>
    </row>
    <row r="7" spans="1:47" s="19" customFormat="1" ht="15" hidden="1" customHeight="1" x14ac:dyDescent="0.25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3"/>
        <v>0</v>
      </c>
      <c r="I7" s="18">
        <f t="shared" si="4"/>
        <v>3905475573</v>
      </c>
      <c r="J7" s="16"/>
      <c r="K7" s="17">
        <v>7810951146</v>
      </c>
      <c r="L7" s="18">
        <f t="shared" si="5"/>
        <v>0</v>
      </c>
      <c r="M7" s="18">
        <f t="shared" si="6"/>
        <v>11716426719</v>
      </c>
      <c r="N7" s="16"/>
      <c r="O7" s="17">
        <v>3905475573</v>
      </c>
      <c r="P7" s="18">
        <f t="shared" si="7"/>
        <v>0</v>
      </c>
      <c r="Q7" s="18">
        <f t="shared" si="8"/>
        <v>15621902292</v>
      </c>
      <c r="R7" s="16"/>
      <c r="S7" s="17">
        <v>3905475573</v>
      </c>
      <c r="T7" s="18">
        <f t="shared" si="0"/>
        <v>0</v>
      </c>
      <c r="U7" s="18">
        <f t="shared" si="1"/>
        <v>19527377865</v>
      </c>
      <c r="V7" s="16"/>
      <c r="W7" s="16">
        <v>1441461456</v>
      </c>
      <c r="X7" s="17">
        <v>3905475573</v>
      </c>
      <c r="Y7" s="18">
        <f t="shared" si="2"/>
        <v>0</v>
      </c>
      <c r="Z7" s="18">
        <f t="shared" si="9"/>
        <v>1441461456</v>
      </c>
      <c r="AA7" s="18">
        <f t="shared" si="10"/>
        <v>23432853438</v>
      </c>
      <c r="AB7" s="16"/>
      <c r="AC7" s="17">
        <v>7810951146</v>
      </c>
      <c r="AD7" s="18">
        <f t="shared" si="11"/>
        <v>0</v>
      </c>
      <c r="AE7" s="18">
        <v>1441461456</v>
      </c>
      <c r="AF7" s="18">
        <f t="shared" si="12"/>
        <v>31243804584</v>
      </c>
      <c r="AG7" s="16"/>
      <c r="AH7" s="17">
        <v>3905475573</v>
      </c>
      <c r="AI7" s="18">
        <f t="shared" si="13"/>
        <v>0</v>
      </c>
      <c r="AJ7" s="18">
        <v>1441461456</v>
      </c>
      <c r="AK7" s="18">
        <f t="shared" si="14"/>
        <v>35149280157</v>
      </c>
      <c r="AL7" s="50"/>
      <c r="AM7" s="17">
        <v>5332556300</v>
      </c>
      <c r="AN7" s="18">
        <f t="shared" si="15"/>
        <v>0</v>
      </c>
      <c r="AO7" s="18">
        <v>1441461456</v>
      </c>
      <c r="AP7" s="18">
        <f t="shared" si="16"/>
        <v>40481836457</v>
      </c>
      <c r="AQ7" s="50"/>
      <c r="AR7" s="17">
        <f>VLOOKUP(B7,[5]REPNCT004ReporteAuxiliarContabl!A$21:D$67,4,0)</f>
        <v>3905475573</v>
      </c>
      <c r="AS7" s="18">
        <f t="shared" si="17"/>
        <v>0</v>
      </c>
      <c r="AT7" s="18">
        <v>1441461456</v>
      </c>
      <c r="AU7" s="18">
        <f t="shared" si="18"/>
        <v>44387312030</v>
      </c>
    </row>
    <row r="8" spans="1:47" s="19" customFormat="1" ht="15" hidden="1" customHeight="1" x14ac:dyDescent="0.25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3"/>
        <v>0</v>
      </c>
      <c r="I8" s="18">
        <f t="shared" si="4"/>
        <v>2294577505</v>
      </c>
      <c r="J8" s="16"/>
      <c r="K8" s="17">
        <v>4589155010</v>
      </c>
      <c r="L8" s="18">
        <f t="shared" si="5"/>
        <v>0</v>
      </c>
      <c r="M8" s="18">
        <f t="shared" si="6"/>
        <v>6883732515</v>
      </c>
      <c r="N8" s="16"/>
      <c r="O8" s="17">
        <v>2294577505</v>
      </c>
      <c r="P8" s="18">
        <f t="shared" si="7"/>
        <v>0</v>
      </c>
      <c r="Q8" s="18">
        <f t="shared" si="8"/>
        <v>9178310020</v>
      </c>
      <c r="R8" s="16"/>
      <c r="S8" s="17">
        <v>2294577505</v>
      </c>
      <c r="T8" s="18">
        <f t="shared" si="0"/>
        <v>0</v>
      </c>
      <c r="U8" s="18">
        <f t="shared" si="1"/>
        <v>11472887525</v>
      </c>
      <c r="V8" s="16"/>
      <c r="W8" s="16">
        <v>483308365</v>
      </c>
      <c r="X8" s="17">
        <v>2294577505</v>
      </c>
      <c r="Y8" s="18">
        <f t="shared" si="2"/>
        <v>0</v>
      </c>
      <c r="Z8" s="18">
        <f t="shared" si="9"/>
        <v>483308365</v>
      </c>
      <c r="AA8" s="18">
        <f t="shared" si="10"/>
        <v>13767465030</v>
      </c>
      <c r="AB8" s="16"/>
      <c r="AC8" s="17">
        <v>4589155010</v>
      </c>
      <c r="AD8" s="18">
        <f t="shared" si="11"/>
        <v>0</v>
      </c>
      <c r="AE8" s="18">
        <v>483308365</v>
      </c>
      <c r="AF8" s="18">
        <f t="shared" si="12"/>
        <v>18356620040</v>
      </c>
      <c r="AG8" s="16"/>
      <c r="AH8" s="17">
        <v>2294577505</v>
      </c>
      <c r="AI8" s="18">
        <f t="shared" si="13"/>
        <v>0</v>
      </c>
      <c r="AJ8" s="18">
        <v>483308365</v>
      </c>
      <c r="AK8" s="18">
        <f t="shared" si="14"/>
        <v>20651197545</v>
      </c>
      <c r="AL8" s="50"/>
      <c r="AM8" s="17">
        <v>3138058315</v>
      </c>
      <c r="AN8" s="18">
        <f t="shared" si="15"/>
        <v>0</v>
      </c>
      <c r="AO8" s="18">
        <v>483308365</v>
      </c>
      <c r="AP8" s="18">
        <f t="shared" si="16"/>
        <v>23789255860</v>
      </c>
      <c r="AQ8" s="50"/>
      <c r="AR8" s="17">
        <f>VLOOKUP(B8,[5]REPNCT004ReporteAuxiliarContabl!A$21:D$67,4,0)</f>
        <v>2294577505</v>
      </c>
      <c r="AS8" s="18">
        <f t="shared" si="17"/>
        <v>0</v>
      </c>
      <c r="AT8" s="18">
        <v>483308365</v>
      </c>
      <c r="AU8" s="18">
        <f t="shared" si="18"/>
        <v>26083833365</v>
      </c>
    </row>
    <row r="9" spans="1:47" s="19" customFormat="1" ht="15" hidden="1" customHeight="1" x14ac:dyDescent="0.25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3"/>
        <v>0</v>
      </c>
      <c r="I9" s="18">
        <f t="shared" si="4"/>
        <v>9002439888</v>
      </c>
      <c r="J9" s="16"/>
      <c r="K9" s="17">
        <v>18004879776</v>
      </c>
      <c r="L9" s="18">
        <f t="shared" si="5"/>
        <v>0</v>
      </c>
      <c r="M9" s="18">
        <f t="shared" si="6"/>
        <v>27007319664</v>
      </c>
      <c r="N9" s="16"/>
      <c r="O9" s="17">
        <v>9002439888</v>
      </c>
      <c r="P9" s="18">
        <f t="shared" si="7"/>
        <v>0</v>
      </c>
      <c r="Q9" s="18">
        <f t="shared" si="8"/>
        <v>36009759552</v>
      </c>
      <c r="R9" s="16"/>
      <c r="S9" s="17">
        <v>9002439888</v>
      </c>
      <c r="T9" s="18">
        <f t="shared" si="0"/>
        <v>0</v>
      </c>
      <c r="U9" s="18">
        <f t="shared" si="1"/>
        <v>45012199440</v>
      </c>
      <c r="V9" s="16"/>
      <c r="W9" s="16">
        <v>2450503315</v>
      </c>
      <c r="X9" s="17">
        <v>9002439888</v>
      </c>
      <c r="Y9" s="18">
        <f t="shared" si="2"/>
        <v>0</v>
      </c>
      <c r="Z9" s="18">
        <f t="shared" si="9"/>
        <v>2450503315</v>
      </c>
      <c r="AA9" s="18">
        <f t="shared" si="10"/>
        <v>54014639328</v>
      </c>
      <c r="AB9" s="16"/>
      <c r="AC9" s="17">
        <v>18004879776</v>
      </c>
      <c r="AD9" s="18">
        <f t="shared" si="11"/>
        <v>0</v>
      </c>
      <c r="AE9" s="18">
        <v>2450503315</v>
      </c>
      <c r="AF9" s="18">
        <f t="shared" si="12"/>
        <v>72019519104</v>
      </c>
      <c r="AG9" s="16"/>
      <c r="AH9" s="17">
        <v>9002439888</v>
      </c>
      <c r="AI9" s="18">
        <f t="shared" si="13"/>
        <v>0</v>
      </c>
      <c r="AJ9" s="18">
        <v>2450503315</v>
      </c>
      <c r="AK9" s="18">
        <f t="shared" si="14"/>
        <v>81021958992</v>
      </c>
      <c r="AL9" s="50"/>
      <c r="AM9" s="17">
        <v>12786214586</v>
      </c>
      <c r="AN9" s="18">
        <f t="shared" si="15"/>
        <v>0</v>
      </c>
      <c r="AO9" s="18">
        <v>2450503315</v>
      </c>
      <c r="AP9" s="18">
        <f t="shared" si="16"/>
        <v>93808173578</v>
      </c>
      <c r="AQ9" s="50"/>
      <c r="AR9" s="17">
        <f>VLOOKUP(B9,[5]REPNCT004ReporteAuxiliarContabl!A$21:D$67,4,0)</f>
        <v>9002439888</v>
      </c>
      <c r="AS9" s="18">
        <f t="shared" si="17"/>
        <v>0</v>
      </c>
      <c r="AT9" s="18">
        <v>2450503315</v>
      </c>
      <c r="AU9" s="18">
        <f t="shared" si="18"/>
        <v>102810613466</v>
      </c>
    </row>
    <row r="10" spans="1:47" s="19" customFormat="1" ht="15" hidden="1" customHeight="1" x14ac:dyDescent="0.25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3"/>
        <v>0</v>
      </c>
      <c r="I10" s="18">
        <f t="shared" si="4"/>
        <v>4710853799</v>
      </c>
      <c r="J10" s="16"/>
      <c r="K10" s="17">
        <v>9421707598</v>
      </c>
      <c r="L10" s="18">
        <f t="shared" si="5"/>
        <v>0</v>
      </c>
      <c r="M10" s="18">
        <f t="shared" si="6"/>
        <v>14132561397</v>
      </c>
      <c r="N10" s="16"/>
      <c r="O10" s="17">
        <v>4710853799</v>
      </c>
      <c r="P10" s="18">
        <f t="shared" si="7"/>
        <v>0</v>
      </c>
      <c r="Q10" s="18">
        <f t="shared" si="8"/>
        <v>18843415196</v>
      </c>
      <c r="R10" s="16"/>
      <c r="S10" s="17">
        <v>4710853799</v>
      </c>
      <c r="T10" s="18">
        <f t="shared" si="0"/>
        <v>0</v>
      </c>
      <c r="U10" s="18">
        <f t="shared" si="1"/>
        <v>23554268995</v>
      </c>
      <c r="V10" s="16"/>
      <c r="W10" s="16">
        <v>1202107891</v>
      </c>
      <c r="X10" s="17">
        <v>4710853799</v>
      </c>
      <c r="Y10" s="18">
        <f t="shared" si="2"/>
        <v>0</v>
      </c>
      <c r="Z10" s="18">
        <f t="shared" si="9"/>
        <v>1202107891</v>
      </c>
      <c r="AA10" s="18">
        <f t="shared" si="10"/>
        <v>28265122794</v>
      </c>
      <c r="AB10" s="16"/>
      <c r="AC10" s="17">
        <v>9421707598</v>
      </c>
      <c r="AD10" s="18">
        <f t="shared" si="11"/>
        <v>0</v>
      </c>
      <c r="AE10" s="18">
        <v>1202107891</v>
      </c>
      <c r="AF10" s="18">
        <f t="shared" si="12"/>
        <v>37686830392</v>
      </c>
      <c r="AG10" s="16"/>
      <c r="AH10" s="17">
        <v>4710853799</v>
      </c>
      <c r="AI10" s="18">
        <f t="shared" si="13"/>
        <v>0</v>
      </c>
      <c r="AJ10" s="18">
        <v>1202107891</v>
      </c>
      <c r="AK10" s="18">
        <f t="shared" si="14"/>
        <v>42397684191</v>
      </c>
      <c r="AL10" s="50"/>
      <c r="AM10" s="17">
        <v>6153608903</v>
      </c>
      <c r="AN10" s="18">
        <f t="shared" si="15"/>
        <v>0</v>
      </c>
      <c r="AO10" s="18">
        <v>1202107891</v>
      </c>
      <c r="AP10" s="18">
        <f t="shared" si="16"/>
        <v>48551293094</v>
      </c>
      <c r="AQ10" s="50"/>
      <c r="AR10" s="17">
        <f>VLOOKUP(B10,[5]REPNCT004ReporteAuxiliarContabl!A$21:D$67,4,0)</f>
        <v>4710853799</v>
      </c>
      <c r="AS10" s="18">
        <f t="shared" si="17"/>
        <v>0</v>
      </c>
      <c r="AT10" s="18">
        <v>1202107891</v>
      </c>
      <c r="AU10" s="18">
        <f t="shared" si="18"/>
        <v>53262146893</v>
      </c>
    </row>
    <row r="11" spans="1:47" s="19" customFormat="1" ht="15" hidden="1" customHeight="1" x14ac:dyDescent="0.25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3"/>
        <v>16017979811</v>
      </c>
      <c r="I11" s="18">
        <f t="shared" si="4"/>
        <v>47273572397</v>
      </c>
      <c r="J11" s="16">
        <v>32035959622</v>
      </c>
      <c r="K11" s="17">
        <v>94547144794</v>
      </c>
      <c r="L11" s="18">
        <f t="shared" si="5"/>
        <v>48053939433</v>
      </c>
      <c r="M11" s="18">
        <f t="shared" si="6"/>
        <v>141820717191</v>
      </c>
      <c r="N11" s="16">
        <v>16017979811</v>
      </c>
      <c r="O11" s="17">
        <v>47273572397</v>
      </c>
      <c r="P11" s="18">
        <f t="shared" si="7"/>
        <v>64071919244</v>
      </c>
      <c r="Q11" s="18">
        <f t="shared" si="8"/>
        <v>189094289588</v>
      </c>
      <c r="R11" s="16">
        <v>16017979811</v>
      </c>
      <c r="S11" s="17">
        <v>47273572397</v>
      </c>
      <c r="T11" s="18">
        <f t="shared" si="0"/>
        <v>80089899055</v>
      </c>
      <c r="U11" s="18">
        <f t="shared" si="1"/>
        <v>236367861985</v>
      </c>
      <c r="V11" s="16">
        <v>16017979811</v>
      </c>
      <c r="W11" s="16">
        <v>26829460923</v>
      </c>
      <c r="X11" s="17">
        <v>47273572397</v>
      </c>
      <c r="Y11" s="18">
        <f t="shared" si="2"/>
        <v>96107878866</v>
      </c>
      <c r="Z11" s="18">
        <f t="shared" si="9"/>
        <v>26829460923</v>
      </c>
      <c r="AA11" s="18">
        <f t="shared" si="10"/>
        <v>283641434382</v>
      </c>
      <c r="AB11" s="16">
        <v>32035959622</v>
      </c>
      <c r="AC11" s="17">
        <v>94547144794</v>
      </c>
      <c r="AD11" s="18">
        <f t="shared" si="11"/>
        <v>128143838488</v>
      </c>
      <c r="AE11" s="18">
        <v>26829460923</v>
      </c>
      <c r="AF11" s="18">
        <f t="shared" si="12"/>
        <v>378188579176</v>
      </c>
      <c r="AG11" s="16">
        <v>16017979811</v>
      </c>
      <c r="AH11" s="17">
        <v>47273572397</v>
      </c>
      <c r="AI11" s="18">
        <f t="shared" si="13"/>
        <v>144161818299</v>
      </c>
      <c r="AJ11" s="18">
        <v>26829460923</v>
      </c>
      <c r="AK11" s="18">
        <f t="shared" si="14"/>
        <v>425462151573</v>
      </c>
      <c r="AL11" s="50">
        <v>16017979811</v>
      </c>
      <c r="AM11" s="17">
        <v>58621464711</v>
      </c>
      <c r="AN11" s="18">
        <f t="shared" si="15"/>
        <v>160179798110</v>
      </c>
      <c r="AO11" s="18">
        <v>26829460923</v>
      </c>
      <c r="AP11" s="18">
        <f t="shared" si="16"/>
        <v>484083616284</v>
      </c>
      <c r="AQ11" s="50">
        <f>VLOOKUP(B11,[4]REPNCT004ReporteAuxiliarContabl!A$21:D$27,4,0)</f>
        <v>16017979811</v>
      </c>
      <c r="AR11" s="17">
        <f>VLOOKUP(B11,[5]REPNCT004ReporteAuxiliarContabl!A$21:D$67,4,0)</f>
        <v>47273572397</v>
      </c>
      <c r="AS11" s="18">
        <f t="shared" si="17"/>
        <v>176197777921</v>
      </c>
      <c r="AT11" s="18">
        <v>26829460923</v>
      </c>
      <c r="AU11" s="18">
        <f t="shared" si="18"/>
        <v>531357188681</v>
      </c>
    </row>
    <row r="12" spans="1:47" s="19" customFormat="1" ht="15" hidden="1" customHeight="1" x14ac:dyDescent="0.25">
      <c r="A12" s="13">
        <v>8605127804</v>
      </c>
      <c r="B12" s="13">
        <v>860512780</v>
      </c>
      <c r="C12" s="13">
        <v>822000000</v>
      </c>
      <c r="D12" s="14" t="s">
        <v>63</v>
      </c>
      <c r="E12" s="38" t="s">
        <v>128</v>
      </c>
      <c r="F12" s="16"/>
      <c r="G12" s="17">
        <v>3424527677</v>
      </c>
      <c r="H12" s="18">
        <f t="shared" si="3"/>
        <v>0</v>
      </c>
      <c r="I12" s="18">
        <f t="shared" si="4"/>
        <v>3424527677</v>
      </c>
      <c r="J12" s="16"/>
      <c r="K12" s="17">
        <v>6849055354</v>
      </c>
      <c r="L12" s="18">
        <f t="shared" si="5"/>
        <v>0</v>
      </c>
      <c r="M12" s="18">
        <f t="shared" si="6"/>
        <v>10273583031</v>
      </c>
      <c r="N12" s="16"/>
      <c r="O12" s="17">
        <v>3424527677</v>
      </c>
      <c r="P12" s="18">
        <f t="shared" si="7"/>
        <v>0</v>
      </c>
      <c r="Q12" s="18">
        <f t="shared" si="8"/>
        <v>13698110708</v>
      </c>
      <c r="R12" s="16"/>
      <c r="S12" s="17">
        <v>3424527677</v>
      </c>
      <c r="T12" s="18">
        <f t="shared" si="0"/>
        <v>0</v>
      </c>
      <c r="U12" s="18">
        <f t="shared" si="1"/>
        <v>17122638385</v>
      </c>
      <c r="V12" s="16"/>
      <c r="W12" s="16">
        <v>1157664389</v>
      </c>
      <c r="X12" s="17">
        <v>3424527677</v>
      </c>
      <c r="Y12" s="18">
        <f t="shared" si="2"/>
        <v>0</v>
      </c>
      <c r="Z12" s="18">
        <f t="shared" si="9"/>
        <v>1157664389</v>
      </c>
      <c r="AA12" s="18">
        <f t="shared" si="10"/>
        <v>20547166062</v>
      </c>
      <c r="AB12" s="16"/>
      <c r="AC12" s="17">
        <v>6849055354</v>
      </c>
      <c r="AD12" s="18">
        <f t="shared" si="11"/>
        <v>0</v>
      </c>
      <c r="AE12" s="18">
        <v>1157664389</v>
      </c>
      <c r="AF12" s="18">
        <f t="shared" si="12"/>
        <v>27396221416</v>
      </c>
      <c r="AG12" s="16"/>
      <c r="AH12" s="17">
        <v>3424527677</v>
      </c>
      <c r="AI12" s="18">
        <f t="shared" si="13"/>
        <v>0</v>
      </c>
      <c r="AJ12" s="18">
        <v>1157664389</v>
      </c>
      <c r="AK12" s="18">
        <f t="shared" si="14"/>
        <v>30820749093</v>
      </c>
      <c r="AL12" s="50"/>
      <c r="AM12" s="17">
        <v>10662084843</v>
      </c>
      <c r="AN12" s="18">
        <f t="shared" si="15"/>
        <v>0</v>
      </c>
      <c r="AO12" s="18">
        <v>1157664389</v>
      </c>
      <c r="AP12" s="18">
        <f t="shared" si="16"/>
        <v>41482833936</v>
      </c>
      <c r="AQ12" s="50"/>
      <c r="AR12" s="17">
        <f>VLOOKUP(B12,[5]REPNCT004ReporteAuxiliarContabl!A$21:D$67,4,0)</f>
        <v>3424527677</v>
      </c>
      <c r="AS12" s="18">
        <f t="shared" si="17"/>
        <v>0</v>
      </c>
      <c r="AT12" s="18">
        <v>1157664389</v>
      </c>
      <c r="AU12" s="18">
        <f t="shared" si="18"/>
        <v>44907361613</v>
      </c>
    </row>
    <row r="13" spans="1:47" s="19" customFormat="1" ht="15" hidden="1" customHeight="1" x14ac:dyDescent="0.25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3"/>
        <v>0</v>
      </c>
      <c r="I13" s="18">
        <f t="shared" si="4"/>
        <v>1285539749</v>
      </c>
      <c r="J13" s="16"/>
      <c r="K13" s="17">
        <v>2571079498</v>
      </c>
      <c r="L13" s="18">
        <f t="shared" si="5"/>
        <v>0</v>
      </c>
      <c r="M13" s="18">
        <f t="shared" si="6"/>
        <v>3856619247</v>
      </c>
      <c r="N13" s="16"/>
      <c r="O13" s="17">
        <v>1285539749</v>
      </c>
      <c r="P13" s="18">
        <f t="shared" si="7"/>
        <v>0</v>
      </c>
      <c r="Q13" s="18">
        <f t="shared" si="8"/>
        <v>5142158996</v>
      </c>
      <c r="R13" s="16"/>
      <c r="S13" s="17">
        <v>1285539749</v>
      </c>
      <c r="T13" s="18">
        <f t="shared" si="0"/>
        <v>0</v>
      </c>
      <c r="U13" s="18">
        <f t="shared" si="1"/>
        <v>6427698745</v>
      </c>
      <c r="V13" s="16"/>
      <c r="W13" s="16"/>
      <c r="X13" s="17">
        <v>1285539749</v>
      </c>
      <c r="Y13" s="18">
        <f t="shared" si="2"/>
        <v>0</v>
      </c>
      <c r="Z13" s="18">
        <f t="shared" si="9"/>
        <v>0</v>
      </c>
      <c r="AA13" s="18">
        <f t="shared" si="10"/>
        <v>7713238494</v>
      </c>
      <c r="AB13" s="16"/>
      <c r="AC13" s="17">
        <v>2571079498</v>
      </c>
      <c r="AD13" s="18">
        <f t="shared" si="11"/>
        <v>0</v>
      </c>
      <c r="AE13" s="18">
        <v>0</v>
      </c>
      <c r="AF13" s="18">
        <f t="shared" si="12"/>
        <v>10284317992</v>
      </c>
      <c r="AG13" s="16"/>
      <c r="AH13" s="17">
        <v>1285539749</v>
      </c>
      <c r="AI13" s="18">
        <f t="shared" si="13"/>
        <v>0</v>
      </c>
      <c r="AJ13" s="18">
        <v>0</v>
      </c>
      <c r="AK13" s="18">
        <f t="shared" si="14"/>
        <v>11569857741</v>
      </c>
      <c r="AL13" s="50"/>
      <c r="AM13" s="17">
        <v>7318861652</v>
      </c>
      <c r="AN13" s="18">
        <f t="shared" si="15"/>
        <v>0</v>
      </c>
      <c r="AO13" s="18">
        <v>0</v>
      </c>
      <c r="AP13" s="18">
        <f t="shared" si="16"/>
        <v>18888719393</v>
      </c>
      <c r="AQ13" s="50"/>
      <c r="AR13" s="17">
        <f>VLOOKUP(B13,[5]REPNCT004ReporteAuxiliarContabl!A$21:D$67,4,0)</f>
        <v>1285539749</v>
      </c>
      <c r="AS13" s="18">
        <f t="shared" si="17"/>
        <v>0</v>
      </c>
      <c r="AT13" s="18">
        <v>0</v>
      </c>
      <c r="AU13" s="18">
        <f t="shared" si="18"/>
        <v>20174259142</v>
      </c>
    </row>
    <row r="14" spans="1:47" s="19" customFormat="1" ht="15" hidden="1" customHeight="1" x14ac:dyDescent="0.25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3"/>
        <v>0</v>
      </c>
      <c r="I14" s="18">
        <f t="shared" si="4"/>
        <v>8893405468</v>
      </c>
      <c r="J14" s="16"/>
      <c r="K14" s="17">
        <v>17786810936</v>
      </c>
      <c r="L14" s="18">
        <f t="shared" si="5"/>
        <v>0</v>
      </c>
      <c r="M14" s="18">
        <f t="shared" si="6"/>
        <v>26680216404</v>
      </c>
      <c r="N14" s="16"/>
      <c r="O14" s="17">
        <v>8893405468</v>
      </c>
      <c r="P14" s="18">
        <f t="shared" si="7"/>
        <v>0</v>
      </c>
      <c r="Q14" s="18">
        <f t="shared" si="8"/>
        <v>35573621872</v>
      </c>
      <c r="R14" s="16"/>
      <c r="S14" s="17">
        <v>8893405468</v>
      </c>
      <c r="T14" s="18">
        <f t="shared" si="0"/>
        <v>0</v>
      </c>
      <c r="U14" s="18">
        <f t="shared" si="1"/>
        <v>44467027340</v>
      </c>
      <c r="V14" s="16"/>
      <c r="W14" s="16"/>
      <c r="X14" s="17">
        <v>8893405468</v>
      </c>
      <c r="Y14" s="18">
        <f t="shared" si="2"/>
        <v>0</v>
      </c>
      <c r="Z14" s="18">
        <f t="shared" si="9"/>
        <v>0</v>
      </c>
      <c r="AA14" s="18">
        <f t="shared" si="10"/>
        <v>53360432808</v>
      </c>
      <c r="AB14" s="16"/>
      <c r="AC14" s="17">
        <v>17786810936</v>
      </c>
      <c r="AD14" s="18">
        <f t="shared" si="11"/>
        <v>0</v>
      </c>
      <c r="AE14" s="18">
        <v>0</v>
      </c>
      <c r="AF14" s="18">
        <f t="shared" si="12"/>
        <v>71147243744</v>
      </c>
      <c r="AG14" s="16"/>
      <c r="AH14" s="17">
        <v>8893405468</v>
      </c>
      <c r="AI14" s="18">
        <f t="shared" si="13"/>
        <v>0</v>
      </c>
      <c r="AJ14" s="18">
        <v>0</v>
      </c>
      <c r="AK14" s="18">
        <f t="shared" si="14"/>
        <v>80040649212</v>
      </c>
      <c r="AL14" s="50"/>
      <c r="AM14" s="17">
        <v>10746301201</v>
      </c>
      <c r="AN14" s="18">
        <f t="shared" si="15"/>
        <v>0</v>
      </c>
      <c r="AO14" s="18">
        <v>0</v>
      </c>
      <c r="AP14" s="18">
        <f t="shared" si="16"/>
        <v>90786950413</v>
      </c>
      <c r="AQ14" s="50"/>
      <c r="AR14" s="17">
        <f>VLOOKUP(B14,[5]REPNCT004ReporteAuxiliarContabl!A$21:D$67,4,0)</f>
        <v>8893405468</v>
      </c>
      <c r="AS14" s="18">
        <f t="shared" si="17"/>
        <v>0</v>
      </c>
      <c r="AT14" s="18">
        <v>0</v>
      </c>
      <c r="AU14" s="18">
        <f t="shared" si="18"/>
        <v>99680355881</v>
      </c>
    </row>
    <row r="15" spans="1:47" s="19" customFormat="1" ht="15" hidden="1" customHeight="1" x14ac:dyDescent="0.25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3"/>
        <v>0</v>
      </c>
      <c r="I15" s="18">
        <f t="shared" si="4"/>
        <v>1374578016</v>
      </c>
      <c r="J15" s="16"/>
      <c r="K15" s="17">
        <v>2749156032</v>
      </c>
      <c r="L15" s="18">
        <f t="shared" si="5"/>
        <v>0</v>
      </c>
      <c r="M15" s="18">
        <f t="shared" si="6"/>
        <v>4123734048</v>
      </c>
      <c r="N15" s="16"/>
      <c r="O15" s="17">
        <v>1374578016</v>
      </c>
      <c r="P15" s="18">
        <f t="shared" si="7"/>
        <v>0</v>
      </c>
      <c r="Q15" s="18">
        <f t="shared" si="8"/>
        <v>5498312064</v>
      </c>
      <c r="R15" s="16"/>
      <c r="S15" s="17">
        <v>1374578016</v>
      </c>
      <c r="T15" s="18">
        <f t="shared" si="0"/>
        <v>0</v>
      </c>
      <c r="U15" s="18">
        <f t="shared" si="1"/>
        <v>6872890080</v>
      </c>
      <c r="V15" s="16"/>
      <c r="W15" s="16"/>
      <c r="X15" s="17">
        <v>1374578016</v>
      </c>
      <c r="Y15" s="18">
        <f t="shared" si="2"/>
        <v>0</v>
      </c>
      <c r="Z15" s="18">
        <f t="shared" si="9"/>
        <v>0</v>
      </c>
      <c r="AA15" s="18">
        <f t="shared" si="10"/>
        <v>8247468096</v>
      </c>
      <c r="AB15" s="16"/>
      <c r="AC15" s="17">
        <v>2749156032</v>
      </c>
      <c r="AD15" s="18">
        <f t="shared" si="11"/>
        <v>0</v>
      </c>
      <c r="AE15" s="18">
        <v>0</v>
      </c>
      <c r="AF15" s="18">
        <f t="shared" si="12"/>
        <v>10996624128</v>
      </c>
      <c r="AG15" s="16"/>
      <c r="AH15" s="17">
        <v>1374578016</v>
      </c>
      <c r="AI15" s="18">
        <f t="shared" si="13"/>
        <v>0</v>
      </c>
      <c r="AJ15" s="18">
        <v>0</v>
      </c>
      <c r="AK15" s="18">
        <f t="shared" si="14"/>
        <v>12371202144</v>
      </c>
      <c r="AL15" s="50"/>
      <c r="AM15" s="17">
        <v>1910531213</v>
      </c>
      <c r="AN15" s="18">
        <f t="shared" si="15"/>
        <v>0</v>
      </c>
      <c r="AO15" s="18">
        <v>0</v>
      </c>
      <c r="AP15" s="18">
        <f t="shared" si="16"/>
        <v>14281733357</v>
      </c>
      <c r="AQ15" s="50"/>
      <c r="AR15" s="17">
        <f>VLOOKUP(B15,[5]REPNCT004ReporteAuxiliarContabl!A$21:D$67,4,0)</f>
        <v>1374578016</v>
      </c>
      <c r="AS15" s="18">
        <f t="shared" si="17"/>
        <v>0</v>
      </c>
      <c r="AT15" s="18">
        <v>0</v>
      </c>
      <c r="AU15" s="18">
        <f t="shared" si="18"/>
        <v>15656311373</v>
      </c>
    </row>
    <row r="16" spans="1:47" s="19" customFormat="1" ht="15" hidden="1" customHeight="1" x14ac:dyDescent="0.25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3"/>
        <v>0</v>
      </c>
      <c r="I16" s="18">
        <f t="shared" si="4"/>
        <v>2842052839</v>
      </c>
      <c r="J16" s="16"/>
      <c r="K16" s="17">
        <v>5684105678</v>
      </c>
      <c r="L16" s="18">
        <f t="shared" si="5"/>
        <v>0</v>
      </c>
      <c r="M16" s="18">
        <f t="shared" si="6"/>
        <v>8526158517</v>
      </c>
      <c r="N16" s="16"/>
      <c r="O16" s="17">
        <v>2842052839</v>
      </c>
      <c r="P16" s="18">
        <f t="shared" si="7"/>
        <v>0</v>
      </c>
      <c r="Q16" s="18">
        <f t="shared" si="8"/>
        <v>11368211356</v>
      </c>
      <c r="R16" s="16"/>
      <c r="S16" s="17">
        <v>2842052839</v>
      </c>
      <c r="T16" s="18">
        <f t="shared" si="0"/>
        <v>0</v>
      </c>
      <c r="U16" s="18">
        <f t="shared" si="1"/>
        <v>14210264195</v>
      </c>
      <c r="V16" s="16"/>
      <c r="W16" s="16"/>
      <c r="X16" s="17">
        <v>2842052839</v>
      </c>
      <c r="Y16" s="18">
        <f t="shared" si="2"/>
        <v>0</v>
      </c>
      <c r="Z16" s="18">
        <f t="shared" si="9"/>
        <v>0</v>
      </c>
      <c r="AA16" s="18">
        <f t="shared" si="10"/>
        <v>17052317034</v>
      </c>
      <c r="AB16" s="16"/>
      <c r="AC16" s="17">
        <v>5684105678</v>
      </c>
      <c r="AD16" s="18">
        <f t="shared" si="11"/>
        <v>0</v>
      </c>
      <c r="AE16" s="18">
        <v>0</v>
      </c>
      <c r="AF16" s="18">
        <f t="shared" si="12"/>
        <v>22736422712</v>
      </c>
      <c r="AG16" s="16"/>
      <c r="AH16" s="17">
        <v>2842052839</v>
      </c>
      <c r="AI16" s="18">
        <f t="shared" si="13"/>
        <v>0</v>
      </c>
      <c r="AJ16" s="18">
        <v>0</v>
      </c>
      <c r="AK16" s="18">
        <f t="shared" si="14"/>
        <v>25578475551</v>
      </c>
      <c r="AL16" s="50"/>
      <c r="AM16" s="17">
        <v>3861979346</v>
      </c>
      <c r="AN16" s="18">
        <f t="shared" si="15"/>
        <v>0</v>
      </c>
      <c r="AO16" s="18">
        <v>0</v>
      </c>
      <c r="AP16" s="18">
        <f t="shared" si="16"/>
        <v>29440454897</v>
      </c>
      <c r="AQ16" s="50"/>
      <c r="AR16" s="17">
        <f>VLOOKUP(B16,[5]REPNCT004ReporteAuxiliarContabl!A$21:D$67,4,0)</f>
        <v>2842052839</v>
      </c>
      <c r="AS16" s="18">
        <f t="shared" si="17"/>
        <v>0</v>
      </c>
      <c r="AT16" s="18">
        <v>0</v>
      </c>
      <c r="AU16" s="18">
        <f t="shared" si="18"/>
        <v>32282507736</v>
      </c>
    </row>
    <row r="17" spans="1:47" s="19" customFormat="1" ht="15" hidden="1" customHeight="1" x14ac:dyDescent="0.25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3"/>
        <v>0</v>
      </c>
      <c r="I17" s="18">
        <f t="shared" si="4"/>
        <v>1467981703</v>
      </c>
      <c r="J17" s="16"/>
      <c r="K17" s="17">
        <v>2935963406</v>
      </c>
      <c r="L17" s="18">
        <f t="shared" si="5"/>
        <v>0</v>
      </c>
      <c r="M17" s="18">
        <f t="shared" si="6"/>
        <v>4403945109</v>
      </c>
      <c r="N17" s="16"/>
      <c r="O17" s="17">
        <v>1467981703</v>
      </c>
      <c r="P17" s="18">
        <f t="shared" si="7"/>
        <v>0</v>
      </c>
      <c r="Q17" s="18">
        <f t="shared" si="8"/>
        <v>5871926812</v>
      </c>
      <c r="R17" s="16"/>
      <c r="S17" s="17">
        <v>1467981703</v>
      </c>
      <c r="T17" s="18">
        <f t="shared" si="0"/>
        <v>0</v>
      </c>
      <c r="U17" s="18">
        <f t="shared" si="1"/>
        <v>7339908515</v>
      </c>
      <c r="V17" s="16"/>
      <c r="W17" s="16"/>
      <c r="X17" s="17">
        <v>1467981703</v>
      </c>
      <c r="Y17" s="18">
        <f t="shared" si="2"/>
        <v>0</v>
      </c>
      <c r="Z17" s="18">
        <f t="shared" si="9"/>
        <v>0</v>
      </c>
      <c r="AA17" s="18">
        <f t="shared" si="10"/>
        <v>8807890218</v>
      </c>
      <c r="AB17" s="16"/>
      <c r="AC17" s="17">
        <v>2935963406</v>
      </c>
      <c r="AD17" s="18">
        <f t="shared" si="11"/>
        <v>0</v>
      </c>
      <c r="AE17" s="18">
        <v>0</v>
      </c>
      <c r="AF17" s="18">
        <f t="shared" si="12"/>
        <v>11743853624</v>
      </c>
      <c r="AG17" s="16"/>
      <c r="AH17" s="17">
        <v>1467981703</v>
      </c>
      <c r="AI17" s="18">
        <f t="shared" si="13"/>
        <v>0</v>
      </c>
      <c r="AJ17" s="18">
        <v>0</v>
      </c>
      <c r="AK17" s="18">
        <f t="shared" si="14"/>
        <v>13211835327</v>
      </c>
      <c r="AL17" s="50"/>
      <c r="AM17" s="17">
        <v>3073197726</v>
      </c>
      <c r="AN17" s="18">
        <f t="shared" si="15"/>
        <v>0</v>
      </c>
      <c r="AO17" s="18">
        <v>0</v>
      </c>
      <c r="AP17" s="18">
        <f t="shared" si="16"/>
        <v>16285033053</v>
      </c>
      <c r="AQ17" s="50"/>
      <c r="AR17" s="17">
        <f>VLOOKUP(B17,[5]REPNCT004ReporteAuxiliarContabl!A$21:D$67,4,0)</f>
        <v>1467981703</v>
      </c>
      <c r="AS17" s="18">
        <f t="shared" si="17"/>
        <v>0</v>
      </c>
      <c r="AT17" s="18">
        <v>0</v>
      </c>
      <c r="AU17" s="18">
        <f t="shared" si="18"/>
        <v>17753014756</v>
      </c>
    </row>
    <row r="18" spans="1:47" s="19" customFormat="1" ht="15" hidden="1" customHeight="1" x14ac:dyDescent="0.25">
      <c r="A18" s="13">
        <v>8903990106</v>
      </c>
      <c r="B18" s="13">
        <v>890399010</v>
      </c>
      <c r="C18" s="13">
        <v>120676000</v>
      </c>
      <c r="D18" s="14" t="s">
        <v>13</v>
      </c>
      <c r="E18" s="36" t="s">
        <v>93</v>
      </c>
      <c r="F18" s="16"/>
      <c r="G18" s="17">
        <v>16723319028</v>
      </c>
      <c r="H18" s="18">
        <f t="shared" si="3"/>
        <v>0</v>
      </c>
      <c r="I18" s="18">
        <f t="shared" si="4"/>
        <v>16723319028</v>
      </c>
      <c r="J18" s="16"/>
      <c r="K18" s="17">
        <v>33446638056</v>
      </c>
      <c r="L18" s="18">
        <f t="shared" si="5"/>
        <v>0</v>
      </c>
      <c r="M18" s="18">
        <f t="shared" si="6"/>
        <v>50169957084</v>
      </c>
      <c r="N18" s="16"/>
      <c r="O18" s="17">
        <v>16723319028</v>
      </c>
      <c r="P18" s="18">
        <f t="shared" si="7"/>
        <v>0</v>
      </c>
      <c r="Q18" s="18">
        <f t="shared" si="8"/>
        <v>66893276112</v>
      </c>
      <c r="R18" s="16"/>
      <c r="S18" s="17">
        <v>16723319028</v>
      </c>
      <c r="T18" s="18">
        <f t="shared" si="0"/>
        <v>0</v>
      </c>
      <c r="U18" s="18">
        <f t="shared" si="1"/>
        <v>83616595140</v>
      </c>
      <c r="V18" s="16"/>
      <c r="W18" s="16"/>
      <c r="X18" s="17">
        <v>16723319028</v>
      </c>
      <c r="Y18" s="18">
        <f t="shared" si="2"/>
        <v>0</v>
      </c>
      <c r="Z18" s="18">
        <f t="shared" si="9"/>
        <v>0</v>
      </c>
      <c r="AA18" s="18">
        <f t="shared" si="10"/>
        <v>100339914168</v>
      </c>
      <c r="AB18" s="16"/>
      <c r="AC18" s="17">
        <v>33446638056</v>
      </c>
      <c r="AD18" s="18">
        <f t="shared" si="11"/>
        <v>0</v>
      </c>
      <c r="AE18" s="18">
        <v>0</v>
      </c>
      <c r="AF18" s="18">
        <f t="shared" si="12"/>
        <v>133786552224</v>
      </c>
      <c r="AG18" s="16"/>
      <c r="AH18" s="17">
        <v>16723319028</v>
      </c>
      <c r="AI18" s="18">
        <f t="shared" si="13"/>
        <v>0</v>
      </c>
      <c r="AJ18" s="18">
        <v>0</v>
      </c>
      <c r="AK18" s="18">
        <f t="shared" si="14"/>
        <v>150509871252</v>
      </c>
      <c r="AL18" s="50"/>
      <c r="AM18" s="17">
        <v>19542779222</v>
      </c>
      <c r="AN18" s="18">
        <f t="shared" si="15"/>
        <v>0</v>
      </c>
      <c r="AO18" s="18">
        <v>0</v>
      </c>
      <c r="AP18" s="18">
        <f t="shared" si="16"/>
        <v>170052650474</v>
      </c>
      <c r="AQ18" s="50"/>
      <c r="AR18" s="17">
        <f>VLOOKUP(B18,[5]REPNCT004ReporteAuxiliarContabl!A$21:D$67,4,0)</f>
        <v>16723319028</v>
      </c>
      <c r="AS18" s="18">
        <f t="shared" si="17"/>
        <v>0</v>
      </c>
      <c r="AT18" s="18">
        <v>0</v>
      </c>
      <c r="AU18" s="18">
        <f t="shared" si="18"/>
        <v>186775969502</v>
      </c>
    </row>
    <row r="19" spans="1:47" s="19" customFormat="1" ht="15" hidden="1" customHeight="1" x14ac:dyDescent="0.25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3"/>
        <v>0</v>
      </c>
      <c r="I19" s="18">
        <f t="shared" si="4"/>
        <v>3554885074</v>
      </c>
      <c r="J19" s="16"/>
      <c r="K19" s="17">
        <v>7109770148</v>
      </c>
      <c r="L19" s="18">
        <f t="shared" si="5"/>
        <v>0</v>
      </c>
      <c r="M19" s="18">
        <f t="shared" si="6"/>
        <v>10664655222</v>
      </c>
      <c r="N19" s="16"/>
      <c r="O19" s="17">
        <v>7109770148</v>
      </c>
      <c r="P19" s="18">
        <f t="shared" si="7"/>
        <v>0</v>
      </c>
      <c r="Q19" s="18">
        <f t="shared" si="8"/>
        <v>17774425370</v>
      </c>
      <c r="R19" s="16"/>
      <c r="S19" s="17">
        <v>3554885074</v>
      </c>
      <c r="T19" s="18">
        <f t="shared" si="0"/>
        <v>0</v>
      </c>
      <c r="U19" s="18">
        <f t="shared" si="1"/>
        <v>21329310444</v>
      </c>
      <c r="V19" s="16"/>
      <c r="W19" s="16"/>
      <c r="X19" s="17">
        <v>3554885074</v>
      </c>
      <c r="Y19" s="18">
        <f t="shared" si="2"/>
        <v>0</v>
      </c>
      <c r="Z19" s="18">
        <f t="shared" si="9"/>
        <v>0</v>
      </c>
      <c r="AA19" s="18">
        <f t="shared" si="10"/>
        <v>24884195518</v>
      </c>
      <c r="AB19" s="16"/>
      <c r="AC19" s="17">
        <v>7109770148</v>
      </c>
      <c r="AD19" s="18">
        <f t="shared" si="11"/>
        <v>0</v>
      </c>
      <c r="AE19" s="18">
        <v>0</v>
      </c>
      <c r="AF19" s="18">
        <f t="shared" si="12"/>
        <v>31993965666</v>
      </c>
      <c r="AG19" s="16"/>
      <c r="AH19" s="17">
        <v>3554885074</v>
      </c>
      <c r="AI19" s="18">
        <f t="shared" si="13"/>
        <v>0</v>
      </c>
      <c r="AJ19" s="18">
        <v>0</v>
      </c>
      <c r="AK19" s="18">
        <f t="shared" si="14"/>
        <v>35548850740</v>
      </c>
      <c r="AL19" s="50"/>
      <c r="AM19" s="17">
        <v>5409206266</v>
      </c>
      <c r="AN19" s="18">
        <f t="shared" si="15"/>
        <v>0</v>
      </c>
      <c r="AO19" s="18">
        <v>0</v>
      </c>
      <c r="AP19" s="18">
        <f t="shared" si="16"/>
        <v>40958057006</v>
      </c>
      <c r="AQ19" s="50"/>
      <c r="AR19" s="17">
        <f>VLOOKUP(B19,[5]REPNCT004ReporteAuxiliarContabl!A$21:D$67,4,0)</f>
        <v>3554885074</v>
      </c>
      <c r="AS19" s="18">
        <f t="shared" si="17"/>
        <v>0</v>
      </c>
      <c r="AT19" s="18">
        <v>0</v>
      </c>
      <c r="AU19" s="18">
        <f t="shared" si="18"/>
        <v>44512942080</v>
      </c>
    </row>
    <row r="20" spans="1:47" s="19" customFormat="1" ht="15" hidden="1" customHeight="1" x14ac:dyDescent="0.25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3"/>
        <v>0</v>
      </c>
      <c r="I20" s="18">
        <f t="shared" si="4"/>
        <v>4157702852</v>
      </c>
      <c r="J20" s="16"/>
      <c r="K20" s="17">
        <v>8315405704</v>
      </c>
      <c r="L20" s="18">
        <f t="shared" si="5"/>
        <v>0</v>
      </c>
      <c r="M20" s="18">
        <f t="shared" si="6"/>
        <v>12473108556</v>
      </c>
      <c r="N20" s="16"/>
      <c r="O20" s="17">
        <v>4157702852</v>
      </c>
      <c r="P20" s="18">
        <f t="shared" si="7"/>
        <v>0</v>
      </c>
      <c r="Q20" s="18">
        <f t="shared" si="8"/>
        <v>16630811408</v>
      </c>
      <c r="R20" s="16"/>
      <c r="S20" s="17">
        <v>4157702852</v>
      </c>
      <c r="T20" s="18">
        <f t="shared" si="0"/>
        <v>0</v>
      </c>
      <c r="U20" s="18">
        <f t="shared" si="1"/>
        <v>20788514260</v>
      </c>
      <c r="V20" s="16"/>
      <c r="W20" s="16"/>
      <c r="X20" s="17">
        <v>4157702852</v>
      </c>
      <c r="Y20" s="18">
        <f t="shared" si="2"/>
        <v>0</v>
      </c>
      <c r="Z20" s="18">
        <f t="shared" si="9"/>
        <v>0</v>
      </c>
      <c r="AA20" s="18">
        <f t="shared" si="10"/>
        <v>24946217112</v>
      </c>
      <c r="AB20" s="16"/>
      <c r="AC20" s="17">
        <v>8315405704</v>
      </c>
      <c r="AD20" s="18">
        <f t="shared" si="11"/>
        <v>0</v>
      </c>
      <c r="AE20" s="18">
        <v>0</v>
      </c>
      <c r="AF20" s="18">
        <f t="shared" si="12"/>
        <v>33261622816</v>
      </c>
      <c r="AG20" s="16"/>
      <c r="AH20" s="17">
        <v>4157702852</v>
      </c>
      <c r="AI20" s="18">
        <f t="shared" si="13"/>
        <v>0</v>
      </c>
      <c r="AJ20" s="18">
        <v>0</v>
      </c>
      <c r="AK20" s="18">
        <f t="shared" si="14"/>
        <v>37419325668</v>
      </c>
      <c r="AL20" s="50"/>
      <c r="AM20" s="17">
        <v>5819045657</v>
      </c>
      <c r="AN20" s="18">
        <f t="shared" si="15"/>
        <v>0</v>
      </c>
      <c r="AO20" s="18">
        <v>0</v>
      </c>
      <c r="AP20" s="18">
        <f t="shared" si="16"/>
        <v>43238371325</v>
      </c>
      <c r="AQ20" s="50"/>
      <c r="AR20" s="17">
        <f>VLOOKUP(B20,[5]REPNCT004ReporteAuxiliarContabl!A$21:D$67,4,0)</f>
        <v>4157702852</v>
      </c>
      <c r="AS20" s="18">
        <f t="shared" si="17"/>
        <v>0</v>
      </c>
      <c r="AT20" s="18">
        <v>0</v>
      </c>
      <c r="AU20" s="18">
        <f t="shared" si="18"/>
        <v>47396074177</v>
      </c>
    </row>
    <row r="21" spans="1:47" s="19" customFormat="1" ht="15" hidden="1" customHeight="1" x14ac:dyDescent="0.25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3"/>
        <v>0</v>
      </c>
      <c r="I21" s="18">
        <f t="shared" si="4"/>
        <v>1244295872</v>
      </c>
      <c r="J21" s="16"/>
      <c r="K21" s="17">
        <v>2488591744</v>
      </c>
      <c r="L21" s="18">
        <f t="shared" si="5"/>
        <v>0</v>
      </c>
      <c r="M21" s="18">
        <f t="shared" si="6"/>
        <v>3732887616</v>
      </c>
      <c r="N21" s="16"/>
      <c r="O21" s="17">
        <v>1244295872</v>
      </c>
      <c r="P21" s="18">
        <f t="shared" si="7"/>
        <v>0</v>
      </c>
      <c r="Q21" s="18">
        <f t="shared" si="8"/>
        <v>4977183488</v>
      </c>
      <c r="R21" s="16"/>
      <c r="S21" s="17">
        <v>1244295872</v>
      </c>
      <c r="T21" s="18">
        <f t="shared" si="0"/>
        <v>0</v>
      </c>
      <c r="U21" s="18">
        <f t="shared" si="1"/>
        <v>6221479360</v>
      </c>
      <c r="V21" s="16"/>
      <c r="W21" s="16">
        <v>235049950</v>
      </c>
      <c r="X21" s="17">
        <v>1244295872</v>
      </c>
      <c r="Y21" s="18">
        <f t="shared" si="2"/>
        <v>0</v>
      </c>
      <c r="Z21" s="18">
        <f t="shared" si="9"/>
        <v>235049950</v>
      </c>
      <c r="AA21" s="18">
        <f t="shared" si="10"/>
        <v>7465775232</v>
      </c>
      <c r="AB21" s="16"/>
      <c r="AC21" s="17">
        <v>2488591744</v>
      </c>
      <c r="AD21" s="18">
        <f t="shared" si="11"/>
        <v>0</v>
      </c>
      <c r="AE21" s="18">
        <v>235049950</v>
      </c>
      <c r="AF21" s="18">
        <f t="shared" si="12"/>
        <v>9954366976</v>
      </c>
      <c r="AG21" s="16"/>
      <c r="AH21" s="17">
        <v>1244295872</v>
      </c>
      <c r="AI21" s="18">
        <f t="shared" si="13"/>
        <v>0</v>
      </c>
      <c r="AJ21" s="18">
        <v>235049950</v>
      </c>
      <c r="AK21" s="18">
        <f t="shared" si="14"/>
        <v>11198662848</v>
      </c>
      <c r="AL21" s="50"/>
      <c r="AM21" s="17">
        <v>1720789550</v>
      </c>
      <c r="AN21" s="18">
        <f t="shared" si="15"/>
        <v>0</v>
      </c>
      <c r="AO21" s="18">
        <v>235049950</v>
      </c>
      <c r="AP21" s="18">
        <f t="shared" si="16"/>
        <v>12919452398</v>
      </c>
      <c r="AQ21" s="50"/>
      <c r="AR21" s="17">
        <f>VLOOKUP(B21,[5]REPNCT004ReporteAuxiliarContabl!A$21:D$67,4,0)</f>
        <v>1244295872</v>
      </c>
      <c r="AS21" s="18">
        <f t="shared" si="17"/>
        <v>0</v>
      </c>
      <c r="AT21" s="18">
        <v>235049950</v>
      </c>
      <c r="AU21" s="18">
        <f t="shared" si="18"/>
        <v>14163748270</v>
      </c>
    </row>
    <row r="22" spans="1:47" s="19" customFormat="1" ht="15" hidden="1" customHeight="1" x14ac:dyDescent="0.25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3"/>
        <v>2022173818</v>
      </c>
      <c r="I22" s="18">
        <f t="shared" si="4"/>
        <v>7459029768</v>
      </c>
      <c r="J22" s="16">
        <v>4044347636</v>
      </c>
      <c r="K22" s="17">
        <v>14918059536</v>
      </c>
      <c r="L22" s="18">
        <f t="shared" si="5"/>
        <v>6066521454</v>
      </c>
      <c r="M22" s="18">
        <f t="shared" si="6"/>
        <v>22377089304</v>
      </c>
      <c r="N22" s="16">
        <v>2022173818</v>
      </c>
      <c r="O22" s="17">
        <v>7459029768</v>
      </c>
      <c r="P22" s="18">
        <f t="shared" si="7"/>
        <v>8088695272</v>
      </c>
      <c r="Q22" s="18">
        <f t="shared" si="8"/>
        <v>29836119072</v>
      </c>
      <c r="R22" s="16">
        <v>2022173818</v>
      </c>
      <c r="S22" s="17">
        <v>7459029768</v>
      </c>
      <c r="T22" s="18">
        <f t="shared" si="0"/>
        <v>10110869090</v>
      </c>
      <c r="U22" s="18">
        <f t="shared" si="1"/>
        <v>37295148840</v>
      </c>
      <c r="V22" s="16">
        <v>2022173818</v>
      </c>
      <c r="W22" s="16">
        <v>1773892755</v>
      </c>
      <c r="X22" s="17">
        <v>7459029768</v>
      </c>
      <c r="Y22" s="18">
        <f t="shared" si="2"/>
        <v>12133042908</v>
      </c>
      <c r="Z22" s="18">
        <f t="shared" si="9"/>
        <v>1773892755</v>
      </c>
      <c r="AA22" s="18">
        <f t="shared" si="10"/>
        <v>44754178608</v>
      </c>
      <c r="AB22" s="16">
        <v>4044347636</v>
      </c>
      <c r="AC22" s="17">
        <v>14918059536</v>
      </c>
      <c r="AD22" s="18">
        <f t="shared" si="11"/>
        <v>16177390544</v>
      </c>
      <c r="AE22" s="18">
        <v>1773892755</v>
      </c>
      <c r="AF22" s="18">
        <f t="shared" si="12"/>
        <v>59672238144</v>
      </c>
      <c r="AG22" s="16">
        <v>2022173818</v>
      </c>
      <c r="AH22" s="17">
        <v>7459029768</v>
      </c>
      <c r="AI22" s="18">
        <f t="shared" si="13"/>
        <v>18199564362</v>
      </c>
      <c r="AJ22" s="18">
        <v>1773892755</v>
      </c>
      <c r="AK22" s="18">
        <f t="shared" si="14"/>
        <v>67131267912</v>
      </c>
      <c r="AL22" s="50">
        <v>2022173818</v>
      </c>
      <c r="AM22" s="17">
        <v>9403290553</v>
      </c>
      <c r="AN22" s="18">
        <f t="shared" si="15"/>
        <v>20221738180</v>
      </c>
      <c r="AO22" s="18">
        <v>1773892755</v>
      </c>
      <c r="AP22" s="18">
        <f t="shared" si="16"/>
        <v>76534558465</v>
      </c>
      <c r="AQ22" s="50">
        <f>VLOOKUP(B22,[4]REPNCT004ReporteAuxiliarContabl!A$21:D$27,4,0)</f>
        <v>2022173818</v>
      </c>
      <c r="AR22" s="17">
        <f>VLOOKUP(B22,[5]REPNCT004ReporteAuxiliarContabl!A$21:D$67,4,0)</f>
        <v>7459029768</v>
      </c>
      <c r="AS22" s="18">
        <f t="shared" si="17"/>
        <v>22243911998</v>
      </c>
      <c r="AT22" s="18">
        <v>1773892755</v>
      </c>
      <c r="AU22" s="18">
        <f t="shared" si="18"/>
        <v>83993588233</v>
      </c>
    </row>
    <row r="23" spans="1:47" s="19" customFormat="1" ht="15" hidden="1" customHeight="1" x14ac:dyDescent="0.25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3"/>
        <v>0</v>
      </c>
      <c r="I23" s="18">
        <f t="shared" si="4"/>
        <v>8515415445</v>
      </c>
      <c r="J23" s="16"/>
      <c r="K23" s="17">
        <v>17030830890</v>
      </c>
      <c r="L23" s="18">
        <f t="shared" si="5"/>
        <v>0</v>
      </c>
      <c r="M23" s="18">
        <f t="shared" si="6"/>
        <v>25546246335</v>
      </c>
      <c r="N23" s="16"/>
      <c r="O23" s="17">
        <v>8515415445</v>
      </c>
      <c r="P23" s="18">
        <f t="shared" si="7"/>
        <v>0</v>
      </c>
      <c r="Q23" s="18">
        <f t="shared" si="8"/>
        <v>34061661780</v>
      </c>
      <c r="R23" s="16"/>
      <c r="S23" s="17">
        <v>8515415445</v>
      </c>
      <c r="T23" s="18">
        <f t="shared" si="0"/>
        <v>0</v>
      </c>
      <c r="U23" s="18">
        <f t="shared" si="1"/>
        <v>42577077225</v>
      </c>
      <c r="V23" s="16"/>
      <c r="W23" s="16"/>
      <c r="X23" s="17">
        <v>8515415445</v>
      </c>
      <c r="Y23" s="18">
        <f t="shared" si="2"/>
        <v>0</v>
      </c>
      <c r="Z23" s="18">
        <f t="shared" si="9"/>
        <v>0</v>
      </c>
      <c r="AA23" s="18">
        <f t="shared" si="10"/>
        <v>51092492670</v>
      </c>
      <c r="AB23" s="16"/>
      <c r="AC23" s="17">
        <v>17030830890</v>
      </c>
      <c r="AD23" s="18">
        <f t="shared" si="11"/>
        <v>0</v>
      </c>
      <c r="AE23" s="18">
        <v>0</v>
      </c>
      <c r="AF23" s="18">
        <f t="shared" si="12"/>
        <v>68123323560</v>
      </c>
      <c r="AG23" s="16"/>
      <c r="AH23" s="17">
        <v>8515415445</v>
      </c>
      <c r="AI23" s="18">
        <f t="shared" si="13"/>
        <v>0</v>
      </c>
      <c r="AJ23" s="18">
        <v>0</v>
      </c>
      <c r="AK23" s="18">
        <f t="shared" si="14"/>
        <v>76638739005</v>
      </c>
      <c r="AL23" s="50"/>
      <c r="AM23" s="17">
        <v>9607896826</v>
      </c>
      <c r="AN23" s="18">
        <f t="shared" si="15"/>
        <v>0</v>
      </c>
      <c r="AO23" s="18">
        <v>0</v>
      </c>
      <c r="AP23" s="18">
        <f t="shared" si="16"/>
        <v>86246635831</v>
      </c>
      <c r="AQ23" s="50"/>
      <c r="AR23" s="17">
        <f>VLOOKUP(B23,[5]REPNCT004ReporteAuxiliarContabl!A$21:D$67,4,0)</f>
        <v>8515415445</v>
      </c>
      <c r="AS23" s="18">
        <f t="shared" si="17"/>
        <v>0</v>
      </c>
      <c r="AT23" s="18">
        <v>0</v>
      </c>
      <c r="AU23" s="18">
        <f t="shared" si="18"/>
        <v>94762051276</v>
      </c>
    </row>
    <row r="24" spans="1:47" s="19" customFormat="1" ht="15" hidden="1" customHeight="1" x14ac:dyDescent="0.25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3"/>
        <v>0</v>
      </c>
      <c r="I24" s="18">
        <f t="shared" si="4"/>
        <v>1632084998</v>
      </c>
      <c r="J24" s="16"/>
      <c r="K24" s="17">
        <v>3264169996</v>
      </c>
      <c r="L24" s="18">
        <f t="shared" si="5"/>
        <v>0</v>
      </c>
      <c r="M24" s="18">
        <f t="shared" si="6"/>
        <v>4896254994</v>
      </c>
      <c r="N24" s="16"/>
      <c r="O24" s="17">
        <v>1632084998</v>
      </c>
      <c r="P24" s="18">
        <f t="shared" si="7"/>
        <v>0</v>
      </c>
      <c r="Q24" s="18">
        <f t="shared" si="8"/>
        <v>6528339992</v>
      </c>
      <c r="R24" s="16"/>
      <c r="S24" s="17">
        <v>1632084998</v>
      </c>
      <c r="T24" s="18">
        <f t="shared" si="0"/>
        <v>0</v>
      </c>
      <c r="U24" s="18">
        <f t="shared" si="1"/>
        <v>8160424990</v>
      </c>
      <c r="V24" s="16"/>
      <c r="W24" s="16"/>
      <c r="X24" s="17">
        <v>1632084998</v>
      </c>
      <c r="Y24" s="18">
        <f t="shared" si="2"/>
        <v>0</v>
      </c>
      <c r="Z24" s="18">
        <f t="shared" si="9"/>
        <v>0</v>
      </c>
      <c r="AA24" s="18">
        <f t="shared" si="10"/>
        <v>9792509988</v>
      </c>
      <c r="AB24" s="16"/>
      <c r="AC24" s="17">
        <v>3264169996</v>
      </c>
      <c r="AD24" s="18">
        <f t="shared" si="11"/>
        <v>0</v>
      </c>
      <c r="AE24" s="18">
        <v>0</v>
      </c>
      <c r="AF24" s="18">
        <f t="shared" si="12"/>
        <v>13056679984</v>
      </c>
      <c r="AG24" s="16"/>
      <c r="AH24" s="17">
        <v>1632084998</v>
      </c>
      <c r="AI24" s="18">
        <f t="shared" si="13"/>
        <v>0</v>
      </c>
      <c r="AJ24" s="18">
        <v>0</v>
      </c>
      <c r="AK24" s="18">
        <f t="shared" si="14"/>
        <v>14688764982</v>
      </c>
      <c r="AL24" s="50"/>
      <c r="AM24" s="17">
        <v>2457217468</v>
      </c>
      <c r="AN24" s="18">
        <f t="shared" si="15"/>
        <v>0</v>
      </c>
      <c r="AO24" s="18">
        <v>0</v>
      </c>
      <c r="AP24" s="18">
        <f t="shared" si="16"/>
        <v>17145982450</v>
      </c>
      <c r="AQ24" s="50"/>
      <c r="AR24" s="17">
        <f>VLOOKUP(B24,[5]REPNCT004ReporteAuxiliarContabl!A$21:D$67,4,0)</f>
        <v>1632084998</v>
      </c>
      <c r="AS24" s="18">
        <f t="shared" si="17"/>
        <v>0</v>
      </c>
      <c r="AT24" s="18">
        <v>0</v>
      </c>
      <c r="AU24" s="18">
        <f t="shared" si="18"/>
        <v>18778067448</v>
      </c>
    </row>
    <row r="25" spans="1:47" s="19" customFormat="1" ht="15" hidden="1" customHeight="1" x14ac:dyDescent="0.25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3"/>
        <v>0</v>
      </c>
      <c r="I25" s="18">
        <f t="shared" si="4"/>
        <v>3051159012</v>
      </c>
      <c r="J25" s="16"/>
      <c r="K25" s="17">
        <v>6102318024</v>
      </c>
      <c r="L25" s="18">
        <f t="shared" si="5"/>
        <v>0</v>
      </c>
      <c r="M25" s="18">
        <f t="shared" si="6"/>
        <v>9153477036</v>
      </c>
      <c r="N25" s="16"/>
      <c r="O25" s="17">
        <v>3051159012</v>
      </c>
      <c r="P25" s="18">
        <f t="shared" si="7"/>
        <v>0</v>
      </c>
      <c r="Q25" s="18">
        <f t="shared" si="8"/>
        <v>12204636048</v>
      </c>
      <c r="R25" s="16"/>
      <c r="S25" s="17">
        <v>3051159012</v>
      </c>
      <c r="T25" s="18">
        <f t="shared" si="0"/>
        <v>0</v>
      </c>
      <c r="U25" s="18">
        <f t="shared" si="1"/>
        <v>15255795060</v>
      </c>
      <c r="V25" s="16"/>
      <c r="W25" s="16"/>
      <c r="X25" s="17">
        <v>3051159012</v>
      </c>
      <c r="Y25" s="18">
        <f t="shared" si="2"/>
        <v>0</v>
      </c>
      <c r="Z25" s="18">
        <f t="shared" si="9"/>
        <v>0</v>
      </c>
      <c r="AA25" s="18">
        <f t="shared" si="10"/>
        <v>18306954072</v>
      </c>
      <c r="AB25" s="16"/>
      <c r="AC25" s="17">
        <v>6102318024</v>
      </c>
      <c r="AD25" s="18">
        <f t="shared" si="11"/>
        <v>0</v>
      </c>
      <c r="AE25" s="18">
        <v>0</v>
      </c>
      <c r="AF25" s="18">
        <f t="shared" si="12"/>
        <v>24409272096</v>
      </c>
      <c r="AG25" s="16"/>
      <c r="AH25" s="17">
        <v>3051159012</v>
      </c>
      <c r="AI25" s="18">
        <f t="shared" si="13"/>
        <v>0</v>
      </c>
      <c r="AJ25" s="18">
        <v>0</v>
      </c>
      <c r="AK25" s="18">
        <f t="shared" si="14"/>
        <v>27460431108</v>
      </c>
      <c r="AL25" s="50"/>
      <c r="AM25" s="17">
        <v>4484278676</v>
      </c>
      <c r="AN25" s="18">
        <f t="shared" si="15"/>
        <v>0</v>
      </c>
      <c r="AO25" s="18">
        <v>0</v>
      </c>
      <c r="AP25" s="18">
        <f t="shared" si="16"/>
        <v>31944709784</v>
      </c>
      <c r="AQ25" s="50"/>
      <c r="AR25" s="17">
        <f>VLOOKUP(B25,[5]REPNCT004ReporteAuxiliarContabl!A$21:D$67,4,0)</f>
        <v>3051159012</v>
      </c>
      <c r="AS25" s="18">
        <f t="shared" si="17"/>
        <v>0</v>
      </c>
      <c r="AT25" s="18">
        <v>0</v>
      </c>
      <c r="AU25" s="18">
        <f t="shared" si="18"/>
        <v>34995868796</v>
      </c>
    </row>
    <row r="26" spans="1:47" s="19" customFormat="1" ht="15" hidden="1" customHeight="1" x14ac:dyDescent="0.25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3"/>
        <v>0</v>
      </c>
      <c r="I26" s="18">
        <f t="shared" si="4"/>
        <v>4633424404</v>
      </c>
      <c r="J26" s="16"/>
      <c r="K26" s="17">
        <v>9266848808</v>
      </c>
      <c r="L26" s="18">
        <f t="shared" si="5"/>
        <v>0</v>
      </c>
      <c r="M26" s="18">
        <f t="shared" si="6"/>
        <v>13900273212</v>
      </c>
      <c r="N26" s="16"/>
      <c r="O26" s="17">
        <v>4633424404</v>
      </c>
      <c r="P26" s="18">
        <f t="shared" si="7"/>
        <v>0</v>
      </c>
      <c r="Q26" s="18">
        <f t="shared" si="8"/>
        <v>18533697616</v>
      </c>
      <c r="R26" s="16"/>
      <c r="S26" s="17">
        <v>4633424404</v>
      </c>
      <c r="T26" s="18">
        <f t="shared" si="0"/>
        <v>0</v>
      </c>
      <c r="U26" s="18">
        <f t="shared" si="1"/>
        <v>23167122020</v>
      </c>
      <c r="V26" s="16"/>
      <c r="W26" s="16"/>
      <c r="X26" s="17">
        <v>4633424404</v>
      </c>
      <c r="Y26" s="18">
        <f t="shared" si="2"/>
        <v>0</v>
      </c>
      <c r="Z26" s="18">
        <f t="shared" si="9"/>
        <v>0</v>
      </c>
      <c r="AA26" s="18">
        <f t="shared" si="10"/>
        <v>27800546424</v>
      </c>
      <c r="AB26" s="16"/>
      <c r="AC26" s="17">
        <v>9266848808</v>
      </c>
      <c r="AD26" s="18">
        <f t="shared" si="11"/>
        <v>0</v>
      </c>
      <c r="AE26" s="18">
        <v>0</v>
      </c>
      <c r="AF26" s="18">
        <f t="shared" si="12"/>
        <v>37067395232</v>
      </c>
      <c r="AG26" s="16"/>
      <c r="AH26" s="17">
        <v>4633424404</v>
      </c>
      <c r="AI26" s="18">
        <f t="shared" si="13"/>
        <v>0</v>
      </c>
      <c r="AJ26" s="18">
        <v>0</v>
      </c>
      <c r="AK26" s="18">
        <f t="shared" si="14"/>
        <v>41700819636</v>
      </c>
      <c r="AL26" s="50"/>
      <c r="AM26" s="17">
        <v>5565125879</v>
      </c>
      <c r="AN26" s="18">
        <f t="shared" si="15"/>
        <v>0</v>
      </c>
      <c r="AO26" s="18">
        <v>0</v>
      </c>
      <c r="AP26" s="18">
        <f t="shared" si="16"/>
        <v>47265945515</v>
      </c>
      <c r="AQ26" s="50"/>
      <c r="AR26" s="17">
        <f>VLOOKUP(B26,[5]REPNCT004ReporteAuxiliarContabl!A$21:D$67,4,0)</f>
        <v>4633424404</v>
      </c>
      <c r="AS26" s="18">
        <f t="shared" si="17"/>
        <v>0</v>
      </c>
      <c r="AT26" s="18">
        <v>0</v>
      </c>
      <c r="AU26" s="18">
        <f t="shared" si="18"/>
        <v>51899369919</v>
      </c>
    </row>
    <row r="27" spans="1:47" s="19" customFormat="1" ht="15" hidden="1" customHeight="1" x14ac:dyDescent="0.25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3"/>
        <v>0</v>
      </c>
      <c r="I27" s="18">
        <f t="shared" si="4"/>
        <v>2210576442</v>
      </c>
      <c r="J27" s="16"/>
      <c r="K27" s="17">
        <v>4421152884</v>
      </c>
      <c r="L27" s="18">
        <f t="shared" si="5"/>
        <v>0</v>
      </c>
      <c r="M27" s="18">
        <f t="shared" si="6"/>
        <v>6631729326</v>
      </c>
      <c r="N27" s="16"/>
      <c r="O27" s="17">
        <v>2210576442</v>
      </c>
      <c r="P27" s="18">
        <f t="shared" si="7"/>
        <v>0</v>
      </c>
      <c r="Q27" s="18">
        <f t="shared" si="8"/>
        <v>8842305768</v>
      </c>
      <c r="R27" s="16"/>
      <c r="S27" s="17">
        <v>2210576442</v>
      </c>
      <c r="T27" s="18">
        <f t="shared" si="0"/>
        <v>0</v>
      </c>
      <c r="U27" s="18">
        <f t="shared" si="1"/>
        <v>11052882210</v>
      </c>
      <c r="V27" s="16"/>
      <c r="W27" s="16">
        <v>680727242</v>
      </c>
      <c r="X27" s="17">
        <v>2210576442</v>
      </c>
      <c r="Y27" s="18">
        <f t="shared" si="2"/>
        <v>0</v>
      </c>
      <c r="Z27" s="18">
        <f t="shared" si="9"/>
        <v>680727242</v>
      </c>
      <c r="AA27" s="18">
        <f t="shared" si="10"/>
        <v>13263458652</v>
      </c>
      <c r="AB27" s="16"/>
      <c r="AC27" s="17">
        <v>4421152884</v>
      </c>
      <c r="AD27" s="18">
        <f t="shared" si="11"/>
        <v>0</v>
      </c>
      <c r="AE27" s="18">
        <v>680727242</v>
      </c>
      <c r="AF27" s="18">
        <f t="shared" si="12"/>
        <v>17684611536</v>
      </c>
      <c r="AG27" s="16"/>
      <c r="AH27" s="17">
        <v>2210576442</v>
      </c>
      <c r="AI27" s="18">
        <f t="shared" si="13"/>
        <v>0</v>
      </c>
      <c r="AJ27" s="18">
        <v>680727242</v>
      </c>
      <c r="AK27" s="18">
        <f t="shared" si="14"/>
        <v>19895187978</v>
      </c>
      <c r="AL27" s="50"/>
      <c r="AM27" s="17">
        <v>2947505041</v>
      </c>
      <c r="AN27" s="18">
        <f t="shared" si="15"/>
        <v>0</v>
      </c>
      <c r="AO27" s="18">
        <v>680727242</v>
      </c>
      <c r="AP27" s="18">
        <f t="shared" si="16"/>
        <v>22842693019</v>
      </c>
      <c r="AQ27" s="50"/>
      <c r="AR27" s="17">
        <f>VLOOKUP(B27,[5]REPNCT004ReporteAuxiliarContabl!A$21:D$67,4,0)</f>
        <v>2210576442</v>
      </c>
      <c r="AS27" s="18">
        <f t="shared" si="17"/>
        <v>0</v>
      </c>
      <c r="AT27" s="18">
        <v>680727242</v>
      </c>
      <c r="AU27" s="18">
        <f t="shared" si="18"/>
        <v>25053269461</v>
      </c>
    </row>
    <row r="28" spans="1:47" s="19" customFormat="1" ht="15" hidden="1" customHeight="1" x14ac:dyDescent="0.25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3"/>
        <v>0</v>
      </c>
      <c r="I28" s="18">
        <f t="shared" si="4"/>
        <v>2015070750</v>
      </c>
      <c r="J28" s="16"/>
      <c r="K28" s="17">
        <v>4030141500</v>
      </c>
      <c r="L28" s="18">
        <f t="shared" si="5"/>
        <v>0</v>
      </c>
      <c r="M28" s="18">
        <f t="shared" si="6"/>
        <v>6045212250</v>
      </c>
      <c r="N28" s="16"/>
      <c r="O28" s="17">
        <v>2015070750</v>
      </c>
      <c r="P28" s="18">
        <f t="shared" si="7"/>
        <v>0</v>
      </c>
      <c r="Q28" s="18">
        <f t="shared" si="8"/>
        <v>8060283000</v>
      </c>
      <c r="R28" s="16"/>
      <c r="S28" s="17">
        <v>2015070750</v>
      </c>
      <c r="T28" s="18">
        <f t="shared" si="0"/>
        <v>0</v>
      </c>
      <c r="U28" s="18">
        <f t="shared" si="1"/>
        <v>10075353750</v>
      </c>
      <c r="V28" s="16"/>
      <c r="W28" s="16"/>
      <c r="X28" s="17">
        <v>2015070750</v>
      </c>
      <c r="Y28" s="18">
        <f t="shared" si="2"/>
        <v>0</v>
      </c>
      <c r="Z28" s="18">
        <f t="shared" si="9"/>
        <v>0</v>
      </c>
      <c r="AA28" s="18">
        <f t="shared" si="10"/>
        <v>12090424500</v>
      </c>
      <c r="AB28" s="16"/>
      <c r="AC28" s="17">
        <v>4030141500</v>
      </c>
      <c r="AD28" s="18">
        <f t="shared" si="11"/>
        <v>0</v>
      </c>
      <c r="AE28" s="18">
        <v>0</v>
      </c>
      <c r="AF28" s="18">
        <f t="shared" si="12"/>
        <v>16120566000</v>
      </c>
      <c r="AG28" s="16"/>
      <c r="AH28" s="17">
        <v>2015070750</v>
      </c>
      <c r="AI28" s="18">
        <f t="shared" si="13"/>
        <v>0</v>
      </c>
      <c r="AJ28" s="18">
        <v>0</v>
      </c>
      <c r="AK28" s="18">
        <f t="shared" si="14"/>
        <v>18135636750</v>
      </c>
      <c r="AL28" s="50"/>
      <c r="AM28" s="17">
        <v>2827074194</v>
      </c>
      <c r="AN28" s="18">
        <f t="shared" si="15"/>
        <v>0</v>
      </c>
      <c r="AO28" s="18">
        <v>0</v>
      </c>
      <c r="AP28" s="18">
        <f t="shared" si="16"/>
        <v>20962710944</v>
      </c>
      <c r="AQ28" s="50"/>
      <c r="AR28" s="17">
        <f>VLOOKUP(B28,[5]REPNCT004ReporteAuxiliarContabl!A$21:D$67,4,0)</f>
        <v>2015070750</v>
      </c>
      <c r="AS28" s="18">
        <f t="shared" si="17"/>
        <v>0</v>
      </c>
      <c r="AT28" s="18">
        <v>0</v>
      </c>
      <c r="AU28" s="18">
        <f t="shared" si="18"/>
        <v>22977781694</v>
      </c>
    </row>
    <row r="29" spans="1:47" s="19" customFormat="1" ht="15" hidden="1" customHeight="1" x14ac:dyDescent="0.25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3"/>
        <v>0</v>
      </c>
      <c r="I29" s="18">
        <f t="shared" si="4"/>
        <v>2064779849</v>
      </c>
      <c r="J29" s="16"/>
      <c r="K29" s="17">
        <v>4129559698</v>
      </c>
      <c r="L29" s="18">
        <f t="shared" si="5"/>
        <v>0</v>
      </c>
      <c r="M29" s="18">
        <f t="shared" si="6"/>
        <v>6194339547</v>
      </c>
      <c r="N29" s="16"/>
      <c r="O29" s="17">
        <v>2064779849</v>
      </c>
      <c r="P29" s="18">
        <f t="shared" si="7"/>
        <v>0</v>
      </c>
      <c r="Q29" s="18">
        <f t="shared" si="8"/>
        <v>8259119396</v>
      </c>
      <c r="R29" s="16"/>
      <c r="S29" s="17">
        <v>2064779849</v>
      </c>
      <c r="T29" s="18">
        <f t="shared" si="0"/>
        <v>0</v>
      </c>
      <c r="U29" s="18">
        <f t="shared" si="1"/>
        <v>10323899245</v>
      </c>
      <c r="V29" s="16"/>
      <c r="W29" s="16">
        <v>526747322</v>
      </c>
      <c r="X29" s="17">
        <v>2064779849</v>
      </c>
      <c r="Y29" s="18">
        <f t="shared" si="2"/>
        <v>0</v>
      </c>
      <c r="Z29" s="18">
        <f t="shared" si="9"/>
        <v>526747322</v>
      </c>
      <c r="AA29" s="18">
        <f t="shared" si="10"/>
        <v>12388679094</v>
      </c>
      <c r="AB29" s="16"/>
      <c r="AC29" s="17">
        <v>4129559698</v>
      </c>
      <c r="AD29" s="18">
        <f t="shared" si="11"/>
        <v>0</v>
      </c>
      <c r="AE29" s="18">
        <v>526747322</v>
      </c>
      <c r="AF29" s="18">
        <f t="shared" si="12"/>
        <v>16518238792</v>
      </c>
      <c r="AG29" s="16"/>
      <c r="AH29" s="17">
        <v>2064779849</v>
      </c>
      <c r="AI29" s="18">
        <f t="shared" si="13"/>
        <v>0</v>
      </c>
      <c r="AJ29" s="18">
        <v>526747322</v>
      </c>
      <c r="AK29" s="18">
        <f t="shared" si="14"/>
        <v>18583018641</v>
      </c>
      <c r="AL29" s="50"/>
      <c r="AM29" s="17">
        <v>3062590475</v>
      </c>
      <c r="AN29" s="18">
        <f t="shared" si="15"/>
        <v>0</v>
      </c>
      <c r="AO29" s="18">
        <v>526747322</v>
      </c>
      <c r="AP29" s="18">
        <f t="shared" si="16"/>
        <v>21645609116</v>
      </c>
      <c r="AQ29" s="50"/>
      <c r="AR29" s="17">
        <f>VLOOKUP(B29,[5]REPNCT004ReporteAuxiliarContabl!A$21:D$67,4,0)</f>
        <v>2064779849</v>
      </c>
      <c r="AS29" s="18">
        <f t="shared" si="17"/>
        <v>0</v>
      </c>
      <c r="AT29" s="18">
        <v>526747322</v>
      </c>
      <c r="AU29" s="18">
        <f t="shared" si="18"/>
        <v>23710388965</v>
      </c>
    </row>
    <row r="30" spans="1:47" s="19" customFormat="1" ht="15" hidden="1" customHeight="1" x14ac:dyDescent="0.25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3"/>
        <v>0</v>
      </c>
      <c r="I30" s="18">
        <f t="shared" si="4"/>
        <v>1309002844</v>
      </c>
      <c r="J30" s="16"/>
      <c r="K30" s="17">
        <v>2618005688</v>
      </c>
      <c r="L30" s="18">
        <f t="shared" si="5"/>
        <v>0</v>
      </c>
      <c r="M30" s="18">
        <f t="shared" si="6"/>
        <v>3927008532</v>
      </c>
      <c r="N30" s="16"/>
      <c r="O30" s="17">
        <v>1309002844</v>
      </c>
      <c r="P30" s="18">
        <f t="shared" si="7"/>
        <v>0</v>
      </c>
      <c r="Q30" s="18">
        <f t="shared" si="8"/>
        <v>5236011376</v>
      </c>
      <c r="R30" s="16"/>
      <c r="S30" s="17">
        <v>1309002844</v>
      </c>
      <c r="T30" s="18">
        <f t="shared" si="0"/>
        <v>0</v>
      </c>
      <c r="U30" s="18">
        <f t="shared" si="1"/>
        <v>6545014220</v>
      </c>
      <c r="V30" s="16"/>
      <c r="W30" s="16"/>
      <c r="X30" s="17">
        <v>1309002844</v>
      </c>
      <c r="Y30" s="18">
        <f t="shared" si="2"/>
        <v>0</v>
      </c>
      <c r="Z30" s="18">
        <f t="shared" si="9"/>
        <v>0</v>
      </c>
      <c r="AA30" s="18">
        <f t="shared" si="10"/>
        <v>7854017064</v>
      </c>
      <c r="AB30" s="16"/>
      <c r="AC30" s="17">
        <v>2618005688</v>
      </c>
      <c r="AD30" s="18">
        <f t="shared" si="11"/>
        <v>0</v>
      </c>
      <c r="AE30" s="18">
        <v>0</v>
      </c>
      <c r="AF30" s="18">
        <f t="shared" si="12"/>
        <v>10472022752</v>
      </c>
      <c r="AG30" s="16"/>
      <c r="AH30" s="17">
        <v>1309002844</v>
      </c>
      <c r="AI30" s="18">
        <f t="shared" si="13"/>
        <v>0</v>
      </c>
      <c r="AJ30" s="18">
        <v>0</v>
      </c>
      <c r="AK30" s="18">
        <f t="shared" si="14"/>
        <v>11781025596</v>
      </c>
      <c r="AL30" s="50"/>
      <c r="AM30" s="17">
        <v>2638008112</v>
      </c>
      <c r="AN30" s="18">
        <f t="shared" si="15"/>
        <v>0</v>
      </c>
      <c r="AO30" s="18">
        <v>0</v>
      </c>
      <c r="AP30" s="18">
        <f t="shared" si="16"/>
        <v>14419033708</v>
      </c>
      <c r="AQ30" s="50"/>
      <c r="AR30" s="17">
        <f>VLOOKUP(B30,[5]REPNCT004ReporteAuxiliarContabl!A$21:D$67,4,0)</f>
        <v>1309002844</v>
      </c>
      <c r="AS30" s="18">
        <f t="shared" si="17"/>
        <v>0</v>
      </c>
      <c r="AT30" s="18">
        <v>0</v>
      </c>
      <c r="AU30" s="18">
        <f t="shared" si="18"/>
        <v>15728036552</v>
      </c>
    </row>
    <row r="31" spans="1:47" s="19" customFormat="1" ht="15" hidden="1" customHeight="1" thickBot="1" x14ac:dyDescent="0.25">
      <c r="A31" s="13">
        <v>8910800313</v>
      </c>
      <c r="B31" s="13">
        <v>891080031</v>
      </c>
      <c r="C31" s="13">
        <v>27123000</v>
      </c>
      <c r="D31" s="14" t="s">
        <v>27</v>
      </c>
      <c r="E31" s="35" t="s">
        <v>122</v>
      </c>
      <c r="F31" s="16">
        <v>2643204032</v>
      </c>
      <c r="G31" s="17">
        <v>5890242359</v>
      </c>
      <c r="H31" s="18">
        <f t="shared" si="3"/>
        <v>2643204032</v>
      </c>
      <c r="I31" s="18">
        <f t="shared" si="4"/>
        <v>5890242359</v>
      </c>
      <c r="J31" s="16">
        <v>5286408064</v>
      </c>
      <c r="K31" s="17">
        <v>11780484718</v>
      </c>
      <c r="L31" s="18">
        <f t="shared" si="5"/>
        <v>7929612096</v>
      </c>
      <c r="M31" s="18">
        <f t="shared" si="6"/>
        <v>17670727077</v>
      </c>
      <c r="N31" s="16">
        <v>2643204032</v>
      </c>
      <c r="O31" s="17">
        <v>5890242359</v>
      </c>
      <c r="P31" s="18">
        <f t="shared" si="7"/>
        <v>10572816128</v>
      </c>
      <c r="Q31" s="18">
        <f t="shared" si="8"/>
        <v>23560969436</v>
      </c>
      <c r="R31" s="16">
        <v>2643204032</v>
      </c>
      <c r="S31" s="17">
        <v>5890242359</v>
      </c>
      <c r="T31" s="18">
        <f t="shared" si="0"/>
        <v>13216020160</v>
      </c>
      <c r="U31" s="18">
        <f t="shared" si="1"/>
        <v>29451211795</v>
      </c>
      <c r="V31" s="16">
        <v>2643204032</v>
      </c>
      <c r="W31" s="16">
        <v>913491470</v>
      </c>
      <c r="X31" s="17">
        <v>5890242359</v>
      </c>
      <c r="Y31" s="18">
        <f t="shared" si="2"/>
        <v>15859224192</v>
      </c>
      <c r="Z31" s="18">
        <f t="shared" si="9"/>
        <v>913491470</v>
      </c>
      <c r="AA31" s="18">
        <f t="shared" si="10"/>
        <v>35341454154</v>
      </c>
      <c r="AB31" s="16">
        <v>5286408064</v>
      </c>
      <c r="AC31" s="17">
        <v>11780484718</v>
      </c>
      <c r="AD31" s="18">
        <f t="shared" si="11"/>
        <v>21145632256</v>
      </c>
      <c r="AE31" s="18">
        <v>913491470</v>
      </c>
      <c r="AF31" s="18">
        <f t="shared" si="12"/>
        <v>47121938872</v>
      </c>
      <c r="AG31" s="16">
        <v>2643204032</v>
      </c>
      <c r="AH31" s="17">
        <v>5890242359</v>
      </c>
      <c r="AI31" s="18">
        <f t="shared" si="13"/>
        <v>23788836288</v>
      </c>
      <c r="AJ31" s="18">
        <v>913491470</v>
      </c>
      <c r="AK31" s="18">
        <f t="shared" si="14"/>
        <v>53012181231</v>
      </c>
      <c r="AL31" s="50">
        <v>2643204032</v>
      </c>
      <c r="AM31" s="17">
        <v>7005803531</v>
      </c>
      <c r="AN31" s="18">
        <f t="shared" si="15"/>
        <v>26432040320</v>
      </c>
      <c r="AO31" s="18">
        <v>913491470</v>
      </c>
      <c r="AP31" s="18">
        <f t="shared" si="16"/>
        <v>60017984762</v>
      </c>
      <c r="AQ31" s="50">
        <f>VLOOKUP(B31,[4]REPNCT004ReporteAuxiliarContabl!A$21:D$27,4,0)</f>
        <v>2643204032</v>
      </c>
      <c r="AR31" s="17">
        <f>VLOOKUP(B31,[5]REPNCT004ReporteAuxiliarContabl!A$21:D$67,4,0)</f>
        <v>5890242359</v>
      </c>
      <c r="AS31" s="18">
        <f t="shared" si="17"/>
        <v>29075244352</v>
      </c>
      <c r="AT31" s="18">
        <v>913491470</v>
      </c>
      <c r="AU31" s="18">
        <f t="shared" si="18"/>
        <v>65908227121</v>
      </c>
    </row>
    <row r="32" spans="1:47" s="19" customFormat="1" ht="15" hidden="1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3"/>
        <v>0</v>
      </c>
      <c r="I32" s="18">
        <f t="shared" si="4"/>
        <v>5890474322</v>
      </c>
      <c r="J32" s="16"/>
      <c r="K32" s="17">
        <v>11780948644</v>
      </c>
      <c r="L32" s="18">
        <f t="shared" si="5"/>
        <v>0</v>
      </c>
      <c r="M32" s="18">
        <f t="shared" si="6"/>
        <v>17671422966</v>
      </c>
      <c r="N32" s="16"/>
      <c r="O32" s="17">
        <v>5890474322</v>
      </c>
      <c r="P32" s="18">
        <f t="shared" si="7"/>
        <v>0</v>
      </c>
      <c r="Q32" s="18">
        <f t="shared" si="8"/>
        <v>23561897288</v>
      </c>
      <c r="R32" s="16"/>
      <c r="S32" s="17">
        <v>5890474322</v>
      </c>
      <c r="T32" s="18">
        <f t="shared" si="0"/>
        <v>0</v>
      </c>
      <c r="U32" s="18">
        <f t="shared" si="1"/>
        <v>29452371610</v>
      </c>
      <c r="V32" s="16"/>
      <c r="W32" s="16"/>
      <c r="X32" s="17">
        <v>5890474322</v>
      </c>
      <c r="Y32" s="18">
        <f t="shared" si="2"/>
        <v>0</v>
      </c>
      <c r="Z32" s="18">
        <f t="shared" si="9"/>
        <v>0</v>
      </c>
      <c r="AA32" s="18">
        <f t="shared" si="10"/>
        <v>35342845932</v>
      </c>
      <c r="AB32" s="16"/>
      <c r="AC32" s="17">
        <v>11780948644</v>
      </c>
      <c r="AD32" s="18">
        <f t="shared" si="11"/>
        <v>0</v>
      </c>
      <c r="AE32" s="18">
        <v>0</v>
      </c>
      <c r="AF32" s="18">
        <f t="shared" si="12"/>
        <v>47123794576</v>
      </c>
      <c r="AG32" s="16"/>
      <c r="AH32" s="17">
        <v>5890474322</v>
      </c>
      <c r="AI32" s="18">
        <f t="shared" si="13"/>
        <v>0</v>
      </c>
      <c r="AJ32" s="18">
        <v>0</v>
      </c>
      <c r="AK32" s="18">
        <f t="shared" si="14"/>
        <v>53014268898</v>
      </c>
      <c r="AL32" s="50"/>
      <c r="AM32" s="17">
        <v>7496705935</v>
      </c>
      <c r="AN32" s="18">
        <f t="shared" si="15"/>
        <v>0</v>
      </c>
      <c r="AO32" s="18">
        <v>0</v>
      </c>
      <c r="AP32" s="18">
        <f t="shared" si="16"/>
        <v>60510974833</v>
      </c>
      <c r="AQ32" s="50"/>
      <c r="AR32" s="17">
        <f>VLOOKUP(B32,[5]REPNCT004ReporteAuxiliarContabl!A$21:D$67,4,0)</f>
        <v>5890474322</v>
      </c>
      <c r="AS32" s="18">
        <f t="shared" si="17"/>
        <v>0</v>
      </c>
      <c r="AT32" s="18">
        <v>0</v>
      </c>
      <c r="AU32" s="18">
        <f t="shared" si="18"/>
        <v>66401449155</v>
      </c>
    </row>
    <row r="33" spans="1:48" s="19" customFormat="1" ht="15" hidden="1" customHeight="1" x14ac:dyDescent="0.25">
      <c r="A33" s="13">
        <v>8908010630</v>
      </c>
      <c r="B33" s="13">
        <v>890801063</v>
      </c>
      <c r="C33" s="13">
        <v>27017000</v>
      </c>
      <c r="D33" s="43" t="s">
        <v>21</v>
      </c>
      <c r="E33" s="15" t="s">
        <v>74</v>
      </c>
      <c r="F33" s="16">
        <v>1520947456</v>
      </c>
      <c r="G33" s="17">
        <v>5728711799</v>
      </c>
      <c r="H33" s="18">
        <f t="shared" si="3"/>
        <v>1520947456</v>
      </c>
      <c r="I33" s="18">
        <f t="shared" si="4"/>
        <v>5728711799</v>
      </c>
      <c r="J33" s="16">
        <v>3041894912</v>
      </c>
      <c r="K33" s="17">
        <v>11457423598</v>
      </c>
      <c r="L33" s="18">
        <f t="shared" si="5"/>
        <v>4562842368</v>
      </c>
      <c r="M33" s="18">
        <f t="shared" si="6"/>
        <v>17186135397</v>
      </c>
      <c r="N33" s="16">
        <v>1520947456</v>
      </c>
      <c r="O33" s="17">
        <v>5728711799</v>
      </c>
      <c r="P33" s="18">
        <f t="shared" si="7"/>
        <v>6083789824</v>
      </c>
      <c r="Q33" s="18">
        <f t="shared" si="8"/>
        <v>22914847196</v>
      </c>
      <c r="R33" s="16">
        <v>1520947456</v>
      </c>
      <c r="S33" s="17">
        <v>5728711799</v>
      </c>
      <c r="T33" s="18">
        <f t="shared" si="0"/>
        <v>7604737280</v>
      </c>
      <c r="U33" s="18">
        <f t="shared" si="1"/>
        <v>28643558995</v>
      </c>
      <c r="V33" s="16">
        <v>1520947456</v>
      </c>
      <c r="W33" s="16">
        <v>1920811772</v>
      </c>
      <c r="X33" s="17">
        <v>5728711799</v>
      </c>
      <c r="Y33" s="18">
        <f t="shared" si="2"/>
        <v>9125684736</v>
      </c>
      <c r="Z33" s="18">
        <f t="shared" si="9"/>
        <v>1920811772</v>
      </c>
      <c r="AA33" s="18">
        <f t="shared" si="10"/>
        <v>34372270794</v>
      </c>
      <c r="AB33" s="16">
        <v>3041894912</v>
      </c>
      <c r="AC33" s="17">
        <v>11457423598</v>
      </c>
      <c r="AD33" s="18">
        <f t="shared" si="11"/>
        <v>12167579648</v>
      </c>
      <c r="AE33" s="18">
        <v>1920811772</v>
      </c>
      <c r="AF33" s="18">
        <f t="shared" si="12"/>
        <v>45829694392</v>
      </c>
      <c r="AG33" s="16">
        <v>1520947456</v>
      </c>
      <c r="AH33" s="17">
        <v>5728711799</v>
      </c>
      <c r="AI33" s="18">
        <f t="shared" si="13"/>
        <v>13688527104</v>
      </c>
      <c r="AJ33" s="18">
        <v>1920811772</v>
      </c>
      <c r="AK33" s="18">
        <f t="shared" si="14"/>
        <v>51558406191</v>
      </c>
      <c r="AL33" s="50">
        <v>1520947456</v>
      </c>
      <c r="AM33" s="17">
        <v>7633706503</v>
      </c>
      <c r="AN33" s="18">
        <f t="shared" si="15"/>
        <v>15209474560</v>
      </c>
      <c r="AO33" s="18">
        <v>1920811772</v>
      </c>
      <c r="AP33" s="18">
        <f t="shared" si="16"/>
        <v>59192112694</v>
      </c>
      <c r="AQ33" s="50">
        <f>VLOOKUP(B33,[4]REPNCT004ReporteAuxiliarContabl!A$21:D$27,4,0)</f>
        <v>1520947456</v>
      </c>
      <c r="AR33" s="17">
        <f>VLOOKUP(B33,[5]REPNCT004ReporteAuxiliarContabl!A$21:D$67,4,0)</f>
        <v>5728711799</v>
      </c>
      <c r="AS33" s="18">
        <f t="shared" si="17"/>
        <v>16730422016</v>
      </c>
      <c r="AT33" s="18">
        <v>1920811772</v>
      </c>
      <c r="AU33" s="18">
        <f t="shared" si="18"/>
        <v>64920824493</v>
      </c>
    </row>
    <row r="34" spans="1:48" s="19" customFormat="1" ht="15" hidden="1" customHeight="1" x14ac:dyDescent="0.25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3"/>
        <v>0</v>
      </c>
      <c r="I34" s="18">
        <f t="shared" si="4"/>
        <v>22428671560</v>
      </c>
      <c r="J34" s="16"/>
      <c r="K34" s="17">
        <v>44857343120</v>
      </c>
      <c r="L34" s="18">
        <f t="shared" si="5"/>
        <v>0</v>
      </c>
      <c r="M34" s="18">
        <f t="shared" si="6"/>
        <v>67286014680</v>
      </c>
      <c r="N34" s="16"/>
      <c r="O34" s="17">
        <v>22428671560</v>
      </c>
      <c r="P34" s="18">
        <f t="shared" si="7"/>
        <v>0</v>
      </c>
      <c r="Q34" s="18">
        <f t="shared" si="8"/>
        <v>89714686240</v>
      </c>
      <c r="R34" s="16"/>
      <c r="S34" s="17">
        <v>22428671560</v>
      </c>
      <c r="T34" s="18">
        <f t="shared" si="0"/>
        <v>0</v>
      </c>
      <c r="U34" s="18">
        <f t="shared" si="1"/>
        <v>112143357800</v>
      </c>
      <c r="V34" s="16"/>
      <c r="W34" s="16"/>
      <c r="X34" s="17">
        <v>22428671560</v>
      </c>
      <c r="Y34" s="18">
        <f t="shared" si="2"/>
        <v>0</v>
      </c>
      <c r="Z34" s="18">
        <f t="shared" si="9"/>
        <v>0</v>
      </c>
      <c r="AA34" s="18">
        <f t="shared" si="10"/>
        <v>134572029360</v>
      </c>
      <c r="AB34" s="16"/>
      <c r="AC34" s="17">
        <v>44857343120</v>
      </c>
      <c r="AD34" s="18">
        <f t="shared" si="11"/>
        <v>0</v>
      </c>
      <c r="AE34" s="18">
        <v>0</v>
      </c>
      <c r="AF34" s="18">
        <f t="shared" si="12"/>
        <v>179429372480</v>
      </c>
      <c r="AG34" s="16"/>
      <c r="AH34" s="17">
        <v>22428671560</v>
      </c>
      <c r="AI34" s="18">
        <f t="shared" si="13"/>
        <v>0</v>
      </c>
      <c r="AJ34" s="18">
        <v>0</v>
      </c>
      <c r="AK34" s="18">
        <f t="shared" si="14"/>
        <v>201858044040</v>
      </c>
      <c r="AL34" s="50"/>
      <c r="AM34" s="17">
        <v>26094616614</v>
      </c>
      <c r="AN34" s="18">
        <f t="shared" si="15"/>
        <v>0</v>
      </c>
      <c r="AO34" s="18">
        <v>0</v>
      </c>
      <c r="AP34" s="18">
        <f t="shared" si="16"/>
        <v>227952660654</v>
      </c>
      <c r="AQ34" s="50"/>
      <c r="AR34" s="17">
        <f>VLOOKUP(B34,[5]REPNCT004ReporteAuxiliarContabl!A$21:D$67,4,0)</f>
        <v>22428671560</v>
      </c>
      <c r="AS34" s="18">
        <f t="shared" si="17"/>
        <v>0</v>
      </c>
      <c r="AT34" s="18">
        <v>0</v>
      </c>
      <c r="AU34" s="18">
        <f t="shared" si="18"/>
        <v>250381332214</v>
      </c>
    </row>
    <row r="35" spans="1:48" s="19" customFormat="1" ht="15" hidden="1" customHeight="1" x14ac:dyDescent="0.25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3"/>
        <v>0</v>
      </c>
      <c r="I35" s="18">
        <f t="shared" si="4"/>
        <v>1650721177</v>
      </c>
      <c r="J35" s="16"/>
      <c r="K35" s="17">
        <v>3301442354</v>
      </c>
      <c r="L35" s="18">
        <f t="shared" si="5"/>
        <v>0</v>
      </c>
      <c r="M35" s="18">
        <f t="shared" si="6"/>
        <v>4952163531</v>
      </c>
      <c r="N35" s="16"/>
      <c r="O35" s="17">
        <v>1650721177</v>
      </c>
      <c r="P35" s="18">
        <f t="shared" si="7"/>
        <v>0</v>
      </c>
      <c r="Q35" s="18">
        <f t="shared" si="8"/>
        <v>6602884708</v>
      </c>
      <c r="R35" s="16"/>
      <c r="S35" s="17">
        <v>1650721177</v>
      </c>
      <c r="T35" s="18">
        <f t="shared" si="0"/>
        <v>0</v>
      </c>
      <c r="U35" s="18">
        <f t="shared" si="1"/>
        <v>8253605885</v>
      </c>
      <c r="V35" s="16"/>
      <c r="W35" s="16">
        <v>545943494</v>
      </c>
      <c r="X35" s="17">
        <v>1650721177</v>
      </c>
      <c r="Y35" s="18">
        <f t="shared" si="2"/>
        <v>0</v>
      </c>
      <c r="Z35" s="18">
        <f t="shared" si="9"/>
        <v>545943494</v>
      </c>
      <c r="AA35" s="18">
        <f t="shared" si="10"/>
        <v>9904327062</v>
      </c>
      <c r="AB35" s="16"/>
      <c r="AC35" s="17">
        <v>3301442354</v>
      </c>
      <c r="AD35" s="18">
        <f t="shared" si="11"/>
        <v>0</v>
      </c>
      <c r="AE35" s="18">
        <v>545943494</v>
      </c>
      <c r="AF35" s="18">
        <f t="shared" si="12"/>
        <v>13205769416</v>
      </c>
      <c r="AG35" s="16"/>
      <c r="AH35" s="17">
        <v>1650721177</v>
      </c>
      <c r="AI35" s="18">
        <f t="shared" si="13"/>
        <v>0</v>
      </c>
      <c r="AJ35" s="18">
        <v>545943494</v>
      </c>
      <c r="AK35" s="18">
        <f t="shared" si="14"/>
        <v>14856490593</v>
      </c>
      <c r="AL35" s="50"/>
      <c r="AM35" s="17">
        <v>2743323761</v>
      </c>
      <c r="AN35" s="18">
        <f t="shared" si="15"/>
        <v>0</v>
      </c>
      <c r="AO35" s="18">
        <v>545943494</v>
      </c>
      <c r="AP35" s="18">
        <f t="shared" si="16"/>
        <v>17599814354</v>
      </c>
      <c r="AQ35" s="50"/>
      <c r="AR35" s="17">
        <f>VLOOKUP(B35,[5]REPNCT004ReporteAuxiliarContabl!A$21:D$67,4,0)</f>
        <v>1650721177</v>
      </c>
      <c r="AS35" s="18">
        <f t="shared" si="17"/>
        <v>0</v>
      </c>
      <c r="AT35" s="18">
        <v>545943494</v>
      </c>
      <c r="AU35" s="18">
        <f t="shared" si="18"/>
        <v>19250535531</v>
      </c>
    </row>
    <row r="36" spans="1:48" s="19" customFormat="1" ht="15" hidden="1" customHeight="1" thickBot="1" x14ac:dyDescent="0.25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3"/>
        <v>0</v>
      </c>
      <c r="I36" s="18">
        <f t="shared" si="4"/>
        <v>218665261</v>
      </c>
      <c r="J36" s="16"/>
      <c r="K36" s="42">
        <v>437330522</v>
      </c>
      <c r="L36" s="18">
        <f t="shared" si="5"/>
        <v>0</v>
      </c>
      <c r="M36" s="18">
        <f t="shared" si="6"/>
        <v>655995783</v>
      </c>
      <c r="N36" s="16"/>
      <c r="O36" s="17">
        <v>218665261</v>
      </c>
      <c r="P36" s="18">
        <f t="shared" si="7"/>
        <v>0</v>
      </c>
      <c r="Q36" s="18">
        <f t="shared" si="8"/>
        <v>874661044</v>
      </c>
      <c r="R36" s="16"/>
      <c r="S36" s="17">
        <v>218665261</v>
      </c>
      <c r="T36" s="18">
        <f t="shared" ref="T36:T65" si="19">+P36+R36</f>
        <v>0</v>
      </c>
      <c r="U36" s="18">
        <f t="shared" ref="U36:U65" si="20">+Q36+S36</f>
        <v>1093326305</v>
      </c>
      <c r="V36" s="16"/>
      <c r="W36" s="16"/>
      <c r="X36" s="17">
        <v>218665261</v>
      </c>
      <c r="Y36" s="18">
        <f t="shared" ref="Y36:Y65" si="21">+T36+V36</f>
        <v>0</v>
      </c>
      <c r="Z36" s="18">
        <f t="shared" si="9"/>
        <v>0</v>
      </c>
      <c r="AA36" s="18">
        <f t="shared" si="10"/>
        <v>1311991566</v>
      </c>
      <c r="AB36" s="16"/>
      <c r="AC36" s="17">
        <v>437330522</v>
      </c>
      <c r="AD36" s="18">
        <f t="shared" si="11"/>
        <v>0</v>
      </c>
      <c r="AE36" s="18">
        <v>0</v>
      </c>
      <c r="AF36" s="18">
        <f t="shared" si="12"/>
        <v>1749322088</v>
      </c>
      <c r="AG36" s="16"/>
      <c r="AH36" s="17">
        <v>218665261</v>
      </c>
      <c r="AI36" s="18">
        <f t="shared" si="13"/>
        <v>0</v>
      </c>
      <c r="AJ36" s="18">
        <v>0</v>
      </c>
      <c r="AK36" s="18">
        <f t="shared" si="14"/>
        <v>1967987349</v>
      </c>
      <c r="AL36" s="50"/>
      <c r="AM36" s="17">
        <v>218665261</v>
      </c>
      <c r="AN36" s="18">
        <f t="shared" si="15"/>
        <v>0</v>
      </c>
      <c r="AO36" s="18">
        <v>0</v>
      </c>
      <c r="AP36" s="18">
        <f t="shared" si="16"/>
        <v>2186652610</v>
      </c>
      <c r="AQ36" s="50"/>
      <c r="AR36" s="17">
        <f>VLOOKUP(B36,[5]REPNCT004ReporteAuxiliarContabl!A$21:D$67,4,0)</f>
        <v>218665261</v>
      </c>
      <c r="AS36" s="18">
        <f t="shared" si="17"/>
        <v>0</v>
      </c>
      <c r="AT36" s="18">
        <v>0</v>
      </c>
      <c r="AU36" s="18">
        <f t="shared" si="18"/>
        <v>2405317871</v>
      </c>
      <c r="AV36" s="51"/>
    </row>
    <row r="37" spans="1:48" s="19" customFormat="1" ht="15" customHeight="1" thickBot="1" x14ac:dyDescent="0.25">
      <c r="A37" s="39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3"/>
        <v>0</v>
      </c>
      <c r="I37" s="18">
        <f t="shared" si="4"/>
        <v>0</v>
      </c>
      <c r="J37" s="16"/>
      <c r="K37" s="17"/>
      <c r="L37" s="18">
        <f t="shared" si="5"/>
        <v>0</v>
      </c>
      <c r="M37" s="18">
        <f t="shared" si="6"/>
        <v>0</v>
      </c>
      <c r="N37" s="16"/>
      <c r="O37" s="17"/>
      <c r="P37" s="18">
        <f t="shared" si="7"/>
        <v>0</v>
      </c>
      <c r="Q37" s="18">
        <f t="shared" si="8"/>
        <v>0</v>
      </c>
      <c r="R37" s="16"/>
      <c r="S37" s="17"/>
      <c r="T37" s="18">
        <f t="shared" si="19"/>
        <v>0</v>
      </c>
      <c r="U37" s="18">
        <f t="shared" si="20"/>
        <v>0</v>
      </c>
      <c r="V37" s="16"/>
      <c r="W37" s="16"/>
      <c r="X37" s="17"/>
      <c r="Y37" s="18">
        <f t="shared" si="21"/>
        <v>0</v>
      </c>
      <c r="Z37" s="18">
        <f t="shared" si="9"/>
        <v>0</v>
      </c>
      <c r="AA37" s="18">
        <f t="shared" si="10"/>
        <v>0</v>
      </c>
      <c r="AB37" s="16"/>
      <c r="AC37" s="17"/>
      <c r="AD37" s="18">
        <f t="shared" si="11"/>
        <v>0</v>
      </c>
      <c r="AE37" s="18">
        <v>0</v>
      </c>
      <c r="AF37" s="18">
        <f t="shared" si="12"/>
        <v>0</v>
      </c>
      <c r="AG37" s="16"/>
      <c r="AH37" s="17"/>
      <c r="AI37" s="18">
        <f t="shared" si="13"/>
        <v>0</v>
      </c>
      <c r="AJ37" s="18">
        <v>0</v>
      </c>
      <c r="AK37" s="18">
        <f t="shared" si="14"/>
        <v>0</v>
      </c>
      <c r="AL37" s="50"/>
      <c r="AM37" s="17"/>
      <c r="AN37" s="18">
        <f t="shared" si="15"/>
        <v>0</v>
      </c>
      <c r="AO37" s="18">
        <v>0</v>
      </c>
      <c r="AP37" s="18">
        <f t="shared" si="16"/>
        <v>0</v>
      </c>
      <c r="AQ37" s="50"/>
      <c r="AR37" s="17"/>
      <c r="AS37" s="18">
        <f t="shared" si="17"/>
        <v>0</v>
      </c>
      <c r="AT37" s="18">
        <v>0</v>
      </c>
      <c r="AU37" s="18">
        <f t="shared" si="18"/>
        <v>0</v>
      </c>
    </row>
    <row r="38" spans="1:48" s="19" customFormat="1" ht="15" customHeight="1" thickBot="1" x14ac:dyDescent="0.25">
      <c r="A38" s="39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3"/>
        <v>0</v>
      </c>
      <c r="I38" s="18">
        <f t="shared" si="4"/>
        <v>0</v>
      </c>
      <c r="J38" s="16"/>
      <c r="K38" s="17"/>
      <c r="L38" s="18">
        <f t="shared" si="5"/>
        <v>0</v>
      </c>
      <c r="M38" s="18">
        <f t="shared" si="6"/>
        <v>0</v>
      </c>
      <c r="N38" s="16"/>
      <c r="O38" s="17"/>
      <c r="P38" s="18">
        <f t="shared" si="7"/>
        <v>0</v>
      </c>
      <c r="Q38" s="18">
        <f t="shared" si="8"/>
        <v>0</v>
      </c>
      <c r="R38" s="16"/>
      <c r="S38" s="17"/>
      <c r="T38" s="18">
        <f t="shared" si="19"/>
        <v>0</v>
      </c>
      <c r="U38" s="18">
        <f t="shared" si="20"/>
        <v>0</v>
      </c>
      <c r="V38" s="16"/>
      <c r="W38" s="16"/>
      <c r="X38" s="17"/>
      <c r="Y38" s="18">
        <f t="shared" si="21"/>
        <v>0</v>
      </c>
      <c r="Z38" s="18">
        <f t="shared" si="9"/>
        <v>0</v>
      </c>
      <c r="AA38" s="18">
        <f t="shared" si="10"/>
        <v>0</v>
      </c>
      <c r="AB38" s="16"/>
      <c r="AC38" s="17"/>
      <c r="AD38" s="18">
        <f t="shared" si="11"/>
        <v>0</v>
      </c>
      <c r="AE38" s="18">
        <v>0</v>
      </c>
      <c r="AF38" s="18">
        <f t="shared" si="12"/>
        <v>0</v>
      </c>
      <c r="AG38" s="16"/>
      <c r="AH38" s="17"/>
      <c r="AI38" s="18">
        <f t="shared" si="13"/>
        <v>0</v>
      </c>
      <c r="AJ38" s="18">
        <v>0</v>
      </c>
      <c r="AK38" s="18">
        <f t="shared" si="14"/>
        <v>0</v>
      </c>
      <c r="AL38" s="50"/>
      <c r="AM38" s="17"/>
      <c r="AN38" s="18">
        <f t="shared" si="15"/>
        <v>0</v>
      </c>
      <c r="AO38" s="18">
        <v>0</v>
      </c>
      <c r="AP38" s="18">
        <f t="shared" si="16"/>
        <v>0</v>
      </c>
      <c r="AQ38" s="50"/>
      <c r="AR38" s="17"/>
      <c r="AS38" s="18">
        <f t="shared" si="17"/>
        <v>0</v>
      </c>
      <c r="AT38" s="18">
        <v>0</v>
      </c>
      <c r="AU38" s="18">
        <f t="shared" si="18"/>
        <v>0</v>
      </c>
    </row>
    <row r="39" spans="1:48" s="19" customFormat="1" ht="15" customHeight="1" thickBot="1" x14ac:dyDescent="0.25">
      <c r="A39" s="39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3"/>
        <v>0</v>
      </c>
      <c r="I39" s="18">
        <f t="shared" si="4"/>
        <v>0</v>
      </c>
      <c r="J39" s="16"/>
      <c r="K39" s="17"/>
      <c r="L39" s="18">
        <f t="shared" si="5"/>
        <v>0</v>
      </c>
      <c r="M39" s="18">
        <f t="shared" si="6"/>
        <v>0</v>
      </c>
      <c r="N39" s="16"/>
      <c r="O39" s="17"/>
      <c r="P39" s="18">
        <f t="shared" si="7"/>
        <v>0</v>
      </c>
      <c r="Q39" s="18">
        <f t="shared" si="8"/>
        <v>0</v>
      </c>
      <c r="R39" s="16"/>
      <c r="S39" s="17"/>
      <c r="T39" s="18">
        <f t="shared" si="19"/>
        <v>0</v>
      </c>
      <c r="U39" s="18">
        <f t="shared" si="20"/>
        <v>0</v>
      </c>
      <c r="V39" s="16"/>
      <c r="W39" s="16"/>
      <c r="X39" s="17"/>
      <c r="Y39" s="18">
        <f t="shared" si="21"/>
        <v>0</v>
      </c>
      <c r="Z39" s="18">
        <f t="shared" si="9"/>
        <v>0</v>
      </c>
      <c r="AA39" s="18">
        <f t="shared" si="10"/>
        <v>0</v>
      </c>
      <c r="AB39" s="16"/>
      <c r="AC39" s="17"/>
      <c r="AD39" s="18">
        <f t="shared" si="11"/>
        <v>0</v>
      </c>
      <c r="AE39" s="18">
        <v>0</v>
      </c>
      <c r="AF39" s="18">
        <f t="shared" si="12"/>
        <v>0</v>
      </c>
      <c r="AG39" s="16"/>
      <c r="AH39" s="17"/>
      <c r="AI39" s="18">
        <f t="shared" si="13"/>
        <v>0</v>
      </c>
      <c r="AJ39" s="18">
        <v>0</v>
      </c>
      <c r="AK39" s="18">
        <f t="shared" si="14"/>
        <v>0</v>
      </c>
      <c r="AL39" s="50"/>
      <c r="AM39" s="17"/>
      <c r="AN39" s="18">
        <f t="shared" si="15"/>
        <v>0</v>
      </c>
      <c r="AO39" s="18">
        <v>0</v>
      </c>
      <c r="AP39" s="18">
        <f t="shared" si="16"/>
        <v>0</v>
      </c>
      <c r="AQ39" s="50"/>
      <c r="AR39" s="17"/>
      <c r="AS39" s="18">
        <f t="shared" si="17"/>
        <v>0</v>
      </c>
      <c r="AT39" s="18">
        <v>0</v>
      </c>
      <c r="AU39" s="18">
        <f t="shared" si="18"/>
        <v>0</v>
      </c>
    </row>
    <row r="40" spans="1:48" s="19" customFormat="1" ht="15" customHeight="1" x14ac:dyDescent="0.2">
      <c r="A40" s="39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3"/>
        <v>0</v>
      </c>
      <c r="I40" s="18">
        <f t="shared" si="4"/>
        <v>0</v>
      </c>
      <c r="J40" s="16"/>
      <c r="K40" s="17"/>
      <c r="L40" s="18">
        <f t="shared" si="5"/>
        <v>0</v>
      </c>
      <c r="M40" s="18">
        <f t="shared" si="6"/>
        <v>0</v>
      </c>
      <c r="N40" s="16"/>
      <c r="O40" s="17"/>
      <c r="P40" s="18">
        <f t="shared" si="7"/>
        <v>0</v>
      </c>
      <c r="Q40" s="18">
        <f t="shared" si="8"/>
        <v>0</v>
      </c>
      <c r="R40" s="16"/>
      <c r="S40" s="17"/>
      <c r="T40" s="18">
        <f t="shared" si="19"/>
        <v>0</v>
      </c>
      <c r="U40" s="18">
        <f t="shared" si="20"/>
        <v>0</v>
      </c>
      <c r="V40" s="16"/>
      <c r="W40" s="16"/>
      <c r="X40" s="17"/>
      <c r="Y40" s="18">
        <f t="shared" si="21"/>
        <v>0</v>
      </c>
      <c r="Z40" s="18">
        <f t="shared" si="9"/>
        <v>0</v>
      </c>
      <c r="AA40" s="18">
        <f t="shared" si="10"/>
        <v>0</v>
      </c>
      <c r="AB40" s="16"/>
      <c r="AC40" s="17"/>
      <c r="AD40" s="18">
        <f t="shared" si="11"/>
        <v>0</v>
      </c>
      <c r="AE40" s="18">
        <v>0</v>
      </c>
      <c r="AF40" s="18">
        <f t="shared" si="12"/>
        <v>0</v>
      </c>
      <c r="AG40" s="16"/>
      <c r="AH40" s="17"/>
      <c r="AI40" s="18">
        <f t="shared" si="13"/>
        <v>0</v>
      </c>
      <c r="AJ40" s="18">
        <v>0</v>
      </c>
      <c r="AK40" s="18">
        <f t="shared" si="14"/>
        <v>0</v>
      </c>
      <c r="AL40" s="50"/>
      <c r="AM40" s="17"/>
      <c r="AN40" s="18">
        <f t="shared" si="15"/>
        <v>0</v>
      </c>
      <c r="AO40" s="18">
        <v>0</v>
      </c>
      <c r="AP40" s="18">
        <f t="shared" si="16"/>
        <v>0</v>
      </c>
      <c r="AQ40" s="50"/>
      <c r="AR40" s="17"/>
      <c r="AS40" s="18">
        <f t="shared" si="17"/>
        <v>0</v>
      </c>
      <c r="AT40" s="18">
        <v>0</v>
      </c>
      <c r="AU40" s="18">
        <f t="shared" si="18"/>
        <v>0</v>
      </c>
    </row>
    <row r="41" spans="1:48" s="19" customFormat="1" ht="15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3"/>
        <v>0</v>
      </c>
      <c r="I41" s="18">
        <f t="shared" si="4"/>
        <v>0</v>
      </c>
      <c r="J41" s="16"/>
      <c r="K41" s="17"/>
      <c r="L41" s="18">
        <f t="shared" si="5"/>
        <v>0</v>
      </c>
      <c r="M41" s="18">
        <f t="shared" si="6"/>
        <v>0</v>
      </c>
      <c r="N41" s="16"/>
      <c r="O41" s="17"/>
      <c r="P41" s="18">
        <f t="shared" si="7"/>
        <v>0</v>
      </c>
      <c r="Q41" s="18">
        <f t="shared" si="8"/>
        <v>0</v>
      </c>
      <c r="R41" s="16"/>
      <c r="S41" s="17"/>
      <c r="T41" s="18">
        <f t="shared" si="19"/>
        <v>0</v>
      </c>
      <c r="U41" s="18">
        <f t="shared" si="20"/>
        <v>0</v>
      </c>
      <c r="V41" s="16"/>
      <c r="W41" s="16"/>
      <c r="X41" s="17"/>
      <c r="Y41" s="18">
        <f t="shared" si="21"/>
        <v>0</v>
      </c>
      <c r="Z41" s="18">
        <f t="shared" si="9"/>
        <v>0</v>
      </c>
      <c r="AA41" s="18">
        <f t="shared" si="10"/>
        <v>0</v>
      </c>
      <c r="AB41" s="16"/>
      <c r="AC41" s="17"/>
      <c r="AD41" s="18">
        <f t="shared" si="11"/>
        <v>0</v>
      </c>
      <c r="AE41" s="18">
        <v>0</v>
      </c>
      <c r="AF41" s="18">
        <f t="shared" si="12"/>
        <v>0</v>
      </c>
      <c r="AG41" s="16"/>
      <c r="AH41" s="17"/>
      <c r="AI41" s="18">
        <f t="shared" si="13"/>
        <v>0</v>
      </c>
      <c r="AJ41" s="18">
        <v>0</v>
      </c>
      <c r="AK41" s="18">
        <f t="shared" si="14"/>
        <v>0</v>
      </c>
      <c r="AL41" s="50"/>
      <c r="AM41" s="17"/>
      <c r="AN41" s="18">
        <f t="shared" si="15"/>
        <v>0</v>
      </c>
      <c r="AO41" s="18">
        <v>0</v>
      </c>
      <c r="AP41" s="18">
        <f t="shared" si="16"/>
        <v>0</v>
      </c>
      <c r="AQ41" s="50"/>
      <c r="AR41" s="17"/>
      <c r="AS41" s="18">
        <f t="shared" si="17"/>
        <v>0</v>
      </c>
      <c r="AT41" s="18">
        <v>0</v>
      </c>
      <c r="AU41" s="18">
        <f t="shared" si="18"/>
        <v>0</v>
      </c>
    </row>
    <row r="42" spans="1:48" s="19" customFormat="1" ht="15" hidden="1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5" t="s">
        <v>50</v>
      </c>
      <c r="F42" s="16"/>
      <c r="G42" s="17">
        <v>879329192</v>
      </c>
      <c r="H42" s="18">
        <f t="shared" si="3"/>
        <v>0</v>
      </c>
      <c r="I42" s="18">
        <f t="shared" si="4"/>
        <v>879329192</v>
      </c>
      <c r="J42" s="16"/>
      <c r="K42" s="17">
        <v>879329192</v>
      </c>
      <c r="L42" s="18">
        <f t="shared" si="5"/>
        <v>0</v>
      </c>
      <c r="M42" s="18">
        <f t="shared" si="6"/>
        <v>1758658384</v>
      </c>
      <c r="N42" s="16"/>
      <c r="O42" s="17">
        <v>879329192</v>
      </c>
      <c r="P42" s="18">
        <f t="shared" si="7"/>
        <v>0</v>
      </c>
      <c r="Q42" s="18">
        <f t="shared" si="8"/>
        <v>2637987576</v>
      </c>
      <c r="R42" s="16"/>
      <c r="S42" s="17">
        <v>879329192</v>
      </c>
      <c r="T42" s="18">
        <f t="shared" si="19"/>
        <v>0</v>
      </c>
      <c r="U42" s="18">
        <f t="shared" si="20"/>
        <v>3517316768</v>
      </c>
      <c r="V42" s="16"/>
      <c r="W42" s="16"/>
      <c r="X42" s="17">
        <v>879329192</v>
      </c>
      <c r="Y42" s="18">
        <f t="shared" si="21"/>
        <v>0</v>
      </c>
      <c r="Z42" s="18">
        <f t="shared" si="9"/>
        <v>0</v>
      </c>
      <c r="AA42" s="18">
        <f t="shared" si="10"/>
        <v>4396645960</v>
      </c>
      <c r="AB42" s="16"/>
      <c r="AC42" s="17">
        <v>879329192</v>
      </c>
      <c r="AD42" s="18">
        <f t="shared" si="11"/>
        <v>0</v>
      </c>
      <c r="AE42" s="18">
        <v>0</v>
      </c>
      <c r="AF42" s="18">
        <f t="shared" si="12"/>
        <v>5275975152</v>
      </c>
      <c r="AG42" s="16"/>
      <c r="AH42" s="17">
        <v>879329192</v>
      </c>
      <c r="AI42" s="18">
        <f t="shared" si="13"/>
        <v>0</v>
      </c>
      <c r="AJ42" s="18">
        <v>0</v>
      </c>
      <c r="AK42" s="18">
        <f t="shared" si="14"/>
        <v>6155304344</v>
      </c>
      <c r="AL42" s="50"/>
      <c r="AM42" s="17">
        <v>879329192</v>
      </c>
      <c r="AN42" s="18">
        <f t="shared" si="15"/>
        <v>0</v>
      </c>
      <c r="AO42" s="18">
        <v>0</v>
      </c>
      <c r="AP42" s="18">
        <f t="shared" si="16"/>
        <v>7034633536</v>
      </c>
      <c r="AQ42" s="50"/>
      <c r="AR42" s="17">
        <f>VLOOKUP(B42,[5]REPNCT004ReporteAuxiliarContabl!A$21:D$67,4,0)</f>
        <v>879329192</v>
      </c>
      <c r="AS42" s="18">
        <f t="shared" si="17"/>
        <v>0</v>
      </c>
      <c r="AT42" s="18">
        <v>0</v>
      </c>
      <c r="AU42" s="18">
        <f t="shared" si="18"/>
        <v>7913962728</v>
      </c>
    </row>
    <row r="43" spans="1:48" s="19" customFormat="1" ht="15" customHeight="1" x14ac:dyDescent="0.2">
      <c r="A43" s="39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3"/>
        <v>0</v>
      </c>
      <c r="I43" s="18">
        <f t="shared" si="4"/>
        <v>0</v>
      </c>
      <c r="J43" s="16"/>
      <c r="K43" s="17"/>
      <c r="L43" s="18">
        <f t="shared" si="5"/>
        <v>0</v>
      </c>
      <c r="M43" s="18">
        <f t="shared" si="6"/>
        <v>0</v>
      </c>
      <c r="N43" s="16"/>
      <c r="O43" s="17"/>
      <c r="P43" s="18">
        <f t="shared" si="7"/>
        <v>0</v>
      </c>
      <c r="Q43" s="18">
        <f t="shared" si="8"/>
        <v>0</v>
      </c>
      <c r="R43" s="16"/>
      <c r="S43" s="17"/>
      <c r="T43" s="18">
        <f t="shared" si="19"/>
        <v>0</v>
      </c>
      <c r="U43" s="18">
        <f t="shared" si="20"/>
        <v>0</v>
      </c>
      <c r="V43" s="16"/>
      <c r="W43" s="16"/>
      <c r="X43" s="17"/>
      <c r="Y43" s="18">
        <f t="shared" si="21"/>
        <v>0</v>
      </c>
      <c r="Z43" s="18">
        <f t="shared" si="9"/>
        <v>0</v>
      </c>
      <c r="AA43" s="18">
        <f t="shared" si="10"/>
        <v>0</v>
      </c>
      <c r="AB43" s="16"/>
      <c r="AC43" s="17"/>
      <c r="AD43" s="18">
        <f t="shared" si="11"/>
        <v>0</v>
      </c>
      <c r="AE43" s="18">
        <v>0</v>
      </c>
      <c r="AF43" s="18">
        <f t="shared" si="12"/>
        <v>0</v>
      </c>
      <c r="AG43" s="16"/>
      <c r="AH43" s="17"/>
      <c r="AI43" s="18">
        <f t="shared" si="13"/>
        <v>0</v>
      </c>
      <c r="AJ43" s="18">
        <v>0</v>
      </c>
      <c r="AK43" s="18">
        <f t="shared" si="14"/>
        <v>0</v>
      </c>
      <c r="AL43" s="50"/>
      <c r="AM43" s="17"/>
      <c r="AN43" s="18">
        <f t="shared" si="15"/>
        <v>0</v>
      </c>
      <c r="AO43" s="18">
        <v>0</v>
      </c>
      <c r="AP43" s="18">
        <f t="shared" si="16"/>
        <v>0</v>
      </c>
      <c r="AQ43" s="50"/>
      <c r="AR43" s="17"/>
      <c r="AS43" s="18">
        <f t="shared" si="17"/>
        <v>0</v>
      </c>
      <c r="AT43" s="18">
        <v>0</v>
      </c>
      <c r="AU43" s="18">
        <f t="shared" si="18"/>
        <v>0</v>
      </c>
    </row>
    <row r="44" spans="1:48" s="19" customFormat="1" ht="15" hidden="1" customHeight="1" x14ac:dyDescent="0.2">
      <c r="A44" s="13">
        <v>8002479401</v>
      </c>
      <c r="B44" s="13">
        <v>800247940</v>
      </c>
      <c r="C44" s="13">
        <v>824086000</v>
      </c>
      <c r="D44" s="43" t="s">
        <v>62</v>
      </c>
      <c r="E44" s="15" t="s">
        <v>6</v>
      </c>
      <c r="F44" s="16"/>
      <c r="G44" s="17">
        <v>243036264</v>
      </c>
      <c r="H44" s="18">
        <f t="shared" si="3"/>
        <v>0</v>
      </c>
      <c r="I44" s="18">
        <f t="shared" si="4"/>
        <v>243036264</v>
      </c>
      <c r="J44" s="16"/>
      <c r="K44" s="17">
        <v>243036264</v>
      </c>
      <c r="L44" s="18">
        <f t="shared" si="5"/>
        <v>0</v>
      </c>
      <c r="M44" s="18">
        <f t="shared" si="6"/>
        <v>486072528</v>
      </c>
      <c r="N44" s="16"/>
      <c r="O44" s="17">
        <v>243036264</v>
      </c>
      <c r="P44" s="18">
        <f t="shared" si="7"/>
        <v>0</v>
      </c>
      <c r="Q44" s="18">
        <f t="shared" si="8"/>
        <v>729108792</v>
      </c>
      <c r="R44" s="16"/>
      <c r="S44" s="17">
        <v>243036264</v>
      </c>
      <c r="T44" s="18">
        <f t="shared" si="19"/>
        <v>0</v>
      </c>
      <c r="U44" s="18">
        <f t="shared" si="20"/>
        <v>972145056</v>
      </c>
      <c r="V44" s="16"/>
      <c r="W44" s="16"/>
      <c r="X44" s="17">
        <v>243036264</v>
      </c>
      <c r="Y44" s="18">
        <f t="shared" si="21"/>
        <v>0</v>
      </c>
      <c r="Z44" s="18">
        <f t="shared" si="9"/>
        <v>0</v>
      </c>
      <c r="AA44" s="18">
        <f t="shared" si="10"/>
        <v>1215181320</v>
      </c>
      <c r="AB44" s="16"/>
      <c r="AC44" s="17">
        <v>243036264</v>
      </c>
      <c r="AD44" s="18">
        <f t="shared" si="11"/>
        <v>0</v>
      </c>
      <c r="AE44" s="18">
        <v>0</v>
      </c>
      <c r="AF44" s="18">
        <f t="shared" si="12"/>
        <v>1458217584</v>
      </c>
      <c r="AG44" s="16"/>
      <c r="AH44" s="17">
        <v>243036264</v>
      </c>
      <c r="AI44" s="18">
        <f t="shared" si="13"/>
        <v>0</v>
      </c>
      <c r="AJ44" s="18">
        <v>0</v>
      </c>
      <c r="AK44" s="18">
        <f t="shared" si="14"/>
        <v>1701253848</v>
      </c>
      <c r="AL44" s="50"/>
      <c r="AM44" s="17">
        <v>243036264</v>
      </c>
      <c r="AN44" s="18">
        <f t="shared" si="15"/>
        <v>0</v>
      </c>
      <c r="AO44" s="18">
        <v>0</v>
      </c>
      <c r="AP44" s="18">
        <f t="shared" si="16"/>
        <v>1944290112</v>
      </c>
      <c r="AQ44" s="50"/>
      <c r="AR44" s="17">
        <f>VLOOKUP(B44,[5]REPNCT004ReporteAuxiliarContabl!A$21:D$67,4,0)</f>
        <v>243036264</v>
      </c>
      <c r="AS44" s="18">
        <f t="shared" si="17"/>
        <v>0</v>
      </c>
      <c r="AT44" s="18">
        <v>0</v>
      </c>
      <c r="AU44" s="18">
        <f t="shared" si="18"/>
        <v>2187326376</v>
      </c>
    </row>
    <row r="45" spans="1:48" s="19" customFormat="1" ht="15" hidden="1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4" t="s">
        <v>126</v>
      </c>
      <c r="F45" s="16"/>
      <c r="G45" s="17">
        <v>383732705</v>
      </c>
      <c r="H45" s="18">
        <f t="shared" si="3"/>
        <v>0</v>
      </c>
      <c r="I45" s="18">
        <f t="shared" si="4"/>
        <v>383732705</v>
      </c>
      <c r="J45" s="16"/>
      <c r="K45" s="17">
        <v>383732705</v>
      </c>
      <c r="L45" s="18">
        <f t="shared" si="5"/>
        <v>0</v>
      </c>
      <c r="M45" s="18">
        <f t="shared" si="6"/>
        <v>767465410</v>
      </c>
      <c r="N45" s="16"/>
      <c r="O45" s="17">
        <v>383732705</v>
      </c>
      <c r="P45" s="18">
        <f t="shared" si="7"/>
        <v>0</v>
      </c>
      <c r="Q45" s="18">
        <f t="shared" si="8"/>
        <v>1151198115</v>
      </c>
      <c r="R45" s="16"/>
      <c r="S45" s="17">
        <v>383732705</v>
      </c>
      <c r="T45" s="18">
        <f t="shared" si="19"/>
        <v>0</v>
      </c>
      <c r="U45" s="18">
        <f t="shared" si="20"/>
        <v>1534930820</v>
      </c>
      <c r="V45" s="16"/>
      <c r="W45" s="16"/>
      <c r="X45" s="17">
        <v>383732705</v>
      </c>
      <c r="Y45" s="18">
        <f t="shared" si="21"/>
        <v>0</v>
      </c>
      <c r="Z45" s="18">
        <f t="shared" si="9"/>
        <v>0</v>
      </c>
      <c r="AA45" s="18">
        <f t="shared" si="10"/>
        <v>1918663525</v>
      </c>
      <c r="AB45" s="16"/>
      <c r="AC45" s="17">
        <v>383732705</v>
      </c>
      <c r="AD45" s="18">
        <f t="shared" si="11"/>
        <v>0</v>
      </c>
      <c r="AE45" s="18">
        <v>0</v>
      </c>
      <c r="AF45" s="18">
        <f t="shared" si="12"/>
        <v>2302396230</v>
      </c>
      <c r="AG45" s="16"/>
      <c r="AH45" s="17">
        <v>383732705</v>
      </c>
      <c r="AI45" s="18">
        <f t="shared" si="13"/>
        <v>0</v>
      </c>
      <c r="AJ45" s="18">
        <v>0</v>
      </c>
      <c r="AK45" s="18">
        <f t="shared" si="14"/>
        <v>2686128935</v>
      </c>
      <c r="AL45" s="50"/>
      <c r="AM45" s="17">
        <v>383732705</v>
      </c>
      <c r="AN45" s="18">
        <f t="shared" si="15"/>
        <v>0</v>
      </c>
      <c r="AO45" s="18">
        <v>0</v>
      </c>
      <c r="AP45" s="18">
        <f t="shared" si="16"/>
        <v>3069861640</v>
      </c>
      <c r="AQ45" s="50"/>
      <c r="AR45" s="17">
        <f>VLOOKUP(B45,[5]REPNCT004ReporteAuxiliarContabl!A$21:D$67,4,0)</f>
        <v>383732705</v>
      </c>
      <c r="AS45" s="18">
        <f t="shared" si="17"/>
        <v>0</v>
      </c>
      <c r="AT45" s="18">
        <v>0</v>
      </c>
      <c r="AU45" s="18">
        <f t="shared" si="18"/>
        <v>3453594345</v>
      </c>
    </row>
    <row r="46" spans="1:48" s="19" customFormat="1" ht="15" hidden="1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3"/>
        <v>0</v>
      </c>
      <c r="I46" s="18">
        <f t="shared" si="4"/>
        <v>268145843</v>
      </c>
      <c r="J46" s="16"/>
      <c r="K46" s="17">
        <v>268145843</v>
      </c>
      <c r="L46" s="18">
        <f t="shared" si="5"/>
        <v>0</v>
      </c>
      <c r="M46" s="18">
        <f t="shared" si="6"/>
        <v>536291686</v>
      </c>
      <c r="N46" s="16"/>
      <c r="O46" s="17">
        <v>268145843</v>
      </c>
      <c r="P46" s="18">
        <f t="shared" si="7"/>
        <v>0</v>
      </c>
      <c r="Q46" s="18">
        <f t="shared" si="8"/>
        <v>804437529</v>
      </c>
      <c r="R46" s="16"/>
      <c r="S46" s="17">
        <v>268145843</v>
      </c>
      <c r="T46" s="18">
        <f t="shared" si="19"/>
        <v>0</v>
      </c>
      <c r="U46" s="18">
        <f t="shared" si="20"/>
        <v>1072583372</v>
      </c>
      <c r="V46" s="16"/>
      <c r="W46" s="16"/>
      <c r="X46" s="17">
        <v>268145843</v>
      </c>
      <c r="Y46" s="18">
        <f t="shared" si="21"/>
        <v>0</v>
      </c>
      <c r="Z46" s="18">
        <f t="shared" si="9"/>
        <v>0</v>
      </c>
      <c r="AA46" s="18">
        <f t="shared" si="10"/>
        <v>1340729215</v>
      </c>
      <c r="AB46" s="16"/>
      <c r="AC46" s="17">
        <v>268145843</v>
      </c>
      <c r="AD46" s="18">
        <f t="shared" si="11"/>
        <v>0</v>
      </c>
      <c r="AE46" s="18">
        <v>0</v>
      </c>
      <c r="AF46" s="18">
        <f t="shared" si="12"/>
        <v>1608875058</v>
      </c>
      <c r="AG46" s="16"/>
      <c r="AH46" s="17">
        <v>268145843</v>
      </c>
      <c r="AI46" s="18">
        <f t="shared" si="13"/>
        <v>0</v>
      </c>
      <c r="AJ46" s="18">
        <v>0</v>
      </c>
      <c r="AK46" s="18">
        <f t="shared" si="14"/>
        <v>1877020901</v>
      </c>
      <c r="AL46" s="50"/>
      <c r="AM46" s="17">
        <v>268145843</v>
      </c>
      <c r="AN46" s="18">
        <f t="shared" si="15"/>
        <v>0</v>
      </c>
      <c r="AO46" s="18">
        <v>0</v>
      </c>
      <c r="AP46" s="18">
        <f t="shared" si="16"/>
        <v>2145166744</v>
      </c>
      <c r="AQ46" s="50"/>
      <c r="AR46" s="17">
        <f>VLOOKUP(B46,[5]REPNCT004ReporteAuxiliarContabl!A$21:D$67,4,0)</f>
        <v>268145843</v>
      </c>
      <c r="AS46" s="18">
        <f t="shared" si="17"/>
        <v>0</v>
      </c>
      <c r="AT46" s="18">
        <v>0</v>
      </c>
      <c r="AU46" s="18">
        <f t="shared" si="18"/>
        <v>2413312587</v>
      </c>
    </row>
    <row r="47" spans="1:48" s="19" customFormat="1" ht="15" customHeight="1" thickBot="1" x14ac:dyDescent="0.25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3"/>
        <v>0</v>
      </c>
      <c r="I47" s="18">
        <f t="shared" si="4"/>
        <v>0</v>
      </c>
      <c r="J47" s="16"/>
      <c r="K47" s="17"/>
      <c r="L47" s="18">
        <f t="shared" si="5"/>
        <v>0</v>
      </c>
      <c r="M47" s="18">
        <f t="shared" si="6"/>
        <v>0</v>
      </c>
      <c r="N47" s="16"/>
      <c r="O47" s="17"/>
      <c r="P47" s="18">
        <f t="shared" si="7"/>
        <v>0</v>
      </c>
      <c r="Q47" s="18">
        <f t="shared" si="8"/>
        <v>0</v>
      </c>
      <c r="R47" s="16"/>
      <c r="S47" s="17"/>
      <c r="T47" s="18">
        <f t="shared" si="19"/>
        <v>0</v>
      </c>
      <c r="U47" s="18">
        <f t="shared" si="20"/>
        <v>0</v>
      </c>
      <c r="V47" s="16"/>
      <c r="W47" s="16"/>
      <c r="X47" s="17"/>
      <c r="Y47" s="18">
        <f t="shared" si="21"/>
        <v>0</v>
      </c>
      <c r="Z47" s="18">
        <f t="shared" si="9"/>
        <v>0</v>
      </c>
      <c r="AA47" s="18">
        <f t="shared" si="10"/>
        <v>0</v>
      </c>
      <c r="AB47" s="16"/>
      <c r="AC47" s="17"/>
      <c r="AD47" s="18">
        <f t="shared" si="11"/>
        <v>0</v>
      </c>
      <c r="AE47" s="18">
        <v>0</v>
      </c>
      <c r="AF47" s="18">
        <f t="shared" si="12"/>
        <v>0</v>
      </c>
      <c r="AG47" s="16"/>
      <c r="AH47" s="17"/>
      <c r="AI47" s="18">
        <f t="shared" si="13"/>
        <v>0</v>
      </c>
      <c r="AJ47" s="18">
        <v>0</v>
      </c>
      <c r="AK47" s="18">
        <f t="shared" si="14"/>
        <v>0</v>
      </c>
      <c r="AL47" s="50"/>
      <c r="AM47" s="17"/>
      <c r="AN47" s="18">
        <f t="shared" si="15"/>
        <v>0</v>
      </c>
      <c r="AO47" s="18">
        <v>0</v>
      </c>
      <c r="AP47" s="18">
        <f t="shared" si="16"/>
        <v>0</v>
      </c>
      <c r="AQ47" s="50"/>
      <c r="AR47" s="17"/>
      <c r="AS47" s="18">
        <f t="shared" si="17"/>
        <v>0</v>
      </c>
      <c r="AT47" s="18">
        <v>0</v>
      </c>
      <c r="AU47" s="18">
        <f t="shared" si="18"/>
        <v>0</v>
      </c>
    </row>
    <row r="48" spans="1:48" s="19" customFormat="1" ht="15" hidden="1" customHeight="1" thickBot="1" x14ac:dyDescent="0.25">
      <c r="A48" s="13">
        <v>8905015784</v>
      </c>
      <c r="B48" s="13">
        <v>890501578</v>
      </c>
      <c r="C48" s="13">
        <v>824454000</v>
      </c>
      <c r="D48" s="14" t="s">
        <v>77</v>
      </c>
      <c r="E48" s="35" t="s">
        <v>80</v>
      </c>
      <c r="F48" s="16"/>
      <c r="G48" s="17">
        <v>366028862</v>
      </c>
      <c r="H48" s="18">
        <f t="shared" si="3"/>
        <v>0</v>
      </c>
      <c r="I48" s="18">
        <f t="shared" si="4"/>
        <v>366028862</v>
      </c>
      <c r="J48" s="16"/>
      <c r="K48" s="17">
        <v>366028862</v>
      </c>
      <c r="L48" s="18">
        <f t="shared" si="5"/>
        <v>0</v>
      </c>
      <c r="M48" s="18">
        <f t="shared" si="6"/>
        <v>732057724</v>
      </c>
      <c r="N48" s="16"/>
      <c r="O48" s="17">
        <v>366028862</v>
      </c>
      <c r="P48" s="18">
        <f t="shared" si="7"/>
        <v>0</v>
      </c>
      <c r="Q48" s="18">
        <f t="shared" si="8"/>
        <v>1098086586</v>
      </c>
      <c r="R48" s="16"/>
      <c r="S48" s="17">
        <v>366028862</v>
      </c>
      <c r="T48" s="18">
        <f t="shared" si="19"/>
        <v>0</v>
      </c>
      <c r="U48" s="18">
        <f t="shared" si="20"/>
        <v>1464115448</v>
      </c>
      <c r="V48" s="16"/>
      <c r="W48" s="16"/>
      <c r="X48" s="17">
        <v>366028862</v>
      </c>
      <c r="Y48" s="18">
        <f t="shared" si="21"/>
        <v>0</v>
      </c>
      <c r="Z48" s="18">
        <f t="shared" si="9"/>
        <v>0</v>
      </c>
      <c r="AA48" s="18">
        <f t="shared" si="10"/>
        <v>1830144310</v>
      </c>
      <c r="AB48" s="16"/>
      <c r="AC48" s="17">
        <v>366028862</v>
      </c>
      <c r="AD48" s="18">
        <f t="shared" si="11"/>
        <v>0</v>
      </c>
      <c r="AE48" s="18">
        <v>0</v>
      </c>
      <c r="AF48" s="18">
        <f t="shared" si="12"/>
        <v>2196173172</v>
      </c>
      <c r="AG48" s="16"/>
      <c r="AH48" s="17">
        <v>366028862</v>
      </c>
      <c r="AI48" s="18">
        <f t="shared" si="13"/>
        <v>0</v>
      </c>
      <c r="AJ48" s="18">
        <v>0</v>
      </c>
      <c r="AK48" s="18">
        <f t="shared" si="14"/>
        <v>2562202034</v>
      </c>
      <c r="AL48" s="50"/>
      <c r="AM48" s="17">
        <v>366028862</v>
      </c>
      <c r="AN48" s="18">
        <f t="shared" si="15"/>
        <v>0</v>
      </c>
      <c r="AO48" s="18">
        <v>0</v>
      </c>
      <c r="AP48" s="18">
        <f t="shared" si="16"/>
        <v>2928230896</v>
      </c>
      <c r="AQ48" s="50"/>
      <c r="AR48" s="17">
        <f>VLOOKUP(B48,[5]REPNCT004ReporteAuxiliarContabl!A$21:D$67,4,0)</f>
        <v>366028862</v>
      </c>
      <c r="AS48" s="18">
        <f t="shared" si="17"/>
        <v>0</v>
      </c>
      <c r="AT48" s="18">
        <v>0</v>
      </c>
      <c r="AU48" s="18">
        <f t="shared" si="18"/>
        <v>3294259758</v>
      </c>
    </row>
    <row r="49" spans="1:47" s="19" customFormat="1" ht="15" customHeight="1" thickBot="1" x14ac:dyDescent="0.25">
      <c r="A49" s="39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3"/>
        <v>0</v>
      </c>
      <c r="I49" s="18">
        <f t="shared" si="4"/>
        <v>0</v>
      </c>
      <c r="J49" s="16"/>
      <c r="K49" s="17"/>
      <c r="L49" s="18">
        <f t="shared" si="5"/>
        <v>0</v>
      </c>
      <c r="M49" s="18">
        <f t="shared" si="6"/>
        <v>0</v>
      </c>
      <c r="N49" s="16"/>
      <c r="O49" s="17"/>
      <c r="P49" s="18">
        <f t="shared" si="7"/>
        <v>0</v>
      </c>
      <c r="Q49" s="18">
        <f t="shared" si="8"/>
        <v>0</v>
      </c>
      <c r="R49" s="16"/>
      <c r="S49" s="17"/>
      <c r="T49" s="18">
        <f t="shared" si="19"/>
        <v>0</v>
      </c>
      <c r="U49" s="18">
        <f t="shared" si="20"/>
        <v>0</v>
      </c>
      <c r="V49" s="16"/>
      <c r="W49" s="16"/>
      <c r="X49" s="17"/>
      <c r="Y49" s="18">
        <f t="shared" si="21"/>
        <v>0</v>
      </c>
      <c r="Z49" s="18">
        <f t="shared" si="9"/>
        <v>0</v>
      </c>
      <c r="AA49" s="18">
        <f t="shared" si="10"/>
        <v>0</v>
      </c>
      <c r="AB49" s="16"/>
      <c r="AC49" s="17"/>
      <c r="AD49" s="18">
        <f t="shared" si="11"/>
        <v>0</v>
      </c>
      <c r="AE49" s="18">
        <v>0</v>
      </c>
      <c r="AF49" s="18">
        <f t="shared" si="12"/>
        <v>0</v>
      </c>
      <c r="AG49" s="16"/>
      <c r="AH49" s="17"/>
      <c r="AI49" s="18">
        <f t="shared" si="13"/>
        <v>0</v>
      </c>
      <c r="AJ49" s="18">
        <v>0</v>
      </c>
      <c r="AK49" s="18">
        <f t="shared" si="14"/>
        <v>0</v>
      </c>
      <c r="AL49" s="50"/>
      <c r="AM49" s="17"/>
      <c r="AN49" s="18">
        <f t="shared" si="15"/>
        <v>0</v>
      </c>
      <c r="AO49" s="18">
        <v>0</v>
      </c>
      <c r="AP49" s="18">
        <f t="shared" si="16"/>
        <v>0</v>
      </c>
      <c r="AQ49" s="50"/>
      <c r="AR49" s="17"/>
      <c r="AS49" s="18">
        <f t="shared" si="17"/>
        <v>0</v>
      </c>
      <c r="AT49" s="18">
        <v>0</v>
      </c>
      <c r="AU49" s="18">
        <f t="shared" si="18"/>
        <v>0</v>
      </c>
    </row>
    <row r="50" spans="1:47" s="19" customFormat="1" ht="15" hidden="1" customHeight="1" thickBot="1" x14ac:dyDescent="0.25">
      <c r="A50" s="13">
        <v>8917019320</v>
      </c>
      <c r="B50" s="13">
        <v>891701932</v>
      </c>
      <c r="C50" s="13">
        <v>823847000</v>
      </c>
      <c r="D50" s="43" t="s">
        <v>71</v>
      </c>
      <c r="E50" s="41" t="s">
        <v>35</v>
      </c>
      <c r="F50" s="16"/>
      <c r="G50" s="17">
        <v>262971036</v>
      </c>
      <c r="H50" s="18">
        <f t="shared" si="3"/>
        <v>0</v>
      </c>
      <c r="I50" s="18">
        <f t="shared" si="4"/>
        <v>262971036</v>
      </c>
      <c r="J50" s="16"/>
      <c r="K50" s="17">
        <v>262971036</v>
      </c>
      <c r="L50" s="18">
        <f t="shared" si="5"/>
        <v>0</v>
      </c>
      <c r="M50" s="18">
        <f t="shared" si="6"/>
        <v>525942072</v>
      </c>
      <c r="N50" s="16"/>
      <c r="O50" s="17">
        <v>262971036</v>
      </c>
      <c r="P50" s="18">
        <f>+L50+N50</f>
        <v>0</v>
      </c>
      <c r="Q50" s="18">
        <f t="shared" si="8"/>
        <v>788913108</v>
      </c>
      <c r="R50" s="16"/>
      <c r="S50" s="17">
        <v>262971036</v>
      </c>
      <c r="T50" s="18">
        <f t="shared" si="19"/>
        <v>0</v>
      </c>
      <c r="U50" s="18">
        <f t="shared" si="20"/>
        <v>1051884144</v>
      </c>
      <c r="V50" s="16"/>
      <c r="W50" s="16"/>
      <c r="X50" s="17">
        <v>262971036</v>
      </c>
      <c r="Y50" s="18">
        <f t="shared" si="21"/>
        <v>0</v>
      </c>
      <c r="Z50" s="18">
        <f t="shared" si="9"/>
        <v>0</v>
      </c>
      <c r="AA50" s="18">
        <f t="shared" si="10"/>
        <v>1314855180</v>
      </c>
      <c r="AB50" s="16"/>
      <c r="AC50" s="17">
        <v>262971036</v>
      </c>
      <c r="AD50" s="18">
        <f t="shared" si="11"/>
        <v>0</v>
      </c>
      <c r="AE50" s="18">
        <v>0</v>
      </c>
      <c r="AF50" s="18">
        <f t="shared" si="12"/>
        <v>1577826216</v>
      </c>
      <c r="AG50" s="16"/>
      <c r="AH50" s="17">
        <v>262971036</v>
      </c>
      <c r="AI50" s="18">
        <f t="shared" si="13"/>
        <v>0</v>
      </c>
      <c r="AJ50" s="18">
        <v>0</v>
      </c>
      <c r="AK50" s="18">
        <f t="shared" si="14"/>
        <v>1840797252</v>
      </c>
      <c r="AL50" s="50"/>
      <c r="AM50" s="17">
        <v>262971036</v>
      </c>
      <c r="AN50" s="18">
        <f t="shared" si="15"/>
        <v>0</v>
      </c>
      <c r="AO50" s="18">
        <v>0</v>
      </c>
      <c r="AP50" s="18">
        <f t="shared" si="16"/>
        <v>2103768288</v>
      </c>
      <c r="AQ50" s="50"/>
      <c r="AR50" s="17">
        <f>VLOOKUP(B50,[5]REPNCT004ReporteAuxiliarContabl!A$21:D$67,4,0)</f>
        <v>262971036</v>
      </c>
      <c r="AS50" s="18">
        <f t="shared" si="17"/>
        <v>0</v>
      </c>
      <c r="AT50" s="18">
        <v>0</v>
      </c>
      <c r="AU50" s="18">
        <f t="shared" si="18"/>
        <v>2366739324</v>
      </c>
    </row>
    <row r="51" spans="1:47" s="19" customFormat="1" ht="15" customHeight="1" x14ac:dyDescent="0.2">
      <c r="A51" s="39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3"/>
        <v>0</v>
      </c>
      <c r="I51" s="18">
        <f t="shared" si="4"/>
        <v>0</v>
      </c>
      <c r="J51" s="16"/>
      <c r="K51" s="17"/>
      <c r="L51" s="18">
        <f t="shared" si="5"/>
        <v>0</v>
      </c>
      <c r="M51" s="18">
        <f t="shared" si="6"/>
        <v>0</v>
      </c>
      <c r="N51" s="16"/>
      <c r="O51" s="17"/>
      <c r="P51" s="18">
        <f t="shared" si="7"/>
        <v>0</v>
      </c>
      <c r="Q51" s="18">
        <f t="shared" si="8"/>
        <v>0</v>
      </c>
      <c r="R51" s="16"/>
      <c r="S51" s="17"/>
      <c r="T51" s="18">
        <f t="shared" si="19"/>
        <v>0</v>
      </c>
      <c r="U51" s="18">
        <f t="shared" si="20"/>
        <v>0</v>
      </c>
      <c r="V51" s="16"/>
      <c r="W51" s="16"/>
      <c r="X51" s="17"/>
      <c r="Y51" s="18">
        <f t="shared" si="21"/>
        <v>0</v>
      </c>
      <c r="Z51" s="18">
        <f t="shared" si="9"/>
        <v>0</v>
      </c>
      <c r="AA51" s="18">
        <f t="shared" si="10"/>
        <v>0</v>
      </c>
      <c r="AB51" s="16"/>
      <c r="AC51" s="17"/>
      <c r="AD51" s="18">
        <f t="shared" si="11"/>
        <v>0</v>
      </c>
      <c r="AE51" s="18">
        <v>0</v>
      </c>
      <c r="AF51" s="18">
        <f t="shared" si="12"/>
        <v>0</v>
      </c>
      <c r="AG51" s="16"/>
      <c r="AH51" s="17"/>
      <c r="AI51" s="18">
        <f t="shared" si="13"/>
        <v>0</v>
      </c>
      <c r="AJ51" s="18">
        <v>0</v>
      </c>
      <c r="AK51" s="18">
        <f t="shared" si="14"/>
        <v>0</v>
      </c>
      <c r="AL51" s="50"/>
      <c r="AM51" s="17"/>
      <c r="AN51" s="18">
        <f t="shared" si="15"/>
        <v>0</v>
      </c>
      <c r="AO51" s="18">
        <v>0</v>
      </c>
      <c r="AP51" s="18">
        <f t="shared" si="16"/>
        <v>0</v>
      </c>
      <c r="AQ51" s="50"/>
      <c r="AR51" s="17"/>
      <c r="AS51" s="18">
        <f t="shared" si="17"/>
        <v>0</v>
      </c>
      <c r="AT51" s="18">
        <v>0</v>
      </c>
      <c r="AU51" s="18">
        <f t="shared" si="18"/>
        <v>0</v>
      </c>
    </row>
    <row r="52" spans="1:47" s="19" customFormat="1" ht="15" customHeight="1" x14ac:dyDescent="0.2">
      <c r="A52" s="39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3"/>
        <v>0</v>
      </c>
      <c r="I52" s="18">
        <f t="shared" si="4"/>
        <v>0</v>
      </c>
      <c r="J52" s="16"/>
      <c r="K52" s="17"/>
      <c r="L52" s="18">
        <f t="shared" si="5"/>
        <v>0</v>
      </c>
      <c r="M52" s="18">
        <f t="shared" si="6"/>
        <v>0</v>
      </c>
      <c r="N52" s="16"/>
      <c r="O52" s="17"/>
      <c r="P52" s="18">
        <f t="shared" si="7"/>
        <v>0</v>
      </c>
      <c r="Q52" s="18">
        <f t="shared" si="8"/>
        <v>0</v>
      </c>
      <c r="R52" s="16"/>
      <c r="S52" s="17"/>
      <c r="T52" s="18">
        <f t="shared" si="19"/>
        <v>0</v>
      </c>
      <c r="U52" s="18">
        <f t="shared" si="20"/>
        <v>0</v>
      </c>
      <c r="V52" s="16"/>
      <c r="W52" s="16"/>
      <c r="X52" s="17"/>
      <c r="Y52" s="18">
        <f t="shared" si="21"/>
        <v>0</v>
      </c>
      <c r="Z52" s="18">
        <f t="shared" si="9"/>
        <v>0</v>
      </c>
      <c r="AA52" s="18">
        <f t="shared" si="10"/>
        <v>0</v>
      </c>
      <c r="AB52" s="16"/>
      <c r="AC52" s="17"/>
      <c r="AD52" s="18">
        <f t="shared" si="11"/>
        <v>0</v>
      </c>
      <c r="AE52" s="18">
        <v>0</v>
      </c>
      <c r="AF52" s="18">
        <f t="shared" si="12"/>
        <v>0</v>
      </c>
      <c r="AG52" s="16"/>
      <c r="AH52" s="17"/>
      <c r="AI52" s="18">
        <f t="shared" si="13"/>
        <v>0</v>
      </c>
      <c r="AJ52" s="18">
        <v>0</v>
      </c>
      <c r="AK52" s="18">
        <f t="shared" si="14"/>
        <v>0</v>
      </c>
      <c r="AL52" s="50"/>
      <c r="AM52" s="17"/>
      <c r="AN52" s="18">
        <f t="shared" si="15"/>
        <v>0</v>
      </c>
      <c r="AO52" s="18">
        <v>0</v>
      </c>
      <c r="AP52" s="18">
        <f t="shared" si="16"/>
        <v>0</v>
      </c>
      <c r="AQ52" s="50"/>
      <c r="AR52" s="17"/>
      <c r="AS52" s="18">
        <f t="shared" si="17"/>
        <v>0</v>
      </c>
      <c r="AT52" s="18">
        <v>0</v>
      </c>
      <c r="AU52" s="18">
        <f t="shared" si="18"/>
        <v>0</v>
      </c>
    </row>
    <row r="53" spans="1:47" s="19" customFormat="1" ht="15" customHeight="1" thickBot="1" x14ac:dyDescent="0.25">
      <c r="A53" s="39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3"/>
        <v>0</v>
      </c>
      <c r="I53" s="18">
        <f t="shared" si="4"/>
        <v>0</v>
      </c>
      <c r="J53" s="16"/>
      <c r="K53" s="17"/>
      <c r="L53" s="18">
        <f t="shared" si="5"/>
        <v>0</v>
      </c>
      <c r="M53" s="18">
        <f t="shared" si="6"/>
        <v>0</v>
      </c>
      <c r="N53" s="16"/>
      <c r="O53" s="17"/>
      <c r="P53" s="18">
        <f t="shared" si="7"/>
        <v>0</v>
      </c>
      <c r="Q53" s="18">
        <f t="shared" si="8"/>
        <v>0</v>
      </c>
      <c r="R53" s="16"/>
      <c r="S53" s="17"/>
      <c r="T53" s="18">
        <f t="shared" si="19"/>
        <v>0</v>
      </c>
      <c r="U53" s="18">
        <f t="shared" si="20"/>
        <v>0</v>
      </c>
      <c r="V53" s="16"/>
      <c r="W53" s="16"/>
      <c r="X53" s="17"/>
      <c r="Y53" s="18">
        <f t="shared" si="21"/>
        <v>0</v>
      </c>
      <c r="Z53" s="18">
        <f t="shared" si="9"/>
        <v>0</v>
      </c>
      <c r="AA53" s="18">
        <f t="shared" si="10"/>
        <v>0</v>
      </c>
      <c r="AB53" s="16"/>
      <c r="AC53" s="17"/>
      <c r="AD53" s="18">
        <f t="shared" si="11"/>
        <v>0</v>
      </c>
      <c r="AE53" s="18">
        <v>0</v>
      </c>
      <c r="AF53" s="18">
        <f t="shared" si="12"/>
        <v>0</v>
      </c>
      <c r="AG53" s="16"/>
      <c r="AH53" s="17"/>
      <c r="AI53" s="18">
        <f t="shared" si="13"/>
        <v>0</v>
      </c>
      <c r="AJ53" s="18">
        <v>0</v>
      </c>
      <c r="AK53" s="18">
        <f t="shared" si="14"/>
        <v>0</v>
      </c>
      <c r="AL53" s="50"/>
      <c r="AM53" s="17"/>
      <c r="AN53" s="18">
        <f t="shared" si="15"/>
        <v>0</v>
      </c>
      <c r="AO53" s="18">
        <v>0</v>
      </c>
      <c r="AP53" s="18">
        <f t="shared" si="16"/>
        <v>0</v>
      </c>
      <c r="AQ53" s="50"/>
      <c r="AR53" s="17"/>
      <c r="AS53" s="18">
        <f t="shared" si="17"/>
        <v>0</v>
      </c>
      <c r="AT53" s="18">
        <v>0</v>
      </c>
      <c r="AU53" s="18">
        <f t="shared" si="18"/>
        <v>0</v>
      </c>
    </row>
    <row r="54" spans="1:47" s="19" customFormat="1" ht="15" hidden="1" customHeight="1" thickBot="1" x14ac:dyDescent="0.25">
      <c r="A54" s="40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3"/>
        <v>0</v>
      </c>
      <c r="I54" s="18">
        <f t="shared" si="4"/>
        <v>361615392</v>
      </c>
      <c r="J54" s="16"/>
      <c r="K54" s="17">
        <v>361615392</v>
      </c>
      <c r="L54" s="18">
        <f t="shared" si="5"/>
        <v>0</v>
      </c>
      <c r="M54" s="18">
        <f t="shared" si="6"/>
        <v>723230784</v>
      </c>
      <c r="N54" s="16"/>
      <c r="O54" s="17">
        <v>361615392</v>
      </c>
      <c r="P54" s="18">
        <f t="shared" si="7"/>
        <v>0</v>
      </c>
      <c r="Q54" s="18">
        <f t="shared" si="8"/>
        <v>1084846176</v>
      </c>
      <c r="R54" s="16"/>
      <c r="S54" s="17">
        <v>361615392</v>
      </c>
      <c r="T54" s="18">
        <f t="shared" si="19"/>
        <v>0</v>
      </c>
      <c r="U54" s="18">
        <f t="shared" si="20"/>
        <v>1446461568</v>
      </c>
      <c r="V54" s="16"/>
      <c r="W54" s="16"/>
      <c r="X54" s="17">
        <v>361615392</v>
      </c>
      <c r="Y54" s="18">
        <f t="shared" si="21"/>
        <v>0</v>
      </c>
      <c r="Z54" s="18">
        <f t="shared" si="9"/>
        <v>0</v>
      </c>
      <c r="AA54" s="18">
        <f t="shared" si="10"/>
        <v>1808076960</v>
      </c>
      <c r="AB54" s="16"/>
      <c r="AC54" s="17">
        <v>361615392</v>
      </c>
      <c r="AD54" s="18">
        <f t="shared" si="11"/>
        <v>0</v>
      </c>
      <c r="AE54" s="18">
        <v>0</v>
      </c>
      <c r="AF54" s="18">
        <f t="shared" si="12"/>
        <v>2169692352</v>
      </c>
      <c r="AG54" s="16"/>
      <c r="AH54" s="17">
        <v>361615392</v>
      </c>
      <c r="AI54" s="18">
        <f t="shared" si="13"/>
        <v>0</v>
      </c>
      <c r="AJ54" s="18">
        <v>0</v>
      </c>
      <c r="AK54" s="18">
        <f t="shared" si="14"/>
        <v>2531307744</v>
      </c>
      <c r="AL54" s="50"/>
      <c r="AM54" s="17">
        <v>361615392</v>
      </c>
      <c r="AN54" s="18">
        <f t="shared" si="15"/>
        <v>0</v>
      </c>
      <c r="AO54" s="18">
        <v>0</v>
      </c>
      <c r="AP54" s="18">
        <f t="shared" si="16"/>
        <v>2892923136</v>
      </c>
      <c r="AQ54" s="50"/>
      <c r="AR54" s="17">
        <f>VLOOKUP(B54,[5]REPNCT004ReporteAuxiliarContabl!A$21:D$67,4,0)</f>
        <v>361615392</v>
      </c>
      <c r="AS54" s="18">
        <f t="shared" si="17"/>
        <v>0</v>
      </c>
      <c r="AT54" s="18">
        <v>0</v>
      </c>
      <c r="AU54" s="18">
        <f t="shared" si="18"/>
        <v>3254538528</v>
      </c>
    </row>
    <row r="55" spans="1:47" s="19" customFormat="1" ht="15" customHeight="1" thickBot="1" x14ac:dyDescent="0.25">
      <c r="A55" s="37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3"/>
        <v>0</v>
      </c>
      <c r="I55" s="18">
        <f t="shared" si="4"/>
        <v>0</v>
      </c>
      <c r="J55" s="16"/>
      <c r="K55" s="17"/>
      <c r="L55" s="18">
        <f t="shared" si="5"/>
        <v>0</v>
      </c>
      <c r="M55" s="18">
        <f t="shared" si="6"/>
        <v>0</v>
      </c>
      <c r="N55" s="16"/>
      <c r="O55" s="17"/>
      <c r="P55" s="18">
        <f t="shared" si="7"/>
        <v>0</v>
      </c>
      <c r="Q55" s="18">
        <f t="shared" si="8"/>
        <v>0</v>
      </c>
      <c r="R55" s="16"/>
      <c r="S55" s="17"/>
      <c r="T55" s="18">
        <f t="shared" si="19"/>
        <v>0</v>
      </c>
      <c r="U55" s="18">
        <f t="shared" si="20"/>
        <v>0</v>
      </c>
      <c r="V55" s="16"/>
      <c r="W55" s="16"/>
      <c r="X55" s="17"/>
      <c r="Y55" s="18">
        <f t="shared" si="21"/>
        <v>0</v>
      </c>
      <c r="Z55" s="18">
        <f t="shared" si="9"/>
        <v>0</v>
      </c>
      <c r="AA55" s="18">
        <f t="shared" si="10"/>
        <v>0</v>
      </c>
      <c r="AB55" s="16"/>
      <c r="AC55" s="17"/>
      <c r="AD55" s="18">
        <f t="shared" si="11"/>
        <v>0</v>
      </c>
      <c r="AE55" s="18">
        <v>0</v>
      </c>
      <c r="AF55" s="18">
        <f t="shared" si="12"/>
        <v>0</v>
      </c>
      <c r="AG55" s="16"/>
      <c r="AH55" s="17"/>
      <c r="AI55" s="18">
        <f t="shared" si="13"/>
        <v>0</v>
      </c>
      <c r="AJ55" s="18">
        <v>0</v>
      </c>
      <c r="AK55" s="18">
        <f t="shared" si="14"/>
        <v>0</v>
      </c>
      <c r="AL55" s="50"/>
      <c r="AM55" s="17"/>
      <c r="AN55" s="18">
        <f t="shared" si="15"/>
        <v>0</v>
      </c>
      <c r="AO55" s="18">
        <v>0</v>
      </c>
      <c r="AP55" s="18">
        <f t="shared" si="16"/>
        <v>0</v>
      </c>
      <c r="AQ55" s="50"/>
      <c r="AR55" s="17"/>
      <c r="AS55" s="18">
        <f t="shared" si="17"/>
        <v>0</v>
      </c>
      <c r="AT55" s="18">
        <v>0</v>
      </c>
      <c r="AU55" s="18">
        <f t="shared" si="18"/>
        <v>0</v>
      </c>
    </row>
    <row r="56" spans="1:47" s="19" customFormat="1" ht="15" customHeight="1" thickBot="1" x14ac:dyDescent="0.25">
      <c r="A56" s="37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3"/>
        <v>0</v>
      </c>
      <c r="I56" s="18">
        <f t="shared" si="4"/>
        <v>0</v>
      </c>
      <c r="J56" s="16"/>
      <c r="K56" s="17"/>
      <c r="L56" s="18">
        <f t="shared" si="5"/>
        <v>0</v>
      </c>
      <c r="M56" s="18">
        <f t="shared" si="6"/>
        <v>0</v>
      </c>
      <c r="N56" s="16"/>
      <c r="O56" s="17"/>
      <c r="P56" s="18">
        <f t="shared" si="7"/>
        <v>0</v>
      </c>
      <c r="Q56" s="18">
        <f t="shared" si="8"/>
        <v>0</v>
      </c>
      <c r="R56" s="16"/>
      <c r="S56" s="17"/>
      <c r="T56" s="18">
        <f t="shared" si="19"/>
        <v>0</v>
      </c>
      <c r="U56" s="18">
        <f t="shared" si="20"/>
        <v>0</v>
      </c>
      <c r="V56" s="16"/>
      <c r="W56" s="16"/>
      <c r="X56" s="17"/>
      <c r="Y56" s="18">
        <f t="shared" si="21"/>
        <v>0</v>
      </c>
      <c r="Z56" s="18">
        <f t="shared" si="9"/>
        <v>0</v>
      </c>
      <c r="AA56" s="18">
        <f t="shared" si="10"/>
        <v>0</v>
      </c>
      <c r="AB56" s="16"/>
      <c r="AC56" s="17"/>
      <c r="AD56" s="18">
        <f t="shared" si="11"/>
        <v>0</v>
      </c>
      <c r="AE56" s="18">
        <v>0</v>
      </c>
      <c r="AF56" s="18">
        <f t="shared" si="12"/>
        <v>0</v>
      </c>
      <c r="AG56" s="16"/>
      <c r="AH56" s="17"/>
      <c r="AI56" s="18">
        <f t="shared" si="13"/>
        <v>0</v>
      </c>
      <c r="AJ56" s="18">
        <v>0</v>
      </c>
      <c r="AK56" s="18">
        <f t="shared" si="14"/>
        <v>0</v>
      </c>
      <c r="AL56" s="50"/>
      <c r="AM56" s="17"/>
      <c r="AN56" s="18">
        <f t="shared" si="15"/>
        <v>0</v>
      </c>
      <c r="AO56" s="18">
        <v>0</v>
      </c>
      <c r="AP56" s="18">
        <f t="shared" si="16"/>
        <v>0</v>
      </c>
      <c r="AQ56" s="50"/>
      <c r="AR56" s="17"/>
      <c r="AS56" s="18">
        <f t="shared" si="17"/>
        <v>0</v>
      </c>
      <c r="AT56" s="18">
        <v>0</v>
      </c>
      <c r="AU56" s="18">
        <f t="shared" si="18"/>
        <v>0</v>
      </c>
    </row>
    <row r="57" spans="1:47" s="19" customFormat="1" ht="15" hidden="1" customHeight="1" thickBot="1" x14ac:dyDescent="0.25">
      <c r="A57" s="40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3"/>
        <v>0</v>
      </c>
      <c r="I57" s="18">
        <f t="shared" si="4"/>
        <v>145592443</v>
      </c>
      <c r="J57" s="16"/>
      <c r="K57" s="17">
        <v>145592443</v>
      </c>
      <c r="L57" s="18">
        <f t="shared" si="5"/>
        <v>0</v>
      </c>
      <c r="M57" s="18">
        <f t="shared" si="6"/>
        <v>291184886</v>
      </c>
      <c r="N57" s="16"/>
      <c r="O57" s="17">
        <v>145592443</v>
      </c>
      <c r="P57" s="18">
        <f t="shared" si="7"/>
        <v>0</v>
      </c>
      <c r="Q57" s="18">
        <f t="shared" si="8"/>
        <v>436777329</v>
      </c>
      <c r="R57" s="16"/>
      <c r="S57" s="17">
        <v>145592443</v>
      </c>
      <c r="T57" s="18">
        <f t="shared" si="19"/>
        <v>0</v>
      </c>
      <c r="U57" s="18">
        <f t="shared" si="20"/>
        <v>582369772</v>
      </c>
      <c r="V57" s="16"/>
      <c r="W57" s="16"/>
      <c r="X57" s="17">
        <v>145592443</v>
      </c>
      <c r="Y57" s="18">
        <f t="shared" si="21"/>
        <v>0</v>
      </c>
      <c r="Z57" s="18">
        <f t="shared" si="9"/>
        <v>0</v>
      </c>
      <c r="AA57" s="18">
        <f t="shared" si="10"/>
        <v>727962215</v>
      </c>
      <c r="AB57" s="16"/>
      <c r="AC57" s="17">
        <v>145592443</v>
      </c>
      <c r="AD57" s="18">
        <f t="shared" si="11"/>
        <v>0</v>
      </c>
      <c r="AE57" s="18">
        <v>0</v>
      </c>
      <c r="AF57" s="18">
        <f t="shared" si="12"/>
        <v>873554658</v>
      </c>
      <c r="AG57" s="16"/>
      <c r="AH57" s="17">
        <v>145592443</v>
      </c>
      <c r="AI57" s="18">
        <f t="shared" si="13"/>
        <v>0</v>
      </c>
      <c r="AJ57" s="18">
        <v>0</v>
      </c>
      <c r="AK57" s="18">
        <f t="shared" si="14"/>
        <v>1019147101</v>
      </c>
      <c r="AL57" s="50"/>
      <c r="AM57" s="17">
        <v>145592443</v>
      </c>
      <c r="AN57" s="18">
        <f t="shared" si="15"/>
        <v>0</v>
      </c>
      <c r="AO57" s="18">
        <v>0</v>
      </c>
      <c r="AP57" s="18">
        <f t="shared" si="16"/>
        <v>1164739544</v>
      </c>
      <c r="AQ57" s="50"/>
      <c r="AR57" s="17">
        <f>VLOOKUP(B57,[5]REPNCT004ReporteAuxiliarContabl!A$21:D$67,4,0)</f>
        <v>145592443</v>
      </c>
      <c r="AS57" s="18">
        <f t="shared" si="17"/>
        <v>0</v>
      </c>
      <c r="AT57" s="18">
        <v>0</v>
      </c>
      <c r="AU57" s="18">
        <f t="shared" si="18"/>
        <v>1310331987</v>
      </c>
    </row>
    <row r="58" spans="1:47" s="19" customFormat="1" ht="15" hidden="1" customHeight="1" thickBot="1" x14ac:dyDescent="0.25">
      <c r="A58" s="40">
        <v>8915007591</v>
      </c>
      <c r="B58" s="13">
        <v>891500759</v>
      </c>
      <c r="C58" s="13">
        <v>822719000</v>
      </c>
      <c r="D58" s="14" t="s">
        <v>33</v>
      </c>
      <c r="E58" s="35" t="s">
        <v>34</v>
      </c>
      <c r="F58" s="16"/>
      <c r="G58" s="17">
        <v>472671925</v>
      </c>
      <c r="H58" s="18">
        <f t="shared" si="3"/>
        <v>0</v>
      </c>
      <c r="I58" s="18">
        <f t="shared" si="4"/>
        <v>472671925</v>
      </c>
      <c r="J58" s="16"/>
      <c r="K58" s="17">
        <v>472671925</v>
      </c>
      <c r="L58" s="18">
        <f t="shared" si="5"/>
        <v>0</v>
      </c>
      <c r="M58" s="18">
        <f t="shared" si="6"/>
        <v>945343850</v>
      </c>
      <c r="N58" s="16"/>
      <c r="O58" s="17">
        <v>472671925</v>
      </c>
      <c r="P58" s="18">
        <f t="shared" si="7"/>
        <v>0</v>
      </c>
      <c r="Q58" s="18">
        <f t="shared" si="8"/>
        <v>1418015775</v>
      </c>
      <c r="R58" s="16"/>
      <c r="S58" s="17">
        <v>472671925</v>
      </c>
      <c r="T58" s="18">
        <f t="shared" si="19"/>
        <v>0</v>
      </c>
      <c r="U58" s="18">
        <f t="shared" si="20"/>
        <v>1890687700</v>
      </c>
      <c r="V58" s="16"/>
      <c r="W58" s="16"/>
      <c r="X58" s="17">
        <v>472671925</v>
      </c>
      <c r="Y58" s="18">
        <f t="shared" si="21"/>
        <v>0</v>
      </c>
      <c r="Z58" s="18">
        <f t="shared" si="9"/>
        <v>0</v>
      </c>
      <c r="AA58" s="18">
        <f t="shared" si="10"/>
        <v>2363359625</v>
      </c>
      <c r="AB58" s="16"/>
      <c r="AC58" s="17">
        <v>472671925</v>
      </c>
      <c r="AD58" s="18">
        <f t="shared" si="11"/>
        <v>0</v>
      </c>
      <c r="AE58" s="18">
        <v>0</v>
      </c>
      <c r="AF58" s="18">
        <f t="shared" si="12"/>
        <v>2836031550</v>
      </c>
      <c r="AG58" s="16"/>
      <c r="AH58" s="17">
        <v>472671925</v>
      </c>
      <c r="AI58" s="18">
        <f t="shared" si="13"/>
        <v>0</v>
      </c>
      <c r="AJ58" s="18">
        <v>0</v>
      </c>
      <c r="AK58" s="18">
        <f t="shared" si="14"/>
        <v>3308703475</v>
      </c>
      <c r="AL58" s="50"/>
      <c r="AM58" s="17">
        <v>472671925</v>
      </c>
      <c r="AN58" s="18">
        <f t="shared" si="15"/>
        <v>0</v>
      </c>
      <c r="AO58" s="18">
        <v>0</v>
      </c>
      <c r="AP58" s="18">
        <f t="shared" si="16"/>
        <v>3781375400</v>
      </c>
      <c r="AQ58" s="50"/>
      <c r="AR58" s="17">
        <f>VLOOKUP(B58,[5]REPNCT004ReporteAuxiliarContabl!A$21:D$67,4,0)</f>
        <v>472671925</v>
      </c>
      <c r="AS58" s="18">
        <f t="shared" si="17"/>
        <v>0</v>
      </c>
      <c r="AT58" s="18">
        <v>0</v>
      </c>
      <c r="AU58" s="18">
        <f t="shared" si="18"/>
        <v>4254047325</v>
      </c>
    </row>
    <row r="59" spans="1:47" s="19" customFormat="1" ht="15" hidden="1" customHeight="1" thickBot="1" x14ac:dyDescent="0.25">
      <c r="A59" s="40">
        <v>8904800545</v>
      </c>
      <c r="B59" s="13">
        <v>890480054</v>
      </c>
      <c r="C59" s="13">
        <v>824613000</v>
      </c>
      <c r="D59" s="14" t="s">
        <v>47</v>
      </c>
      <c r="E59" s="34" t="s">
        <v>48</v>
      </c>
      <c r="F59" s="16"/>
      <c r="G59" s="17">
        <v>352056589</v>
      </c>
      <c r="H59" s="18">
        <f t="shared" si="3"/>
        <v>0</v>
      </c>
      <c r="I59" s="18">
        <f t="shared" si="4"/>
        <v>352056589</v>
      </c>
      <c r="J59" s="16"/>
      <c r="K59" s="17">
        <v>352056589</v>
      </c>
      <c r="L59" s="18">
        <f t="shared" si="5"/>
        <v>0</v>
      </c>
      <c r="M59" s="18">
        <f t="shared" si="6"/>
        <v>704113178</v>
      </c>
      <c r="N59" s="16"/>
      <c r="O59" s="17">
        <v>352056589</v>
      </c>
      <c r="P59" s="18">
        <f t="shared" si="7"/>
        <v>0</v>
      </c>
      <c r="Q59" s="18">
        <f t="shared" si="8"/>
        <v>1056169767</v>
      </c>
      <c r="R59" s="16"/>
      <c r="S59" s="17">
        <v>352056589</v>
      </c>
      <c r="T59" s="18">
        <f t="shared" si="19"/>
        <v>0</v>
      </c>
      <c r="U59" s="18">
        <f t="shared" si="20"/>
        <v>1408226356</v>
      </c>
      <c r="V59" s="16"/>
      <c r="W59" s="16"/>
      <c r="X59" s="17">
        <v>352056589</v>
      </c>
      <c r="Y59" s="18">
        <f t="shared" si="21"/>
        <v>0</v>
      </c>
      <c r="Z59" s="18">
        <f t="shared" si="9"/>
        <v>0</v>
      </c>
      <c r="AA59" s="18">
        <f t="shared" si="10"/>
        <v>1760282945</v>
      </c>
      <c r="AB59" s="16"/>
      <c r="AC59" s="17">
        <v>352056589</v>
      </c>
      <c r="AD59" s="18">
        <f t="shared" si="11"/>
        <v>0</v>
      </c>
      <c r="AE59" s="18">
        <v>0</v>
      </c>
      <c r="AF59" s="18">
        <f t="shared" si="12"/>
        <v>2112339534</v>
      </c>
      <c r="AG59" s="16"/>
      <c r="AH59" s="17">
        <v>352056589</v>
      </c>
      <c r="AI59" s="18">
        <f t="shared" si="13"/>
        <v>0</v>
      </c>
      <c r="AJ59" s="18">
        <v>0</v>
      </c>
      <c r="AK59" s="18">
        <f t="shared" si="14"/>
        <v>2464396123</v>
      </c>
      <c r="AL59" s="50"/>
      <c r="AM59" s="17">
        <v>352056589</v>
      </c>
      <c r="AN59" s="18">
        <f t="shared" si="15"/>
        <v>0</v>
      </c>
      <c r="AO59" s="18">
        <v>0</v>
      </c>
      <c r="AP59" s="18">
        <f t="shared" si="16"/>
        <v>2816452712</v>
      </c>
      <c r="AQ59" s="50"/>
      <c r="AR59" s="17">
        <f>VLOOKUP(B59,[5]REPNCT004ReporteAuxiliarContabl!A$21:D$67,4,0)</f>
        <v>352056589</v>
      </c>
      <c r="AS59" s="18">
        <f t="shared" si="17"/>
        <v>0</v>
      </c>
      <c r="AT59" s="18">
        <v>0</v>
      </c>
      <c r="AU59" s="18">
        <f t="shared" si="18"/>
        <v>3168509301</v>
      </c>
    </row>
    <row r="60" spans="1:47" s="19" customFormat="1" ht="15" hidden="1" customHeight="1" thickBot="1" x14ac:dyDescent="0.25">
      <c r="A60" s="40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3"/>
        <v>0</v>
      </c>
      <c r="I60" s="18">
        <f t="shared" si="4"/>
        <v>384679977</v>
      </c>
      <c r="J60" s="16"/>
      <c r="K60" s="17">
        <v>384679977</v>
      </c>
      <c r="L60" s="18">
        <f t="shared" si="5"/>
        <v>0</v>
      </c>
      <c r="M60" s="18">
        <f t="shared" si="6"/>
        <v>769359954</v>
      </c>
      <c r="N60" s="16"/>
      <c r="O60" s="17">
        <v>384679977</v>
      </c>
      <c r="P60" s="18">
        <f t="shared" si="7"/>
        <v>0</v>
      </c>
      <c r="Q60" s="18">
        <f t="shared" si="8"/>
        <v>1154039931</v>
      </c>
      <c r="R60" s="16"/>
      <c r="S60" s="17">
        <v>384679977</v>
      </c>
      <c r="T60" s="18">
        <f t="shared" si="19"/>
        <v>0</v>
      </c>
      <c r="U60" s="18">
        <f t="shared" si="20"/>
        <v>1538719908</v>
      </c>
      <c r="V60" s="16"/>
      <c r="W60" s="16"/>
      <c r="X60" s="17">
        <v>384679977</v>
      </c>
      <c r="Y60" s="18">
        <f t="shared" si="21"/>
        <v>0</v>
      </c>
      <c r="Z60" s="18">
        <f t="shared" si="9"/>
        <v>0</v>
      </c>
      <c r="AA60" s="18">
        <f t="shared" si="10"/>
        <v>1923399885</v>
      </c>
      <c r="AB60" s="16"/>
      <c r="AC60" s="17">
        <v>384679977</v>
      </c>
      <c r="AD60" s="18">
        <f t="shared" si="11"/>
        <v>0</v>
      </c>
      <c r="AE60" s="18">
        <v>0</v>
      </c>
      <c r="AF60" s="18">
        <f t="shared" si="12"/>
        <v>2308079862</v>
      </c>
      <c r="AG60" s="16"/>
      <c r="AH60" s="17">
        <v>384679977</v>
      </c>
      <c r="AI60" s="18">
        <f t="shared" si="13"/>
        <v>0</v>
      </c>
      <c r="AJ60" s="18">
        <v>0</v>
      </c>
      <c r="AK60" s="18">
        <f t="shared" si="14"/>
        <v>2692759839</v>
      </c>
      <c r="AL60" s="50"/>
      <c r="AM60" s="17">
        <v>384679977</v>
      </c>
      <c r="AN60" s="18">
        <f t="shared" si="15"/>
        <v>0</v>
      </c>
      <c r="AO60" s="18">
        <v>0</v>
      </c>
      <c r="AP60" s="18">
        <f t="shared" si="16"/>
        <v>3077439816</v>
      </c>
      <c r="AQ60" s="50"/>
      <c r="AR60" s="17">
        <f>VLOOKUP(B60,[5]REPNCT004ReporteAuxiliarContabl!A$21:D$67,4,0)</f>
        <v>384679977</v>
      </c>
      <c r="AS60" s="18">
        <f t="shared" si="17"/>
        <v>0</v>
      </c>
      <c r="AT60" s="18">
        <v>0</v>
      </c>
      <c r="AU60" s="18">
        <f t="shared" si="18"/>
        <v>3462119793</v>
      </c>
    </row>
    <row r="61" spans="1:47" s="19" customFormat="1" ht="15" hidden="1" customHeight="1" thickBot="1" x14ac:dyDescent="0.25">
      <c r="A61" s="40">
        <v>8908026784</v>
      </c>
      <c r="B61" s="13">
        <v>890802678</v>
      </c>
      <c r="C61" s="13">
        <v>825717000</v>
      </c>
      <c r="D61" s="33" t="s">
        <v>124</v>
      </c>
      <c r="E61" s="15" t="s">
        <v>22</v>
      </c>
      <c r="F61" s="16"/>
      <c r="G61" s="17">
        <v>207146401</v>
      </c>
      <c r="H61" s="18">
        <f t="shared" si="3"/>
        <v>0</v>
      </c>
      <c r="I61" s="18">
        <f t="shared" si="4"/>
        <v>207146401</v>
      </c>
      <c r="J61" s="16"/>
      <c r="K61" s="17">
        <v>207146401</v>
      </c>
      <c r="L61" s="18">
        <f t="shared" si="5"/>
        <v>0</v>
      </c>
      <c r="M61" s="18">
        <f t="shared" si="6"/>
        <v>414292802</v>
      </c>
      <c r="N61" s="16"/>
      <c r="O61" s="17">
        <v>207146401</v>
      </c>
      <c r="P61" s="18">
        <f t="shared" si="7"/>
        <v>0</v>
      </c>
      <c r="Q61" s="18">
        <f t="shared" si="8"/>
        <v>621439203</v>
      </c>
      <c r="R61" s="16"/>
      <c r="S61" s="17">
        <v>207146401</v>
      </c>
      <c r="T61" s="18">
        <f t="shared" si="19"/>
        <v>0</v>
      </c>
      <c r="U61" s="18">
        <f t="shared" si="20"/>
        <v>828585604</v>
      </c>
      <c r="V61" s="16"/>
      <c r="W61" s="16"/>
      <c r="X61" s="17">
        <v>207146401</v>
      </c>
      <c r="Y61" s="18">
        <f t="shared" si="21"/>
        <v>0</v>
      </c>
      <c r="Z61" s="18">
        <f t="shared" si="9"/>
        <v>0</v>
      </c>
      <c r="AA61" s="18">
        <f t="shared" si="10"/>
        <v>1035732005</v>
      </c>
      <c r="AB61" s="16"/>
      <c r="AC61" s="17">
        <v>207146401</v>
      </c>
      <c r="AD61" s="18">
        <f t="shared" si="11"/>
        <v>0</v>
      </c>
      <c r="AE61" s="18">
        <v>0</v>
      </c>
      <c r="AF61" s="18">
        <f t="shared" si="12"/>
        <v>1242878406</v>
      </c>
      <c r="AG61" s="16"/>
      <c r="AH61" s="17">
        <v>207146401</v>
      </c>
      <c r="AI61" s="18">
        <f t="shared" si="13"/>
        <v>0</v>
      </c>
      <c r="AJ61" s="18">
        <v>0</v>
      </c>
      <c r="AK61" s="18">
        <f t="shared" si="14"/>
        <v>1450024807</v>
      </c>
      <c r="AL61" s="50"/>
      <c r="AM61" s="17">
        <v>207146401</v>
      </c>
      <c r="AN61" s="18">
        <f t="shared" si="15"/>
        <v>0</v>
      </c>
      <c r="AO61" s="18">
        <v>0</v>
      </c>
      <c r="AP61" s="18">
        <f t="shared" si="16"/>
        <v>1657171208</v>
      </c>
      <c r="AQ61" s="50"/>
      <c r="AR61" s="17">
        <f>VLOOKUP(B61,[5]REPNCT004ReporteAuxiliarContabl!A$21:D$67,4,0)</f>
        <v>207146401</v>
      </c>
      <c r="AS61" s="18">
        <f t="shared" si="17"/>
        <v>0</v>
      </c>
      <c r="AT61" s="18">
        <v>0</v>
      </c>
      <c r="AU61" s="18">
        <f t="shared" si="18"/>
        <v>1864317609</v>
      </c>
    </row>
    <row r="62" spans="1:47" s="19" customFormat="1" ht="15" hidden="1" customHeight="1" thickBot="1" x14ac:dyDescent="0.25">
      <c r="A62" s="40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3"/>
        <v>0</v>
      </c>
      <c r="I62" s="18">
        <f t="shared" si="4"/>
        <v>540264579</v>
      </c>
      <c r="J62" s="16"/>
      <c r="K62" s="17">
        <v>540264579</v>
      </c>
      <c r="L62" s="18">
        <f t="shared" si="5"/>
        <v>0</v>
      </c>
      <c r="M62" s="18">
        <f t="shared" si="6"/>
        <v>1080529158</v>
      </c>
      <c r="N62" s="16"/>
      <c r="O62" s="17">
        <v>540264579</v>
      </c>
      <c r="P62" s="18">
        <f t="shared" si="7"/>
        <v>0</v>
      </c>
      <c r="Q62" s="18">
        <f t="shared" si="8"/>
        <v>1620793737</v>
      </c>
      <c r="R62" s="16"/>
      <c r="S62" s="17">
        <v>540264579</v>
      </c>
      <c r="T62" s="18">
        <f t="shared" si="19"/>
        <v>0</v>
      </c>
      <c r="U62" s="18">
        <f t="shared" si="20"/>
        <v>2161058316</v>
      </c>
      <c r="V62" s="16"/>
      <c r="W62" s="16"/>
      <c r="X62" s="17">
        <v>540264579</v>
      </c>
      <c r="Y62" s="18">
        <f t="shared" si="21"/>
        <v>0</v>
      </c>
      <c r="Z62" s="18">
        <f t="shared" si="9"/>
        <v>0</v>
      </c>
      <c r="AA62" s="18">
        <f t="shared" si="10"/>
        <v>2701322895</v>
      </c>
      <c r="AB62" s="16"/>
      <c r="AC62" s="17">
        <v>540264579</v>
      </c>
      <c r="AD62" s="18">
        <f t="shared" si="11"/>
        <v>0</v>
      </c>
      <c r="AE62" s="18">
        <v>0</v>
      </c>
      <c r="AF62" s="18">
        <f t="shared" si="12"/>
        <v>3241587474</v>
      </c>
      <c r="AG62" s="16"/>
      <c r="AH62" s="17">
        <v>540264579</v>
      </c>
      <c r="AI62" s="18">
        <f t="shared" si="13"/>
        <v>0</v>
      </c>
      <c r="AJ62" s="18">
        <v>0</v>
      </c>
      <c r="AK62" s="18">
        <f t="shared" si="14"/>
        <v>3781852053</v>
      </c>
      <c r="AL62" s="50"/>
      <c r="AM62" s="17">
        <v>540264579</v>
      </c>
      <c r="AN62" s="18">
        <f t="shared" si="15"/>
        <v>0</v>
      </c>
      <c r="AO62" s="18">
        <v>0</v>
      </c>
      <c r="AP62" s="18">
        <f t="shared" si="16"/>
        <v>4322116632</v>
      </c>
      <c r="AQ62" s="50"/>
      <c r="AR62" s="17">
        <f>VLOOKUP(B62,[5]REPNCT004ReporteAuxiliarContabl!A$21:D$67,4,0)</f>
        <v>540264579</v>
      </c>
      <c r="AS62" s="18">
        <f t="shared" si="17"/>
        <v>0</v>
      </c>
      <c r="AT62" s="18">
        <v>0</v>
      </c>
      <c r="AU62" s="18">
        <f t="shared" si="18"/>
        <v>4862381211</v>
      </c>
    </row>
    <row r="63" spans="1:47" s="19" customFormat="1" ht="15" customHeight="1" thickBot="1" x14ac:dyDescent="0.25">
      <c r="A63" s="40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3"/>
        <v>0</v>
      </c>
      <c r="I63" s="18">
        <f t="shared" si="4"/>
        <v>0</v>
      </c>
      <c r="J63" s="16"/>
      <c r="K63" s="17"/>
      <c r="L63" s="18">
        <f t="shared" si="5"/>
        <v>0</v>
      </c>
      <c r="M63" s="18">
        <f t="shared" si="6"/>
        <v>0</v>
      </c>
      <c r="N63" s="16"/>
      <c r="O63" s="17"/>
      <c r="P63" s="18">
        <f t="shared" si="7"/>
        <v>0</v>
      </c>
      <c r="Q63" s="18">
        <f t="shared" si="8"/>
        <v>0</v>
      </c>
      <c r="R63" s="16"/>
      <c r="S63" s="17"/>
      <c r="T63" s="18">
        <f t="shared" si="19"/>
        <v>0</v>
      </c>
      <c r="U63" s="18">
        <f t="shared" si="20"/>
        <v>0</v>
      </c>
      <c r="V63" s="16"/>
      <c r="W63" s="16"/>
      <c r="X63" s="17"/>
      <c r="Y63" s="18">
        <f t="shared" si="21"/>
        <v>0</v>
      </c>
      <c r="Z63" s="18">
        <f t="shared" si="9"/>
        <v>0</v>
      </c>
      <c r="AA63" s="18">
        <f t="shared" si="10"/>
        <v>0</v>
      </c>
      <c r="AB63" s="16"/>
      <c r="AC63" s="17"/>
      <c r="AD63" s="18">
        <f t="shared" si="11"/>
        <v>0</v>
      </c>
      <c r="AE63" s="18">
        <v>0</v>
      </c>
      <c r="AF63" s="18">
        <f t="shared" si="12"/>
        <v>0</v>
      </c>
      <c r="AG63" s="16"/>
      <c r="AH63" s="17"/>
      <c r="AI63" s="18">
        <f t="shared" si="13"/>
        <v>0</v>
      </c>
      <c r="AJ63" s="18">
        <v>0</v>
      </c>
      <c r="AK63" s="18">
        <f t="shared" si="14"/>
        <v>0</v>
      </c>
      <c r="AL63" s="50"/>
      <c r="AM63" s="17"/>
      <c r="AN63" s="18">
        <f t="shared" si="15"/>
        <v>0</v>
      </c>
      <c r="AO63" s="18">
        <v>0</v>
      </c>
      <c r="AP63" s="18">
        <f t="shared" si="16"/>
        <v>0</v>
      </c>
      <c r="AQ63" s="50"/>
      <c r="AR63" s="17"/>
      <c r="AS63" s="18">
        <f t="shared" si="17"/>
        <v>0</v>
      </c>
      <c r="AT63" s="18">
        <v>0</v>
      </c>
      <c r="AU63" s="18">
        <f t="shared" si="18"/>
        <v>0</v>
      </c>
    </row>
    <row r="64" spans="1:47" s="19" customFormat="1" ht="15" hidden="1" customHeight="1" thickBot="1" x14ac:dyDescent="0.25">
      <c r="A64" s="40">
        <v>8909801501</v>
      </c>
      <c r="B64" s="13">
        <v>890980150</v>
      </c>
      <c r="C64" s="13">
        <v>824105000</v>
      </c>
      <c r="D64" s="43" t="s">
        <v>67</v>
      </c>
      <c r="E64" s="15" t="s">
        <v>26</v>
      </c>
      <c r="F64" s="16"/>
      <c r="G64" s="17">
        <v>176349515</v>
      </c>
      <c r="H64" s="18">
        <f t="shared" si="3"/>
        <v>0</v>
      </c>
      <c r="I64" s="18">
        <f t="shared" si="4"/>
        <v>176349515</v>
      </c>
      <c r="J64" s="16"/>
      <c r="K64" s="17">
        <v>176349515</v>
      </c>
      <c r="L64" s="18">
        <f t="shared" si="5"/>
        <v>0</v>
      </c>
      <c r="M64" s="18">
        <f t="shared" si="6"/>
        <v>352699030</v>
      </c>
      <c r="N64" s="16"/>
      <c r="O64" s="17">
        <v>176349515</v>
      </c>
      <c r="P64" s="18">
        <f t="shared" si="7"/>
        <v>0</v>
      </c>
      <c r="Q64" s="18">
        <f t="shared" si="8"/>
        <v>529048545</v>
      </c>
      <c r="R64" s="16"/>
      <c r="S64" s="17">
        <v>176349515</v>
      </c>
      <c r="T64" s="18">
        <f t="shared" si="19"/>
        <v>0</v>
      </c>
      <c r="U64" s="18">
        <f t="shared" si="20"/>
        <v>705398060</v>
      </c>
      <c r="V64" s="16"/>
      <c r="W64" s="16"/>
      <c r="X64" s="17">
        <v>176349515</v>
      </c>
      <c r="Y64" s="18">
        <f t="shared" si="21"/>
        <v>0</v>
      </c>
      <c r="Z64" s="18">
        <f t="shared" si="9"/>
        <v>0</v>
      </c>
      <c r="AA64" s="18">
        <f t="shared" si="10"/>
        <v>881747575</v>
      </c>
      <c r="AB64" s="16"/>
      <c r="AC64" s="17">
        <v>176349515</v>
      </c>
      <c r="AD64" s="18">
        <f t="shared" si="11"/>
        <v>0</v>
      </c>
      <c r="AE64" s="18">
        <v>0</v>
      </c>
      <c r="AF64" s="18">
        <f t="shared" si="12"/>
        <v>1058097090</v>
      </c>
      <c r="AG64" s="16"/>
      <c r="AH64" s="17">
        <v>176349515</v>
      </c>
      <c r="AI64" s="18">
        <f t="shared" si="13"/>
        <v>0</v>
      </c>
      <c r="AJ64" s="18">
        <v>0</v>
      </c>
      <c r="AK64" s="18">
        <f t="shared" si="14"/>
        <v>1234446605</v>
      </c>
      <c r="AL64" s="50"/>
      <c r="AM64" s="17">
        <v>176349515</v>
      </c>
      <c r="AN64" s="18">
        <f t="shared" si="15"/>
        <v>0</v>
      </c>
      <c r="AO64" s="18">
        <v>0</v>
      </c>
      <c r="AP64" s="18">
        <f t="shared" si="16"/>
        <v>1410796120</v>
      </c>
      <c r="AQ64" s="50"/>
      <c r="AR64" s="17">
        <f>VLOOKUP(B64,[5]REPNCT004ReporteAuxiliarContabl!A$21:D$67,4,0)</f>
        <v>176349515</v>
      </c>
      <c r="AS64" s="18">
        <f t="shared" si="17"/>
        <v>0</v>
      </c>
      <c r="AT64" s="18">
        <v>0</v>
      </c>
      <c r="AU64" s="18">
        <f t="shared" si="18"/>
        <v>1587145635</v>
      </c>
    </row>
    <row r="65" spans="1:47" ht="12.75" x14ac:dyDescent="0.2">
      <c r="A65" s="20"/>
      <c r="B65" s="20"/>
      <c r="C65" s="20"/>
      <c r="D65" s="14"/>
      <c r="E65" s="14"/>
      <c r="F65" s="16"/>
      <c r="G65" s="17"/>
      <c r="H65" s="18">
        <f t="shared" si="3"/>
        <v>0</v>
      </c>
      <c r="I65" s="18">
        <f t="shared" si="4"/>
        <v>0</v>
      </c>
      <c r="J65" s="16"/>
      <c r="K65" s="17"/>
      <c r="L65" s="18">
        <f t="shared" si="5"/>
        <v>0</v>
      </c>
      <c r="M65" s="18">
        <f t="shared" si="6"/>
        <v>0</v>
      </c>
      <c r="N65" s="16"/>
      <c r="O65" s="17"/>
      <c r="P65" s="18">
        <f t="shared" si="7"/>
        <v>0</v>
      </c>
      <c r="Q65" s="18">
        <f t="shared" si="8"/>
        <v>0</v>
      </c>
      <c r="R65" s="16"/>
      <c r="S65" s="17"/>
      <c r="T65" s="18">
        <f t="shared" si="19"/>
        <v>0</v>
      </c>
      <c r="U65" s="18">
        <f t="shared" si="20"/>
        <v>0</v>
      </c>
      <c r="V65" s="16"/>
      <c r="W65" s="16"/>
      <c r="X65" s="17"/>
      <c r="Y65" s="18">
        <f t="shared" si="21"/>
        <v>0</v>
      </c>
      <c r="Z65" s="18">
        <f t="shared" si="9"/>
        <v>0</v>
      </c>
      <c r="AA65" s="18">
        <f t="shared" si="10"/>
        <v>0</v>
      </c>
      <c r="AB65" s="16"/>
      <c r="AC65" s="17"/>
      <c r="AD65" s="18">
        <f t="shared" si="11"/>
        <v>0</v>
      </c>
      <c r="AE65" s="18">
        <v>0</v>
      </c>
      <c r="AF65" s="18">
        <f t="shared" si="12"/>
        <v>0</v>
      </c>
      <c r="AG65" s="16"/>
      <c r="AH65" s="17"/>
      <c r="AI65" s="18">
        <f t="shared" si="13"/>
        <v>0</v>
      </c>
      <c r="AJ65" s="18">
        <v>0</v>
      </c>
      <c r="AK65" s="18">
        <f t="shared" si="14"/>
        <v>0</v>
      </c>
      <c r="AL65" s="50"/>
      <c r="AM65" s="17"/>
      <c r="AN65" s="18">
        <f t="shared" si="15"/>
        <v>0</v>
      </c>
      <c r="AO65" s="18">
        <v>0</v>
      </c>
      <c r="AP65" s="18">
        <f t="shared" si="16"/>
        <v>0</v>
      </c>
      <c r="AQ65" s="50"/>
      <c r="AR65" s="17"/>
      <c r="AS65" s="18">
        <f t="shared" si="17"/>
        <v>0</v>
      </c>
      <c r="AT65" s="18">
        <v>0</v>
      </c>
      <c r="AU65" s="18">
        <f t="shared" si="18"/>
        <v>0</v>
      </c>
    </row>
    <row r="66" spans="1:47" ht="24" customHeight="1" x14ac:dyDescent="0.2">
      <c r="A66" s="58" t="s">
        <v>52</v>
      </c>
      <c r="B66" s="59"/>
      <c r="C66" s="59"/>
      <c r="D66" s="59"/>
      <c r="E66" s="24"/>
      <c r="F66" s="25">
        <f t="shared" ref="F66:I66" si="22">SUM(F4:F65)</f>
        <v>22553730734</v>
      </c>
      <c r="G66" s="25">
        <f t="shared" si="22"/>
        <v>206256977011</v>
      </c>
      <c r="H66" s="25">
        <f t="shared" si="22"/>
        <v>22553730734</v>
      </c>
      <c r="I66" s="25">
        <f t="shared" si="22"/>
        <v>206256977011</v>
      </c>
      <c r="J66" s="25">
        <f t="shared" ref="J66:M66" si="23">SUM(J4:J65)</f>
        <v>45107461468</v>
      </c>
      <c r="K66" s="25">
        <f t="shared" si="23"/>
        <v>407470333299</v>
      </c>
      <c r="L66" s="25">
        <f t="shared" si="23"/>
        <v>67661192202</v>
      </c>
      <c r="M66" s="25">
        <f t="shared" si="23"/>
        <v>613727310310</v>
      </c>
      <c r="N66" s="25">
        <f t="shared" ref="N66:Q66" si="24">SUM(N4:N65)</f>
        <v>22553730734</v>
      </c>
      <c r="O66" s="25">
        <f t="shared" si="24"/>
        <v>209811862085</v>
      </c>
      <c r="P66" s="25">
        <f t="shared" si="24"/>
        <v>90214922936</v>
      </c>
      <c r="Q66" s="25">
        <f t="shared" si="24"/>
        <v>823539172395</v>
      </c>
      <c r="R66" s="25">
        <f t="shared" ref="R66:T66" si="25">SUM(R4:R65)</f>
        <v>22553730734</v>
      </c>
      <c r="S66" s="25">
        <f t="shared" si="25"/>
        <v>206256977011</v>
      </c>
      <c r="T66" s="25">
        <f t="shared" si="25"/>
        <v>112768653670</v>
      </c>
      <c r="U66" s="25">
        <f>SUM(U4:U65)</f>
        <v>1029796149406</v>
      </c>
      <c r="V66" s="25">
        <f t="shared" ref="V66:Z66" si="26">SUM(V4:V65)</f>
        <v>22553730734</v>
      </c>
      <c r="W66" s="25">
        <f t="shared" si="26"/>
        <v>42147438958</v>
      </c>
      <c r="X66" s="25">
        <f t="shared" si="26"/>
        <v>206256977011</v>
      </c>
      <c r="Y66" s="25">
        <f t="shared" si="26"/>
        <v>135322384404</v>
      </c>
      <c r="Z66" s="25">
        <f t="shared" si="26"/>
        <v>42147438958</v>
      </c>
      <c r="AA66" s="25">
        <f>SUM(AA4:AA65)</f>
        <v>1236053126417</v>
      </c>
      <c r="AB66" s="25">
        <f t="shared" ref="AB66:AE66" si="27">SUM(AB4:AB65)</f>
        <v>45107461468</v>
      </c>
      <c r="AC66" s="25">
        <f t="shared" si="27"/>
        <v>407470333299</v>
      </c>
      <c r="AD66" s="25">
        <f t="shared" si="27"/>
        <v>180429845872</v>
      </c>
      <c r="AE66" s="25">
        <f t="shared" si="27"/>
        <v>42147438958</v>
      </c>
      <c r="AF66" s="25">
        <f>SUM(AF4:AF65)</f>
        <v>1643523459716</v>
      </c>
      <c r="AG66" s="25">
        <f t="shared" ref="AG66:AJ66" si="28">SUM(AG4:AG65)</f>
        <v>22553730734</v>
      </c>
      <c r="AH66" s="25">
        <f t="shared" si="28"/>
        <v>206256977011</v>
      </c>
      <c r="AI66" s="25">
        <f t="shared" si="28"/>
        <v>202983576606</v>
      </c>
      <c r="AJ66" s="25">
        <f t="shared" si="28"/>
        <v>42147438958</v>
      </c>
      <c r="AK66" s="25">
        <f>SUM(AK4:AK65)</f>
        <v>1849780436727</v>
      </c>
      <c r="AL66" s="25">
        <f t="shared" ref="AL66:AO66" si="29">SUM(AL4:AL65)</f>
        <v>22553730734</v>
      </c>
      <c r="AM66" s="25">
        <f>SUM(AM4:AM65)</f>
        <v>276942459888</v>
      </c>
      <c r="AN66" s="25">
        <f t="shared" si="29"/>
        <v>225537307340</v>
      </c>
      <c r="AO66" s="25">
        <f t="shared" si="29"/>
        <v>42147438958</v>
      </c>
      <c r="AP66" s="25">
        <f>SUM(AP4:AP65)</f>
        <v>2126722896615</v>
      </c>
      <c r="AQ66" s="25">
        <f t="shared" ref="AQ66:AR66" si="30">SUM(AQ4:AQ65)</f>
        <v>22553730734</v>
      </c>
      <c r="AR66" s="25">
        <f>SUM(AR4:AR65)</f>
        <v>206256977011</v>
      </c>
      <c r="AS66" s="25">
        <f t="shared" ref="AS66:AU66" si="31">SUM(AS4:AS65)</f>
        <v>248091038074</v>
      </c>
      <c r="AT66" s="25">
        <f t="shared" si="31"/>
        <v>42147438958</v>
      </c>
      <c r="AU66" s="25">
        <f>SUM(AU4:AU65)</f>
        <v>2332979873626</v>
      </c>
    </row>
    <row r="67" spans="1:47" x14ac:dyDescent="0.25">
      <c r="G67" s="27"/>
      <c r="H67" s="26"/>
      <c r="I67" s="26"/>
      <c r="U67" s="29"/>
      <c r="V67" s="12"/>
      <c r="W67" s="12"/>
      <c r="AA67" s="29"/>
      <c r="AB67" s="12"/>
      <c r="AF67" s="29"/>
    </row>
    <row r="68" spans="1:47" x14ac:dyDescent="0.2">
      <c r="D68" s="30"/>
      <c r="F68" s="12"/>
      <c r="G68" s="32"/>
      <c r="V68" s="12"/>
      <c r="W68" s="12"/>
      <c r="AB68" s="12"/>
      <c r="AM68" s="29"/>
      <c r="AR68" s="29"/>
    </row>
    <row r="69" spans="1:47" x14ac:dyDescent="0.25">
      <c r="D69" s="31"/>
      <c r="F69" s="12"/>
      <c r="G69" s="12"/>
      <c r="V69" s="12"/>
      <c r="W69" s="12"/>
      <c r="AB69" s="12"/>
      <c r="AM69" s="28"/>
      <c r="AR69" s="28"/>
    </row>
    <row r="70" spans="1:47" ht="12.75" x14ac:dyDescent="0.2">
      <c r="F70" s="12"/>
      <c r="G70" s="12"/>
      <c r="V70" s="12"/>
      <c r="W70" s="12"/>
      <c r="AB70" s="12"/>
    </row>
    <row r="71" spans="1:47" ht="12.75" x14ac:dyDescent="0.2">
      <c r="F71" s="12"/>
      <c r="G71" s="12"/>
      <c r="V71" s="12"/>
      <c r="W71" s="12"/>
      <c r="AB71" s="12"/>
    </row>
    <row r="72" spans="1:47" ht="12.75" x14ac:dyDescent="0.2">
      <c r="F72" s="12"/>
      <c r="G72" s="12"/>
      <c r="V72" s="12"/>
      <c r="W72" s="12"/>
      <c r="AB72" s="12"/>
    </row>
    <row r="73" spans="1:47" ht="12.75" x14ac:dyDescent="0.2">
      <c r="F73" s="12"/>
      <c r="G73" s="12"/>
      <c r="V73" s="12"/>
      <c r="W73" s="12"/>
      <c r="AB73" s="12"/>
    </row>
    <row r="74" spans="1:47" ht="12.75" x14ac:dyDescent="0.2">
      <c r="F74" s="12"/>
      <c r="G74" s="12"/>
    </row>
    <row r="75" spans="1:47" ht="12.75" x14ac:dyDescent="0.2">
      <c r="F75" s="12"/>
      <c r="G75" s="12"/>
    </row>
    <row r="76" spans="1:47" ht="12.75" x14ac:dyDescent="0.2">
      <c r="F76" s="12"/>
      <c r="G76" s="12"/>
    </row>
    <row r="77" spans="1:47" ht="12.75" x14ac:dyDescent="0.2">
      <c r="F77" s="12"/>
      <c r="G77" s="12"/>
    </row>
    <row r="78" spans="1:47" ht="12.75" x14ac:dyDescent="0.2">
      <c r="F78" s="12"/>
      <c r="G78" s="12"/>
    </row>
    <row r="79" spans="1:47" ht="12.75" x14ac:dyDescent="0.2">
      <c r="F79" s="12"/>
      <c r="G79" s="12"/>
    </row>
    <row r="80" spans="1:47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</sheetData>
  <autoFilter ref="A3:AT66" xr:uid="{E61797CB-3F56-41A2-9F6D-7706196BEFE0}">
    <filterColumn colId="43">
      <filters>
        <filter val="#N/A"/>
      </filters>
    </filterColumn>
  </autoFilter>
  <mergeCells count="19">
    <mergeCell ref="Y2:AA2"/>
    <mergeCell ref="AQ2:AR2"/>
    <mergeCell ref="AS2:AU2"/>
    <mergeCell ref="AB2:AC2"/>
    <mergeCell ref="AD2:AF2"/>
    <mergeCell ref="AL2:AM2"/>
    <mergeCell ref="AN2:AP2"/>
    <mergeCell ref="A66:D66"/>
    <mergeCell ref="R2:S2"/>
    <mergeCell ref="T2:U2"/>
    <mergeCell ref="P2:Q2"/>
    <mergeCell ref="F2:G2"/>
    <mergeCell ref="H2:I2"/>
    <mergeCell ref="J2:K2"/>
    <mergeCell ref="L2:M2"/>
    <mergeCell ref="N2:O2"/>
    <mergeCell ref="AG2:AH2"/>
    <mergeCell ref="AI2:AK2"/>
    <mergeCell ref="V2:X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J263"/>
  <sheetViews>
    <sheetView tabSelected="1" zoomScaleNormal="100" workbookViewId="0">
      <pane xSplit="3" ySplit="3" topLeftCell="F193" activePane="bottomRight" state="frozen"/>
      <selection activeCell="J39" sqref="J39"/>
      <selection pane="topRight" activeCell="J39" sqref="J39"/>
      <selection pane="bottomLeft" activeCell="J39" sqref="J39"/>
      <selection pane="bottomRight" activeCell="G195" sqref="G195"/>
    </sheetView>
  </sheetViews>
  <sheetFormatPr baseColWidth="10" defaultRowHeight="12.75" x14ac:dyDescent="0.2"/>
  <cols>
    <col min="1" max="1" width="12.7109375" style="12" customWidth="1"/>
    <col min="2" max="2" width="14.5703125" style="12" customWidth="1"/>
    <col min="3" max="3" width="48.28515625" style="12" customWidth="1"/>
    <col min="4" max="4" width="30.28515625" style="12" customWidth="1"/>
    <col min="5" max="5" width="22.85546875" style="12" customWidth="1"/>
    <col min="6" max="6" width="22.140625" style="12" customWidth="1"/>
    <col min="7" max="7" width="26" style="12" customWidth="1"/>
    <col min="8" max="8" width="18.5703125" style="12" bestFit="1" customWidth="1"/>
    <col min="9" max="9" width="21.85546875" style="12" bestFit="1" customWidth="1"/>
    <col min="10" max="16384" width="11.42578125" style="12"/>
  </cols>
  <sheetData>
    <row r="1" spans="1:9" s="5" customFormat="1" ht="30.75" customHeight="1" x14ac:dyDescent="0.3">
      <c r="A1" s="55" t="s">
        <v>385</v>
      </c>
      <c r="B1" s="1"/>
      <c r="C1" s="2"/>
      <c r="D1" s="1"/>
    </row>
    <row r="2" spans="1:9" s="7" customFormat="1" ht="30.75" customHeight="1" x14ac:dyDescent="0.25">
      <c r="A2" s="6"/>
      <c r="B2" s="6"/>
      <c r="C2" s="6"/>
      <c r="D2" s="6"/>
      <c r="E2" s="53" t="s">
        <v>146</v>
      </c>
      <c r="F2" s="54" t="s">
        <v>389</v>
      </c>
      <c r="G2" s="53" t="s">
        <v>388</v>
      </c>
      <c r="H2" s="54" t="s">
        <v>616</v>
      </c>
      <c r="I2" s="53" t="s">
        <v>617</v>
      </c>
    </row>
    <row r="3" spans="1:9" ht="57.75" customHeight="1" x14ac:dyDescent="0.2">
      <c r="A3" s="9" t="s">
        <v>57</v>
      </c>
      <c r="B3" s="8" t="s">
        <v>1</v>
      </c>
      <c r="C3" s="8" t="s">
        <v>2</v>
      </c>
      <c r="D3" s="8" t="s">
        <v>3</v>
      </c>
      <c r="E3" s="8" t="s">
        <v>147</v>
      </c>
      <c r="F3" s="52" t="s">
        <v>390</v>
      </c>
      <c r="G3" s="8" t="s">
        <v>147</v>
      </c>
      <c r="H3" s="52" t="s">
        <v>390</v>
      </c>
      <c r="I3" s="8" t="s">
        <v>147</v>
      </c>
    </row>
    <row r="4" spans="1:9" s="19" customFormat="1" ht="15" customHeight="1" x14ac:dyDescent="0.2">
      <c r="A4" s="13">
        <v>800012873</v>
      </c>
      <c r="B4" s="13">
        <f>VLOOKUP(A4,[1]Hoja1!A$9:B$3777,2,0)</f>
        <v>211085410</v>
      </c>
      <c r="C4" s="14" t="s">
        <v>148</v>
      </c>
      <c r="D4" s="15" t="s">
        <v>391</v>
      </c>
      <c r="E4" s="47">
        <f>VLOOKUP(A4,'[2]REPNCT004ReporteAuxiliarCon (2)'!A$21:F$279,6,0)</f>
        <v>613370364</v>
      </c>
      <c r="F4" s="47">
        <f>VLOOKUP(A4,[3]REPNCT004ReporteAuxiliarContabl!A$21:D$281,4,0)</f>
        <v>0</v>
      </c>
      <c r="G4" s="47">
        <f>+E4+F4</f>
        <v>613370364</v>
      </c>
      <c r="H4" s="47">
        <f>VLOOKUP(A4,[6]REPNCT004ReporteAuxiliarContabl!A$21:D$281,4,0)</f>
        <v>0</v>
      </c>
      <c r="I4" s="47">
        <f>+G4+H4</f>
        <v>613370364</v>
      </c>
    </row>
    <row r="5" spans="1:9" s="19" customFormat="1" ht="15" customHeight="1" x14ac:dyDescent="0.2">
      <c r="A5" s="13">
        <v>800016757</v>
      </c>
      <c r="B5" s="13">
        <f>VLOOKUP(A5,[1]Hoja1!A$9:B$3777,2,0)</f>
        <v>214615646</v>
      </c>
      <c r="C5" s="14" t="s">
        <v>149</v>
      </c>
      <c r="D5" s="15" t="s">
        <v>392</v>
      </c>
      <c r="E5" s="47">
        <f>VLOOKUP(A5,'[2]REPNCT004ReporteAuxiliarCon (2)'!A$21:F$279,6,0)</f>
        <v>58223590</v>
      </c>
      <c r="F5" s="47">
        <f>VLOOKUP(A5,[3]REPNCT004ReporteAuxiliarContabl!A$21:D$281,4,0)</f>
        <v>0</v>
      </c>
      <c r="G5" s="47">
        <f t="shared" ref="G5:G68" si="0">+E5+F5</f>
        <v>58223590</v>
      </c>
      <c r="H5" s="47">
        <f>VLOOKUP(A5,[6]REPNCT004ReporteAuxiliarContabl!A$21:D$281,4,0)</f>
        <v>0</v>
      </c>
      <c r="I5" s="47">
        <f t="shared" ref="I5:I68" si="1">+G5+H5</f>
        <v>58223590</v>
      </c>
    </row>
    <row r="6" spans="1:9" s="19" customFormat="1" ht="15" customHeight="1" x14ac:dyDescent="0.2">
      <c r="A6" s="13">
        <v>800028432</v>
      </c>
      <c r="B6" s="13">
        <f>VLOOKUP(A6,[1]Hoja1!A$9:B$3777,2,0)</f>
        <v>213013430</v>
      </c>
      <c r="C6" s="14" t="s">
        <v>150</v>
      </c>
      <c r="D6" s="15" t="s">
        <v>393</v>
      </c>
      <c r="E6" s="47">
        <f>VLOOKUP(A6,'[2]REPNCT004ReporteAuxiliarCon (2)'!A$21:F$279,6,0)</f>
        <v>2466932869</v>
      </c>
      <c r="F6" s="47">
        <f>VLOOKUP(A6,[3]REPNCT004ReporteAuxiliarContabl!A$21:D$281,4,0)</f>
        <v>168464226</v>
      </c>
      <c r="G6" s="47">
        <f t="shared" si="0"/>
        <v>2635397095</v>
      </c>
      <c r="H6" s="47">
        <f>VLOOKUP(A6,[6]REPNCT004ReporteAuxiliarContabl!A$21:D$281,4,0)</f>
        <v>332200437</v>
      </c>
      <c r="I6" s="47">
        <f t="shared" si="1"/>
        <v>2967597532</v>
      </c>
    </row>
    <row r="7" spans="1:9" s="19" customFormat="1" ht="15" customHeight="1" x14ac:dyDescent="0.2">
      <c r="A7" s="13">
        <v>800029826</v>
      </c>
      <c r="B7" s="13">
        <f>VLOOKUP(A7,[1]Hoja1!A$9:B$3777,2,0)</f>
        <v>216115761</v>
      </c>
      <c r="C7" s="14" t="s">
        <v>151</v>
      </c>
      <c r="D7" s="15" t="s">
        <v>394</v>
      </c>
      <c r="E7" s="47">
        <f>VLOOKUP(A7,'[2]REPNCT004ReporteAuxiliarCon (2)'!A$21:F$279,6,0)</f>
        <v>2670637</v>
      </c>
      <c r="F7" s="47">
        <f>VLOOKUP(A7,[3]REPNCT004ReporteAuxiliarContabl!A$21:D$281,4,0)</f>
        <v>0</v>
      </c>
      <c r="G7" s="47">
        <f t="shared" si="0"/>
        <v>2670637</v>
      </c>
      <c r="H7" s="47">
        <f>VLOOKUP(A7,[6]REPNCT004ReporteAuxiliarContabl!A$21:D$281,4,0)</f>
        <v>0</v>
      </c>
      <c r="I7" s="47">
        <f t="shared" si="1"/>
        <v>2670637</v>
      </c>
    </row>
    <row r="8" spans="1:9" s="19" customFormat="1" ht="15" customHeight="1" x14ac:dyDescent="0.2">
      <c r="A8" s="13">
        <v>800049826</v>
      </c>
      <c r="B8" s="13">
        <f>VLOOKUP(A8,[1]Hoja1!A$9:B$3777,2,0)</f>
        <v>213570235</v>
      </c>
      <c r="C8" s="14" t="s">
        <v>152</v>
      </c>
      <c r="D8" s="15" t="s">
        <v>395</v>
      </c>
      <c r="E8" s="47">
        <f>VLOOKUP(A8,'[2]REPNCT004ReporteAuxiliarCon (2)'!A$21:F$279,6,0)</f>
        <v>27548161</v>
      </c>
      <c r="F8" s="47">
        <f>VLOOKUP(A8,[3]REPNCT004ReporteAuxiliarContabl!A$21:D$281,4,0)</f>
        <v>0</v>
      </c>
      <c r="G8" s="47">
        <f t="shared" si="0"/>
        <v>27548161</v>
      </c>
      <c r="H8" s="47">
        <f>VLOOKUP(A8,[6]REPNCT004ReporteAuxiliarContabl!A$21:D$281,4,0)</f>
        <v>0</v>
      </c>
      <c r="I8" s="47">
        <f t="shared" si="1"/>
        <v>27548161</v>
      </c>
    </row>
    <row r="9" spans="1:9" s="19" customFormat="1" ht="15" customHeight="1" x14ac:dyDescent="0.2">
      <c r="A9" s="13">
        <v>800008456</v>
      </c>
      <c r="B9" s="13">
        <f>VLOOKUP(A9,[1]Hoja1!A$9:B$3777,2,0)</f>
        <v>213985139</v>
      </c>
      <c r="C9" s="14" t="s">
        <v>153</v>
      </c>
      <c r="D9" s="15" t="s">
        <v>396</v>
      </c>
      <c r="E9" s="47">
        <f>VLOOKUP(A9,'[2]REPNCT004ReporteAuxiliarCon (2)'!A$21:F$279,6,0)</f>
        <v>127124679</v>
      </c>
      <c r="F9" s="47">
        <f>VLOOKUP(A9,[3]REPNCT004ReporteAuxiliarContabl!A$21:D$281,4,0)</f>
        <v>0</v>
      </c>
      <c r="G9" s="47">
        <f t="shared" si="0"/>
        <v>127124679</v>
      </c>
      <c r="H9" s="47">
        <f>VLOOKUP(A9,[6]REPNCT004ReporteAuxiliarContabl!A$21:D$281,4,0)</f>
        <v>0</v>
      </c>
      <c r="I9" s="47">
        <f t="shared" si="1"/>
        <v>127124679</v>
      </c>
    </row>
    <row r="10" spans="1:9" s="19" customFormat="1" ht="15" customHeight="1" x14ac:dyDescent="0.2">
      <c r="A10" s="13">
        <v>800054249</v>
      </c>
      <c r="B10" s="13">
        <f>VLOOKUP(A10,[1]Hoja1!A$9:B$3777,2,0)</f>
        <v>218586885</v>
      </c>
      <c r="C10" s="14" t="s">
        <v>154</v>
      </c>
      <c r="D10" s="15" t="s">
        <v>397</v>
      </c>
      <c r="E10" s="47">
        <f>VLOOKUP(A10,'[2]REPNCT004ReporteAuxiliarCon (2)'!A$21:F$279,6,0)</f>
        <v>877989003</v>
      </c>
      <c r="F10" s="47">
        <f>VLOOKUP(A10,[3]REPNCT004ReporteAuxiliarContabl!A$21:D$281,4,0)</f>
        <v>0</v>
      </c>
      <c r="G10" s="47">
        <f t="shared" si="0"/>
        <v>877989003</v>
      </c>
      <c r="H10" s="47">
        <f>VLOOKUP(A10,[6]REPNCT004ReporteAuxiliarContabl!A$21:D$281,4,0)</f>
        <v>0</v>
      </c>
      <c r="I10" s="47">
        <f t="shared" si="1"/>
        <v>877989003</v>
      </c>
    </row>
    <row r="11" spans="1:9" s="19" customFormat="1" ht="15" customHeight="1" x14ac:dyDescent="0.2">
      <c r="A11" s="13">
        <v>800075231</v>
      </c>
      <c r="B11" s="13">
        <f>VLOOKUP(A11,[1]Hoja1!A$9:B$3777,2,0)</f>
        <v>217023670</v>
      </c>
      <c r="C11" s="14" t="s">
        <v>155</v>
      </c>
      <c r="D11" s="15" t="s">
        <v>398</v>
      </c>
      <c r="E11" s="47">
        <f>VLOOKUP(A11,'[2]REPNCT004ReporteAuxiliarCon (2)'!A$21:F$279,6,0)</f>
        <v>578502833</v>
      </c>
      <c r="F11" s="47">
        <f>VLOOKUP(A11,[3]REPNCT004ReporteAuxiliarContabl!A$21:D$281,4,0)</f>
        <v>0</v>
      </c>
      <c r="G11" s="47">
        <f t="shared" si="0"/>
        <v>578502833</v>
      </c>
      <c r="H11" s="47">
        <f>VLOOKUP(A11,[6]REPNCT004ReporteAuxiliarContabl!A$21:D$281,4,0)</f>
        <v>0</v>
      </c>
      <c r="I11" s="47">
        <f t="shared" si="1"/>
        <v>578502833</v>
      </c>
    </row>
    <row r="12" spans="1:9" s="19" customFormat="1" ht="15" customHeight="1" x14ac:dyDescent="0.2">
      <c r="A12" s="13">
        <v>800094067</v>
      </c>
      <c r="B12" s="13">
        <f>VLOOKUP(A12,[1]Hoja1!A$9:B$3777,2,0)</f>
        <v>119999000</v>
      </c>
      <c r="C12" s="14" t="s">
        <v>156</v>
      </c>
      <c r="D12" s="15" t="s">
        <v>399</v>
      </c>
      <c r="E12" s="47">
        <f>VLOOKUP(A12,'[2]REPNCT004ReporteAuxiliarCon (2)'!A$21:F$279,6,0)</f>
        <v>1850206269</v>
      </c>
      <c r="F12" s="47">
        <f>VLOOKUP(A12,[3]REPNCT004ReporteAuxiliarContabl!A$21:D$281,4,0)</f>
        <v>47469600</v>
      </c>
      <c r="G12" s="47">
        <f t="shared" si="0"/>
        <v>1897675869</v>
      </c>
      <c r="H12" s="47">
        <f>VLOOKUP(A12,[6]REPNCT004ReporteAuxiliarContabl!A$21:D$281,4,0)</f>
        <v>189651542</v>
      </c>
      <c r="I12" s="47">
        <f t="shared" si="1"/>
        <v>2087327411</v>
      </c>
    </row>
    <row r="13" spans="1:9" s="19" customFormat="1" ht="15" customHeight="1" x14ac:dyDescent="0.2">
      <c r="A13" s="13">
        <v>800017288</v>
      </c>
      <c r="B13" s="13">
        <f>VLOOKUP(A13,[1]Hoja1!A$9:B$3777,2,0)</f>
        <v>219215092</v>
      </c>
      <c r="C13" s="14" t="s">
        <v>157</v>
      </c>
      <c r="D13" s="15" t="s">
        <v>400</v>
      </c>
      <c r="E13" s="47">
        <f>VLOOKUP(A13,'[2]REPNCT004ReporteAuxiliarCon (2)'!A$21:F$279,6,0)</f>
        <v>4569171</v>
      </c>
      <c r="F13" s="47">
        <f>VLOOKUP(A13,[3]REPNCT004ReporteAuxiliarContabl!A$21:D$281,4,0)</f>
        <v>0</v>
      </c>
      <c r="G13" s="47">
        <f t="shared" si="0"/>
        <v>4569171</v>
      </c>
      <c r="H13" s="47">
        <f>VLOOKUP(A13,[6]REPNCT004ReporteAuxiliarContabl!A$21:D$281,4,0)</f>
        <v>0</v>
      </c>
      <c r="I13" s="47">
        <f t="shared" si="1"/>
        <v>4569171</v>
      </c>
    </row>
    <row r="14" spans="1:9" s="19" customFormat="1" ht="15" customHeight="1" x14ac:dyDescent="0.2">
      <c r="A14" s="13">
        <v>800039803</v>
      </c>
      <c r="B14" s="13">
        <f>VLOOKUP(A14,[1]Hoja1!A$9:B$3777,2,0)</f>
        <v>216154261</v>
      </c>
      <c r="C14" s="14" t="s">
        <v>158</v>
      </c>
      <c r="D14" s="15" t="s">
        <v>401</v>
      </c>
      <c r="E14" s="47">
        <f>VLOOKUP(A14,'[2]REPNCT004ReporteAuxiliarCon (2)'!A$21:F$279,6,0)</f>
        <v>8808560</v>
      </c>
      <c r="F14" s="47">
        <f>VLOOKUP(A14,[3]REPNCT004ReporteAuxiliarContabl!A$21:D$281,4,0)</f>
        <v>0</v>
      </c>
      <c r="G14" s="47">
        <f t="shared" si="0"/>
        <v>8808560</v>
      </c>
      <c r="H14" s="47">
        <f>VLOOKUP(A14,[6]REPNCT004ReporteAuxiliarContabl!A$21:D$281,4,0)</f>
        <v>0</v>
      </c>
      <c r="I14" s="47">
        <f t="shared" si="1"/>
        <v>8808560</v>
      </c>
    </row>
    <row r="15" spans="1:9" s="19" customFormat="1" ht="15" customHeight="1" x14ac:dyDescent="0.2">
      <c r="A15" s="13">
        <v>800096753</v>
      </c>
      <c r="B15" s="13">
        <f>VLOOKUP(A15,[1]Hoja1!A$9:B$3777,2,0)</f>
        <v>218223182</v>
      </c>
      <c r="C15" s="14" t="s">
        <v>159</v>
      </c>
      <c r="D15" s="15" t="s">
        <v>402</v>
      </c>
      <c r="E15" s="47">
        <f>VLOOKUP(A15,'[2]REPNCT004ReporteAuxiliarCon (2)'!A$21:F$279,6,0)</f>
        <v>132239291</v>
      </c>
      <c r="F15" s="47">
        <f>VLOOKUP(A15,[3]REPNCT004ReporteAuxiliarContabl!A$21:D$281,4,0)</f>
        <v>0</v>
      </c>
      <c r="G15" s="47">
        <f t="shared" si="0"/>
        <v>132239291</v>
      </c>
      <c r="H15" s="47">
        <f>VLOOKUP(A15,[6]REPNCT004ReporteAuxiliarContabl!A$21:D$281,4,0)</f>
        <v>0</v>
      </c>
      <c r="I15" s="47">
        <f t="shared" si="1"/>
        <v>132239291</v>
      </c>
    </row>
    <row r="16" spans="1:9" s="19" customFormat="1" ht="15" customHeight="1" x14ac:dyDescent="0.2">
      <c r="A16" s="13">
        <v>800096772</v>
      </c>
      <c r="B16" s="13">
        <f>VLOOKUP(A16,[1]Hoja1!A$9:B$3777,2,0)</f>
        <v>218023580</v>
      </c>
      <c r="C16" s="14" t="s">
        <v>160</v>
      </c>
      <c r="D16" s="15" t="s">
        <v>403</v>
      </c>
      <c r="E16" s="47">
        <f>VLOOKUP(A16,'[2]REPNCT004ReporteAuxiliarCon (2)'!A$21:F$279,6,0)</f>
        <v>178206317</v>
      </c>
      <c r="F16" s="47">
        <f>VLOOKUP(A16,[3]REPNCT004ReporteAuxiliarContabl!A$21:D$281,4,0)</f>
        <v>0</v>
      </c>
      <c r="G16" s="47">
        <f t="shared" si="0"/>
        <v>178206317</v>
      </c>
      <c r="H16" s="47">
        <f>VLOOKUP(A16,[6]REPNCT004ReporteAuxiliarContabl!A$21:D$281,4,0)</f>
        <v>0</v>
      </c>
      <c r="I16" s="47">
        <f t="shared" si="1"/>
        <v>178206317</v>
      </c>
    </row>
    <row r="17" spans="1:9" s="19" customFormat="1" ht="15" customHeight="1" x14ac:dyDescent="0.2">
      <c r="A17" s="13">
        <v>800096781</v>
      </c>
      <c r="B17" s="13">
        <f>VLOOKUP(A17,[1]Hoja1!A$9:B$3777,2,0)</f>
        <v>217223672</v>
      </c>
      <c r="C17" s="14" t="s">
        <v>161</v>
      </c>
      <c r="D17" s="15" t="s">
        <v>404</v>
      </c>
      <c r="E17" s="47">
        <f>VLOOKUP(A17,'[2]REPNCT004ReporteAuxiliarCon (2)'!A$21:F$279,6,0)</f>
        <v>997294030</v>
      </c>
      <c r="F17" s="47">
        <f>VLOOKUP(A17,[3]REPNCT004ReporteAuxiliarContabl!A$21:D$281,4,0)</f>
        <v>0</v>
      </c>
      <c r="G17" s="47">
        <f t="shared" si="0"/>
        <v>997294030</v>
      </c>
      <c r="H17" s="47">
        <f>VLOOKUP(A17,[6]REPNCT004ReporteAuxiliarContabl!A$21:D$281,4,0)</f>
        <v>0</v>
      </c>
      <c r="I17" s="47">
        <f t="shared" si="1"/>
        <v>997294030</v>
      </c>
    </row>
    <row r="18" spans="1:9" s="19" customFormat="1" ht="15" customHeight="1" x14ac:dyDescent="0.2">
      <c r="A18" s="13">
        <v>800098190</v>
      </c>
      <c r="B18" s="13">
        <f>VLOOKUP(A18,[1]Hoja1!A$9:B$3777,2,0)</f>
        <v>215050150</v>
      </c>
      <c r="C18" s="14" t="s">
        <v>162</v>
      </c>
      <c r="D18" s="15" t="s">
        <v>405</v>
      </c>
      <c r="E18" s="47">
        <f>VLOOKUP(A18,'[2]REPNCT004ReporteAuxiliarCon (2)'!A$21:F$279,6,0)</f>
        <v>314082800</v>
      </c>
      <c r="F18" s="47">
        <f>VLOOKUP(A18,[3]REPNCT004ReporteAuxiliarContabl!A$21:D$281,4,0)</f>
        <v>0</v>
      </c>
      <c r="G18" s="47">
        <f t="shared" si="0"/>
        <v>314082800</v>
      </c>
      <c r="H18" s="47">
        <f>VLOOKUP(A18,[6]REPNCT004ReporteAuxiliarContabl!A$21:D$281,4,0)</f>
        <v>0</v>
      </c>
      <c r="I18" s="47">
        <f t="shared" si="1"/>
        <v>314082800</v>
      </c>
    </row>
    <row r="19" spans="1:9" s="19" customFormat="1" ht="15" customHeight="1" x14ac:dyDescent="0.2">
      <c r="A19" s="13">
        <v>800098911</v>
      </c>
      <c r="B19" s="13">
        <f>VLOOKUP(A19,[1]Hoja1!A$9:B$3777,2,0)</f>
        <v>210120001</v>
      </c>
      <c r="C19" s="14" t="s">
        <v>163</v>
      </c>
      <c r="D19" s="15" t="s">
        <v>406</v>
      </c>
      <c r="E19" s="47">
        <f>VLOOKUP(A19,'[2]REPNCT004ReporteAuxiliarCon (2)'!A$21:F$279,6,0)</f>
        <v>7594681558</v>
      </c>
      <c r="F19" s="47">
        <f>VLOOKUP(A19,[3]REPNCT004ReporteAuxiliarContabl!A$21:D$281,4,0)</f>
        <v>673856901</v>
      </c>
      <c r="G19" s="47">
        <f t="shared" si="0"/>
        <v>8268538459</v>
      </c>
      <c r="H19" s="47">
        <f>VLOOKUP(A19,[6]REPNCT004ReporteAuxiliarContabl!A$21:D$281,4,0)</f>
        <v>1109577955</v>
      </c>
      <c r="I19" s="47">
        <f t="shared" si="1"/>
        <v>9378116414</v>
      </c>
    </row>
    <row r="20" spans="1:9" s="19" customFormat="1" ht="15" customHeight="1" x14ac:dyDescent="0.2">
      <c r="A20" s="13">
        <v>800099210</v>
      </c>
      <c r="B20" s="13">
        <f>VLOOKUP(A20,[1]Hoja1!A$9:B$3777,2,0)</f>
        <v>215715757</v>
      </c>
      <c r="C20" s="14" t="s">
        <v>164</v>
      </c>
      <c r="D20" s="15" t="s">
        <v>407</v>
      </c>
      <c r="E20" s="47">
        <f>VLOOKUP(A20,'[2]REPNCT004ReporteAuxiliarCon (2)'!A$21:F$279,6,0)</f>
        <v>1068255</v>
      </c>
      <c r="F20" s="47">
        <f>VLOOKUP(A20,[3]REPNCT004ReporteAuxiliarContabl!A$21:D$281,4,0)</f>
        <v>0</v>
      </c>
      <c r="G20" s="47">
        <f t="shared" si="0"/>
        <v>1068255</v>
      </c>
      <c r="H20" s="47">
        <f>VLOOKUP(A20,[6]REPNCT004ReporteAuxiliarContabl!A$21:D$281,4,0)</f>
        <v>0</v>
      </c>
      <c r="I20" s="47">
        <f t="shared" si="1"/>
        <v>1068255</v>
      </c>
    </row>
    <row r="21" spans="1:9" s="19" customFormat="1" ht="15" customHeight="1" x14ac:dyDescent="0.2">
      <c r="A21" s="13">
        <v>800099223</v>
      </c>
      <c r="B21" s="13">
        <f>VLOOKUP(A21,[1]Hoja1!A$9:B$3777,2,0)</f>
        <v>217844078</v>
      </c>
      <c r="C21" s="14" t="s">
        <v>165</v>
      </c>
      <c r="D21" s="15" t="s">
        <v>408</v>
      </c>
      <c r="E21" s="47">
        <f>VLOOKUP(A21,'[2]REPNCT004ReporteAuxiliarCon (2)'!A$21:F$279,6,0)</f>
        <v>750826219</v>
      </c>
      <c r="F21" s="47">
        <f>VLOOKUP(A21,[3]REPNCT004ReporteAuxiliarContabl!A$21:D$281,4,0)</f>
        <v>0</v>
      </c>
      <c r="G21" s="47">
        <f t="shared" si="0"/>
        <v>750826219</v>
      </c>
      <c r="H21" s="47">
        <f>VLOOKUP(A21,[6]REPNCT004ReporteAuxiliarContabl!A$21:D$281,4,0)</f>
        <v>0</v>
      </c>
      <c r="I21" s="47">
        <f t="shared" si="1"/>
        <v>750826219</v>
      </c>
    </row>
    <row r="22" spans="1:9" s="19" customFormat="1" ht="15" customHeight="1" x14ac:dyDescent="0.2">
      <c r="A22" s="13">
        <v>800099721</v>
      </c>
      <c r="B22" s="13">
        <f>VLOOKUP(A22,[1]Hoja1!A$9:B$3777,2,0)</f>
        <v>210615106</v>
      </c>
      <c r="C22" s="14" t="s">
        <v>166</v>
      </c>
      <c r="D22" s="15" t="s">
        <v>409</v>
      </c>
      <c r="E22" s="47">
        <f>VLOOKUP(A22,'[2]REPNCT004ReporteAuxiliarCon (2)'!A$21:F$279,6,0)</f>
        <v>1957249</v>
      </c>
      <c r="F22" s="47">
        <f>VLOOKUP(A22,[3]REPNCT004ReporteAuxiliarContabl!A$21:D$281,4,0)</f>
        <v>0</v>
      </c>
      <c r="G22" s="47">
        <f t="shared" si="0"/>
        <v>1957249</v>
      </c>
      <c r="H22" s="47">
        <f>VLOOKUP(A22,[6]REPNCT004ReporteAuxiliarContabl!A$21:D$281,4,0)</f>
        <v>0</v>
      </c>
      <c r="I22" s="47">
        <f t="shared" si="1"/>
        <v>1957249</v>
      </c>
    </row>
    <row r="23" spans="1:9" s="19" customFormat="1" ht="15" customHeight="1" x14ac:dyDescent="0.2">
      <c r="A23" s="13">
        <v>800100747</v>
      </c>
      <c r="B23" s="13">
        <f>VLOOKUP(A23,[1]Hoja1!A$9:B$3777,2,0)</f>
        <v>214270742</v>
      </c>
      <c r="C23" s="14" t="s">
        <v>167</v>
      </c>
      <c r="D23" s="15" t="s">
        <v>410</v>
      </c>
      <c r="E23" s="47">
        <f>VLOOKUP(A23,'[2]REPNCT004ReporteAuxiliarCon (2)'!A$21:F$279,6,0)</f>
        <v>26401923</v>
      </c>
      <c r="F23" s="47">
        <f>VLOOKUP(A23,[3]REPNCT004ReporteAuxiliarContabl!A$21:D$281,4,0)</f>
        <v>0</v>
      </c>
      <c r="G23" s="47">
        <f t="shared" si="0"/>
        <v>26401923</v>
      </c>
      <c r="H23" s="47">
        <f>VLOOKUP(A23,[6]REPNCT004ReporteAuxiliarContabl!A$21:D$281,4,0)</f>
        <v>0</v>
      </c>
      <c r="I23" s="47">
        <f t="shared" si="1"/>
        <v>26401923</v>
      </c>
    </row>
    <row r="24" spans="1:9" s="19" customFormat="1" ht="15" customHeight="1" x14ac:dyDescent="0.2">
      <c r="A24" s="13">
        <v>800100751</v>
      </c>
      <c r="B24" s="13">
        <f>VLOOKUP(A24,[1]Hoja1!A$9:B$3777,2,0)</f>
        <v>212370823</v>
      </c>
      <c r="C24" s="14" t="s">
        <v>168</v>
      </c>
      <c r="D24" s="15" t="s">
        <v>411</v>
      </c>
      <c r="E24" s="47">
        <f>VLOOKUP(A24,'[2]REPNCT004ReporteAuxiliarCon (2)'!A$21:F$279,6,0)</f>
        <v>308409503</v>
      </c>
      <c r="F24" s="47">
        <f>VLOOKUP(A24,[3]REPNCT004ReporteAuxiliarContabl!A$21:D$281,4,0)</f>
        <v>0</v>
      </c>
      <c r="G24" s="47">
        <f t="shared" si="0"/>
        <v>308409503</v>
      </c>
      <c r="H24" s="47">
        <f>VLOOKUP(A24,[6]REPNCT004ReporteAuxiliarContabl!A$21:D$281,4,0)</f>
        <v>0</v>
      </c>
      <c r="I24" s="47">
        <f t="shared" si="1"/>
        <v>308409503</v>
      </c>
    </row>
    <row r="25" spans="1:9" s="19" customFormat="1" ht="15" customHeight="1" x14ac:dyDescent="0.2">
      <c r="A25" s="13">
        <v>800102838</v>
      </c>
      <c r="B25" s="13">
        <f>VLOOKUP(A25,[1]Hoja1!A$9:B$3777,2,0)</f>
        <v>118181000</v>
      </c>
      <c r="C25" s="14" t="s">
        <v>169</v>
      </c>
      <c r="D25" s="15" t="s">
        <v>412</v>
      </c>
      <c r="E25" s="47">
        <f>VLOOKUP(A25,'[2]REPNCT004ReporteAuxiliarCon (2)'!A$21:F$279,6,0)</f>
        <v>11288840608</v>
      </c>
      <c r="F25" s="47">
        <f>VLOOKUP(A25,[3]REPNCT004ReporteAuxiliarContabl!A$21:D$281,4,0)</f>
        <v>39144530</v>
      </c>
      <c r="G25" s="47">
        <f t="shared" si="0"/>
        <v>11327985138</v>
      </c>
      <c r="H25" s="47">
        <f>VLOOKUP(A25,[6]REPNCT004ReporteAuxiliarContabl!A$21:D$281,4,0)</f>
        <v>481291191</v>
      </c>
      <c r="I25" s="47">
        <f t="shared" si="1"/>
        <v>11809276329</v>
      </c>
    </row>
    <row r="26" spans="1:9" s="19" customFormat="1" ht="15" customHeight="1" x14ac:dyDescent="0.2">
      <c r="A26" s="13">
        <v>800103196</v>
      </c>
      <c r="B26" s="13">
        <f>VLOOKUP(A26,[1]Hoja1!A$9:B$3777,2,0)</f>
        <v>119595000</v>
      </c>
      <c r="C26" s="14" t="s">
        <v>170</v>
      </c>
      <c r="D26" s="15" t="s">
        <v>413</v>
      </c>
      <c r="E26" s="47">
        <f>VLOOKUP(A26,'[2]REPNCT004ReporteAuxiliarCon (2)'!A$21:F$279,6,0)</f>
        <v>1672681770</v>
      </c>
      <c r="F26" s="47">
        <f>VLOOKUP(A26,[3]REPNCT004ReporteAuxiliarContabl!A$21:D$281,4,0)</f>
        <v>350736386</v>
      </c>
      <c r="G26" s="47">
        <f t="shared" si="0"/>
        <v>2023418156</v>
      </c>
      <c r="H26" s="47">
        <f>VLOOKUP(A26,[6]REPNCT004ReporteAuxiliarContabl!A$21:D$281,4,0)</f>
        <v>535104491</v>
      </c>
      <c r="I26" s="47">
        <f t="shared" si="1"/>
        <v>2558522647</v>
      </c>
    </row>
    <row r="27" spans="1:9" s="19" customFormat="1" ht="15" customHeight="1" x14ac:dyDescent="0.2">
      <c r="A27" s="13">
        <v>800103318</v>
      </c>
      <c r="B27" s="13">
        <f>VLOOKUP(A27,[1]Hoja1!A$9:B$3777,2,0)</f>
        <v>212499624</v>
      </c>
      <c r="C27" s="14" t="s">
        <v>171</v>
      </c>
      <c r="D27" s="15" t="s">
        <v>414</v>
      </c>
      <c r="E27" s="47">
        <f>VLOOKUP(A27,'[2]REPNCT004ReporteAuxiliarCon (2)'!A$21:F$279,6,0)</f>
        <v>15938366</v>
      </c>
      <c r="F27" s="47">
        <f>VLOOKUP(A27,[3]REPNCT004ReporteAuxiliarContabl!A$21:D$281,4,0)</f>
        <v>0</v>
      </c>
      <c r="G27" s="47">
        <f t="shared" si="0"/>
        <v>15938366</v>
      </c>
      <c r="H27" s="47">
        <f>VLOOKUP(A27,[6]REPNCT004ReporteAuxiliarContabl!A$21:D$281,4,0)</f>
        <v>0</v>
      </c>
      <c r="I27" s="47">
        <f t="shared" si="1"/>
        <v>15938366</v>
      </c>
    </row>
    <row r="28" spans="1:9" s="19" customFormat="1" ht="15" customHeight="1" x14ac:dyDescent="0.2">
      <c r="A28" s="13">
        <v>800103913</v>
      </c>
      <c r="B28" s="13">
        <f>VLOOKUP(A28,[1]Hoja1!A$9:B$3777,2,0)</f>
        <v>114141000</v>
      </c>
      <c r="C28" s="14" t="s">
        <v>172</v>
      </c>
      <c r="D28" s="15" t="s">
        <v>415</v>
      </c>
      <c r="E28" s="47">
        <f>VLOOKUP(A28,'[2]REPNCT004ReporteAuxiliarCon (2)'!A$21:F$279,6,0)</f>
        <v>38930612206</v>
      </c>
      <c r="F28" s="47">
        <f>VLOOKUP(A28,[3]REPNCT004ReporteAuxiliarContabl!A$21:D$281,4,0)</f>
        <v>266436667</v>
      </c>
      <c r="G28" s="47">
        <f t="shared" si="0"/>
        <v>39197048873</v>
      </c>
      <c r="H28" s="47">
        <f>VLOOKUP(A28,[6]REPNCT004ReporteAuxiliarContabl!A$21:D$281,4,0)</f>
        <v>479906954</v>
      </c>
      <c r="I28" s="47">
        <f t="shared" si="1"/>
        <v>39676955827</v>
      </c>
    </row>
    <row r="29" spans="1:9" s="19" customFormat="1" ht="15" customHeight="1" x14ac:dyDescent="0.2">
      <c r="A29" s="13">
        <v>800103923</v>
      </c>
      <c r="B29" s="13">
        <f>VLOOKUP(A29,[1]Hoja1!A$9:B$3777,2,0)</f>
        <v>115252000</v>
      </c>
      <c r="C29" s="14" t="s">
        <v>173</v>
      </c>
      <c r="D29" s="15" t="s">
        <v>416</v>
      </c>
      <c r="E29" s="47">
        <f>VLOOKUP(A29,'[2]REPNCT004ReporteAuxiliarCon (2)'!A$21:F$279,6,0)</f>
        <v>18493924233</v>
      </c>
      <c r="F29" s="47">
        <f>VLOOKUP(A29,[3]REPNCT004ReporteAuxiliarContabl!A$21:D$281,4,0)</f>
        <v>1836134205</v>
      </c>
      <c r="G29" s="47">
        <f t="shared" si="0"/>
        <v>20330058438</v>
      </c>
      <c r="H29" s="47">
        <f>VLOOKUP(A29,[6]REPNCT004ReporteAuxiliarContabl!A$21:D$281,4,0)</f>
        <v>378924853</v>
      </c>
      <c r="I29" s="47">
        <f t="shared" si="1"/>
        <v>20708983291</v>
      </c>
    </row>
    <row r="30" spans="1:9" s="19" customFormat="1" ht="15" customHeight="1" x14ac:dyDescent="0.2">
      <c r="A30" s="13">
        <v>800103927</v>
      </c>
      <c r="B30" s="13">
        <f>VLOOKUP(A30,[1]Hoja1!A$9:B$3777,2,0)</f>
        <v>115454000</v>
      </c>
      <c r="C30" s="14" t="s">
        <v>174</v>
      </c>
      <c r="D30" s="15" t="s">
        <v>417</v>
      </c>
      <c r="E30" s="47">
        <f>VLOOKUP(A30,'[2]REPNCT004ReporteAuxiliarCon (2)'!A$21:F$279,6,0)</f>
        <v>8777012365</v>
      </c>
      <c r="F30" s="47">
        <f>VLOOKUP(A30,[3]REPNCT004ReporteAuxiliarContabl!A$21:D$281,4,0)</f>
        <v>1078171043</v>
      </c>
      <c r="G30" s="47">
        <f t="shared" si="0"/>
        <v>9855183408</v>
      </c>
      <c r="H30" s="47">
        <f>VLOOKUP(A30,[6]REPNCT004ReporteAuxiliarContabl!A$21:D$281,4,0)</f>
        <v>3839410854</v>
      </c>
      <c r="I30" s="47">
        <f t="shared" si="1"/>
        <v>13694594262</v>
      </c>
    </row>
    <row r="31" spans="1:9" s="19" customFormat="1" ht="15" customHeight="1" x14ac:dyDescent="0.2">
      <c r="A31" s="13">
        <v>800103935</v>
      </c>
      <c r="B31" s="13">
        <f>VLOOKUP(A31,[1]Hoja1!A$9:B$3777,2,0)</f>
        <v>112323000</v>
      </c>
      <c r="C31" s="14" t="s">
        <v>175</v>
      </c>
      <c r="D31" s="15" t="s">
        <v>418</v>
      </c>
      <c r="E31" s="47">
        <f>VLOOKUP(A31,'[2]REPNCT004ReporteAuxiliarCon (2)'!A$21:F$279,6,0)</f>
        <v>26502293885</v>
      </c>
      <c r="F31" s="47">
        <f>VLOOKUP(A31,[3]REPNCT004ReporteAuxiliarContabl!A$21:D$281,4,0)</f>
        <v>391124321</v>
      </c>
      <c r="G31" s="47">
        <f t="shared" si="0"/>
        <v>26893418206</v>
      </c>
      <c r="H31" s="47">
        <f>VLOOKUP(A31,[6]REPNCT004ReporteAuxiliarContabl!A$21:D$281,4,0)</f>
        <v>0</v>
      </c>
      <c r="I31" s="47">
        <f t="shared" si="1"/>
        <v>26893418206</v>
      </c>
    </row>
    <row r="32" spans="1:9" s="19" customFormat="1" ht="15" customHeight="1" x14ac:dyDescent="0.2">
      <c r="A32" s="13">
        <v>800094164</v>
      </c>
      <c r="B32" s="13">
        <f>VLOOKUP(A32,[1]Hoja1!A$9:B$3777,2,0)</f>
        <v>118686000</v>
      </c>
      <c r="C32" s="14" t="s">
        <v>176</v>
      </c>
      <c r="D32" s="15" t="s">
        <v>419</v>
      </c>
      <c r="E32" s="47">
        <f>VLOOKUP(A32,'[2]REPNCT004ReporteAuxiliarCon (2)'!A$21:F$279,6,0)</f>
        <v>9333307016</v>
      </c>
      <c r="F32" s="47">
        <f>VLOOKUP(A32,[3]REPNCT004ReporteAuxiliarContabl!A$21:D$281,4,0)</f>
        <v>3221737768</v>
      </c>
      <c r="G32" s="47">
        <f t="shared" si="0"/>
        <v>12555044784</v>
      </c>
      <c r="H32" s="47">
        <f>VLOOKUP(A32,[6]REPNCT004ReporteAuxiliarContabl!A$21:D$281,4,0)</f>
        <v>1372027333</v>
      </c>
      <c r="I32" s="47">
        <f t="shared" si="1"/>
        <v>13927072117</v>
      </c>
    </row>
    <row r="33" spans="1:9" s="19" customFormat="1" ht="15" customHeight="1" x14ac:dyDescent="0.2">
      <c r="A33" s="13">
        <v>800085612</v>
      </c>
      <c r="B33" s="13">
        <f>VLOOKUP(A33,[1]Hoja1!A$9:B$3777,2,0)</f>
        <v>218025580</v>
      </c>
      <c r="C33" s="14" t="s">
        <v>177</v>
      </c>
      <c r="D33" s="15" t="s">
        <v>420</v>
      </c>
      <c r="E33" s="47">
        <f>VLOOKUP(A33,'[2]REPNCT004ReporteAuxiliarCon (2)'!A$21:F$279,6,0)</f>
        <v>9506712</v>
      </c>
      <c r="F33" s="47">
        <f>VLOOKUP(A33,[3]REPNCT004ReporteAuxiliarContabl!A$21:D$281,4,0)</f>
        <v>0</v>
      </c>
      <c r="G33" s="47">
        <f t="shared" si="0"/>
        <v>9506712</v>
      </c>
      <c r="H33" s="47">
        <f>VLOOKUP(A33,[6]REPNCT004ReporteAuxiliarContabl!A$21:D$281,4,0)</f>
        <v>0</v>
      </c>
      <c r="I33" s="47">
        <f t="shared" si="1"/>
        <v>9506712</v>
      </c>
    </row>
    <row r="34" spans="1:9" s="19" customFormat="1" ht="15" customHeight="1" x14ac:dyDescent="0.2">
      <c r="A34" s="13">
        <v>800096758</v>
      </c>
      <c r="B34" s="13">
        <f>VLOOKUP(A34,[1]Hoja1!A$9:B$3777,2,0)</f>
        <v>211723417</v>
      </c>
      <c r="C34" s="14" t="s">
        <v>178</v>
      </c>
      <c r="D34" s="15" t="s">
        <v>421</v>
      </c>
      <c r="E34" s="47">
        <f>VLOOKUP(A34,'[2]REPNCT004ReporteAuxiliarCon (2)'!A$21:F$279,6,0)</f>
        <v>2596861367</v>
      </c>
      <c r="F34" s="47">
        <f>VLOOKUP(A34,[3]REPNCT004ReporteAuxiliarContabl!A$21:D$281,4,0)</f>
        <v>727899215</v>
      </c>
      <c r="G34" s="47">
        <f t="shared" si="0"/>
        <v>3324760582</v>
      </c>
      <c r="H34" s="47">
        <f>VLOOKUP(A34,[6]REPNCT004ReporteAuxiliarContabl!A$21:D$281,4,0)</f>
        <v>315283683</v>
      </c>
      <c r="I34" s="47">
        <f t="shared" si="1"/>
        <v>3640044265</v>
      </c>
    </row>
    <row r="35" spans="1:9" s="19" customFormat="1" ht="15" customHeight="1" x14ac:dyDescent="0.2">
      <c r="A35" s="13">
        <v>800096761</v>
      </c>
      <c r="B35" s="13">
        <f>VLOOKUP(A35,[1]Hoja1!A$9:B$3777,2,0)</f>
        <v>211923419</v>
      </c>
      <c r="C35" s="14" t="s">
        <v>179</v>
      </c>
      <c r="D35" s="15" t="s">
        <v>422</v>
      </c>
      <c r="E35" s="47">
        <f>VLOOKUP(A35,'[2]REPNCT004ReporteAuxiliarCon (2)'!A$21:F$279,6,0)</f>
        <v>113134244</v>
      </c>
      <c r="F35" s="47">
        <f>VLOOKUP(A35,[3]REPNCT004ReporteAuxiliarContabl!A$21:D$281,4,0)</f>
        <v>0</v>
      </c>
      <c r="G35" s="47">
        <f t="shared" si="0"/>
        <v>113134244</v>
      </c>
      <c r="H35" s="47">
        <f>VLOOKUP(A35,[6]REPNCT004ReporteAuxiliarContabl!A$21:D$281,4,0)</f>
        <v>0</v>
      </c>
      <c r="I35" s="47">
        <f t="shared" si="1"/>
        <v>113134244</v>
      </c>
    </row>
    <row r="36" spans="1:9" s="19" customFormat="1" ht="15" customHeight="1" x14ac:dyDescent="0.2">
      <c r="A36" s="13">
        <v>800096765</v>
      </c>
      <c r="B36" s="13">
        <f>VLOOKUP(A36,[1]Hoja1!A$9:B$3777,2,0)</f>
        <v>215523555</v>
      </c>
      <c r="C36" s="14" t="s">
        <v>180</v>
      </c>
      <c r="D36" s="15" t="s">
        <v>423</v>
      </c>
      <c r="E36" s="47">
        <f>VLOOKUP(A36,'[2]REPNCT004ReporteAuxiliarCon (2)'!A$21:F$279,6,0)</f>
        <v>111345973</v>
      </c>
      <c r="F36" s="47">
        <f>VLOOKUP(A36,[3]REPNCT004ReporteAuxiliarContabl!A$21:D$281,4,0)</f>
        <v>0</v>
      </c>
      <c r="G36" s="47">
        <f t="shared" si="0"/>
        <v>111345973</v>
      </c>
      <c r="H36" s="47">
        <f>VLOOKUP(A36,[6]REPNCT004ReporteAuxiliarContabl!A$21:D$281,4,0)</f>
        <v>0</v>
      </c>
      <c r="I36" s="47">
        <f t="shared" si="1"/>
        <v>111345973</v>
      </c>
    </row>
    <row r="37" spans="1:9" s="19" customFormat="1" ht="15" customHeight="1" x14ac:dyDescent="0.2">
      <c r="A37" s="13">
        <v>800096766</v>
      </c>
      <c r="B37" s="13">
        <f>VLOOKUP(A37,[1]Hoja1!A$9:B$3777,2,0)</f>
        <v>217023570</v>
      </c>
      <c r="C37" s="14" t="s">
        <v>181</v>
      </c>
      <c r="D37" s="15" t="s">
        <v>424</v>
      </c>
      <c r="E37" s="47">
        <f>VLOOKUP(A37,'[2]REPNCT004ReporteAuxiliarCon (2)'!A$21:F$279,6,0)</f>
        <v>154725974</v>
      </c>
      <c r="F37" s="47">
        <f>VLOOKUP(A37,[3]REPNCT004ReporteAuxiliarContabl!A$21:D$281,4,0)</f>
        <v>0</v>
      </c>
      <c r="G37" s="47">
        <f t="shared" si="0"/>
        <v>154725974</v>
      </c>
      <c r="H37" s="47">
        <f>VLOOKUP(A37,[6]REPNCT004ReporteAuxiliarContabl!A$21:D$281,4,0)</f>
        <v>0</v>
      </c>
      <c r="I37" s="47">
        <f t="shared" si="1"/>
        <v>154725974</v>
      </c>
    </row>
    <row r="38" spans="1:9" s="19" customFormat="1" ht="15" customHeight="1" x14ac:dyDescent="0.2">
      <c r="A38" s="13">
        <v>800096777</v>
      </c>
      <c r="B38" s="13">
        <f>VLOOKUP(A38,[1]Hoja1!A$9:B$3777,2,0)</f>
        <v>216023660</v>
      </c>
      <c r="C38" s="14" t="s">
        <v>182</v>
      </c>
      <c r="D38" s="15" t="s">
        <v>425</v>
      </c>
      <c r="E38" s="47">
        <f>VLOOKUP(A38,'[2]REPNCT004ReporteAuxiliarCon (2)'!A$21:F$279,6,0)</f>
        <v>1220628435</v>
      </c>
      <c r="F38" s="47">
        <f>VLOOKUP(A38,[3]REPNCT004ReporteAuxiliarContabl!A$21:D$281,4,0)</f>
        <v>568470100</v>
      </c>
      <c r="G38" s="47">
        <f t="shared" si="0"/>
        <v>1789098535</v>
      </c>
      <c r="H38" s="47">
        <f>VLOOKUP(A38,[6]REPNCT004ReporteAuxiliarContabl!A$21:D$281,4,0)</f>
        <v>379510264</v>
      </c>
      <c r="I38" s="47">
        <f t="shared" si="1"/>
        <v>2168608799</v>
      </c>
    </row>
    <row r="39" spans="1:9" s="19" customFormat="1" ht="15" customHeight="1" x14ac:dyDescent="0.2">
      <c r="A39" s="13">
        <v>800097180</v>
      </c>
      <c r="B39" s="13">
        <f>VLOOKUP(A39,[1]Hoja1!A$9:B$3777,2,0)</f>
        <v>218541885</v>
      </c>
      <c r="C39" s="14" t="s">
        <v>183</v>
      </c>
      <c r="D39" s="15" t="s">
        <v>426</v>
      </c>
      <c r="E39" s="47">
        <f>VLOOKUP(A39,'[2]REPNCT004ReporteAuxiliarCon (2)'!A$21:F$279,6,0)</f>
        <v>148128330</v>
      </c>
      <c r="F39" s="47">
        <f>VLOOKUP(A39,[3]REPNCT004ReporteAuxiliarContabl!A$21:D$281,4,0)</f>
        <v>0</v>
      </c>
      <c r="G39" s="47">
        <f t="shared" si="0"/>
        <v>148128330</v>
      </c>
      <c r="H39" s="47">
        <f>VLOOKUP(A39,[6]REPNCT004ReporteAuxiliarContabl!A$21:D$281,4,0)</f>
        <v>0</v>
      </c>
      <c r="I39" s="47">
        <f t="shared" si="1"/>
        <v>148128330</v>
      </c>
    </row>
    <row r="40" spans="1:9" s="19" customFormat="1" ht="15" customHeight="1" x14ac:dyDescent="0.2">
      <c r="A40" s="13">
        <v>800099263</v>
      </c>
      <c r="B40" s="13">
        <f>VLOOKUP(A40,[1]Hoja1!A$9:B$3777,2,0)</f>
        <v>212054720</v>
      </c>
      <c r="C40" s="14" t="s">
        <v>184</v>
      </c>
      <c r="D40" s="15" t="s">
        <v>427</v>
      </c>
      <c r="E40" s="47">
        <f>VLOOKUP(A40,'[2]REPNCT004ReporteAuxiliarCon (2)'!A$21:F$279,6,0)</f>
        <v>60031660</v>
      </c>
      <c r="F40" s="47">
        <f>VLOOKUP(A40,[3]REPNCT004ReporteAuxiliarContabl!A$21:D$281,4,0)</f>
        <v>0</v>
      </c>
      <c r="G40" s="47">
        <f t="shared" si="0"/>
        <v>60031660</v>
      </c>
      <c r="H40" s="47">
        <f>VLOOKUP(A40,[6]REPNCT004ReporteAuxiliarContabl!A$21:D$281,4,0)</f>
        <v>0</v>
      </c>
      <c r="I40" s="47">
        <f t="shared" si="1"/>
        <v>60031660</v>
      </c>
    </row>
    <row r="41" spans="1:9" s="19" customFormat="1" ht="15" customHeight="1" x14ac:dyDescent="0.2">
      <c r="A41" s="13">
        <v>800099310</v>
      </c>
      <c r="B41" s="13">
        <f>VLOOKUP(A41,[1]Hoja1!A$9:B$3777,2,0)</f>
        <v>217066170</v>
      </c>
      <c r="C41" s="14" t="s">
        <v>185</v>
      </c>
      <c r="D41" s="15" t="s">
        <v>428</v>
      </c>
      <c r="E41" s="47">
        <f>VLOOKUP(A41,'[2]REPNCT004ReporteAuxiliarCon (2)'!A$21:F$279,6,0)</f>
        <v>1177908882</v>
      </c>
      <c r="F41" s="47">
        <f>VLOOKUP(A41,[3]REPNCT004ReporteAuxiliarContabl!A$21:D$281,4,0)</f>
        <v>531250</v>
      </c>
      <c r="G41" s="47">
        <f t="shared" si="0"/>
        <v>1178440132</v>
      </c>
      <c r="H41" s="47">
        <f>VLOOKUP(A41,[6]REPNCT004ReporteAuxiliarContabl!A$21:D$281,4,0)</f>
        <v>86573714</v>
      </c>
      <c r="I41" s="47">
        <f t="shared" si="1"/>
        <v>1265013846</v>
      </c>
    </row>
    <row r="42" spans="1:9" s="19" customFormat="1" ht="15" customHeight="1" x14ac:dyDescent="0.2">
      <c r="A42" s="13">
        <v>800099829</v>
      </c>
      <c r="B42" s="13">
        <f>VLOOKUP(A42,[1]Hoja1!A$9:B$3777,2,0)</f>
        <v>218968689</v>
      </c>
      <c r="C42" s="14" t="s">
        <v>186</v>
      </c>
      <c r="D42" s="15" t="s">
        <v>429</v>
      </c>
      <c r="E42" s="47">
        <f>VLOOKUP(A42,'[2]REPNCT004ReporteAuxiliarCon (2)'!A$21:F$279,6,0)</f>
        <v>598568936</v>
      </c>
      <c r="F42" s="47">
        <f>VLOOKUP(A42,[3]REPNCT004ReporteAuxiliarContabl!A$21:D$281,4,0)</f>
        <v>0</v>
      </c>
      <c r="G42" s="47">
        <f t="shared" si="0"/>
        <v>598568936</v>
      </c>
      <c r="H42" s="47">
        <f>VLOOKUP(A42,[6]REPNCT004ReporteAuxiliarContabl!A$21:D$281,4,0)</f>
        <v>0</v>
      </c>
      <c r="I42" s="47">
        <f t="shared" si="1"/>
        <v>598568936</v>
      </c>
    </row>
    <row r="43" spans="1:9" s="19" customFormat="1" ht="15" customHeight="1" x14ac:dyDescent="0.2">
      <c r="A43" s="13">
        <v>800091594</v>
      </c>
      <c r="B43" s="13">
        <f>VLOOKUP(A43,[1]Hoja1!A$9:B$3777,2,0)</f>
        <v>111818000</v>
      </c>
      <c r="C43" s="14" t="s">
        <v>187</v>
      </c>
      <c r="D43" s="15" t="s">
        <v>430</v>
      </c>
      <c r="E43" s="47">
        <f>VLOOKUP(A43,'[2]REPNCT004ReporteAuxiliarCon (2)'!A$21:F$279,6,0)</f>
        <v>7468337133</v>
      </c>
      <c r="F43" s="47">
        <f>VLOOKUP(A43,[3]REPNCT004ReporteAuxiliarContabl!A$21:D$281,4,0)</f>
        <v>1198948887</v>
      </c>
      <c r="G43" s="47">
        <f t="shared" si="0"/>
        <v>8667286020</v>
      </c>
      <c r="H43" s="47">
        <f>VLOOKUP(A43,[6]REPNCT004ReporteAuxiliarContabl!A$21:D$281,4,0)</f>
        <v>1089790416</v>
      </c>
      <c r="I43" s="47">
        <f t="shared" si="1"/>
        <v>9757076436</v>
      </c>
    </row>
    <row r="44" spans="1:9" s="19" customFormat="1" ht="15" customHeight="1" x14ac:dyDescent="0.2">
      <c r="A44" s="13">
        <v>800094755</v>
      </c>
      <c r="B44" s="13">
        <f>VLOOKUP(A44,[1]Hoja1!A$9:B$3777,2,0)</f>
        <v>215425754</v>
      </c>
      <c r="C44" s="14" t="s">
        <v>188</v>
      </c>
      <c r="D44" s="15" t="s">
        <v>431</v>
      </c>
      <c r="E44" s="47">
        <f>VLOOKUP(A44,'[2]REPNCT004ReporteAuxiliarCon (2)'!A$21:F$279,6,0)</f>
        <v>3121946959</v>
      </c>
      <c r="F44" s="47">
        <f>VLOOKUP(A44,[3]REPNCT004ReporteAuxiliarContabl!A$21:D$281,4,0)</f>
        <v>0</v>
      </c>
      <c r="G44" s="47">
        <f t="shared" si="0"/>
        <v>3121946959</v>
      </c>
      <c r="H44" s="47">
        <f>VLOOKUP(A44,[6]REPNCT004ReporteAuxiliarContabl!A$21:D$281,4,0)</f>
        <v>1407810569</v>
      </c>
      <c r="I44" s="47">
        <f t="shared" si="1"/>
        <v>4529757528</v>
      </c>
    </row>
    <row r="45" spans="1:9" s="19" customFormat="1" ht="15" customHeight="1" x14ac:dyDescent="0.2">
      <c r="A45" s="13">
        <v>800095728</v>
      </c>
      <c r="B45" s="13">
        <f>VLOOKUP(A45,[1]Hoja1!A$9:B$3777,2,0)</f>
        <v>210118001</v>
      </c>
      <c r="C45" s="14" t="s">
        <v>189</v>
      </c>
      <c r="D45" s="15" t="s">
        <v>432</v>
      </c>
      <c r="E45" s="47">
        <f>VLOOKUP(A45,'[2]REPNCT004ReporteAuxiliarCon (2)'!A$21:F$279,6,0)</f>
        <v>2071620844</v>
      </c>
      <c r="F45" s="47">
        <f>VLOOKUP(A45,[3]REPNCT004ReporteAuxiliarContabl!A$21:D$281,4,0)</f>
        <v>200005558</v>
      </c>
      <c r="G45" s="47">
        <f t="shared" si="0"/>
        <v>2271626402</v>
      </c>
      <c r="H45" s="47">
        <f>VLOOKUP(A45,[6]REPNCT004ReporteAuxiliarContabl!A$21:D$281,4,0)</f>
        <v>346658311</v>
      </c>
      <c r="I45" s="47">
        <f t="shared" si="1"/>
        <v>2618284713</v>
      </c>
    </row>
    <row r="46" spans="1:9" s="19" customFormat="1" ht="15" customHeight="1" x14ac:dyDescent="0.2">
      <c r="A46" s="13">
        <v>800096739</v>
      </c>
      <c r="B46" s="13">
        <f>VLOOKUP(A46,[1]Hoja1!A$9:B$3777,2,0)</f>
        <v>217923079</v>
      </c>
      <c r="C46" s="14" t="s">
        <v>190</v>
      </c>
      <c r="D46" s="15" t="s">
        <v>433</v>
      </c>
      <c r="E46" s="47">
        <f>VLOOKUP(A46,'[2]REPNCT004ReporteAuxiliarCon (2)'!A$21:F$279,6,0)</f>
        <v>106245442</v>
      </c>
      <c r="F46" s="47">
        <f>VLOOKUP(A46,[3]REPNCT004ReporteAuxiliarContabl!A$21:D$281,4,0)</f>
        <v>0</v>
      </c>
      <c r="G46" s="47">
        <f t="shared" si="0"/>
        <v>106245442</v>
      </c>
      <c r="H46" s="47">
        <f>VLOOKUP(A46,[6]REPNCT004ReporteAuxiliarContabl!A$21:D$281,4,0)</f>
        <v>0</v>
      </c>
      <c r="I46" s="47">
        <f t="shared" si="1"/>
        <v>106245442</v>
      </c>
    </row>
    <row r="47" spans="1:9" s="19" customFormat="1" ht="15" customHeight="1" x14ac:dyDescent="0.2">
      <c r="A47" s="13">
        <v>800096804</v>
      </c>
      <c r="B47" s="13">
        <f>VLOOKUP(A47,[1]Hoja1!A$9:B$3777,2,0)</f>
        <v>217523675</v>
      </c>
      <c r="C47" s="14" t="s">
        <v>191</v>
      </c>
      <c r="D47" s="15" t="s">
        <v>434</v>
      </c>
      <c r="E47" s="47">
        <f>VLOOKUP(A47,'[2]REPNCT004ReporteAuxiliarCon (2)'!A$21:F$279,6,0)</f>
        <v>126343593</v>
      </c>
      <c r="F47" s="47">
        <f>VLOOKUP(A47,[3]REPNCT004ReporteAuxiliarContabl!A$21:D$281,4,0)</f>
        <v>0</v>
      </c>
      <c r="G47" s="47">
        <f t="shared" si="0"/>
        <v>126343593</v>
      </c>
      <c r="H47" s="47">
        <f>VLOOKUP(A47,[6]REPNCT004ReporteAuxiliarContabl!A$21:D$281,4,0)</f>
        <v>0</v>
      </c>
      <c r="I47" s="47">
        <f t="shared" si="1"/>
        <v>126343593</v>
      </c>
    </row>
    <row r="48" spans="1:9" s="19" customFormat="1" ht="15" customHeight="1" x14ac:dyDescent="0.2">
      <c r="A48" s="13">
        <v>800099095</v>
      </c>
      <c r="B48" s="13">
        <f>VLOOKUP(A48,[1]Hoja1!A$9:B$3777,2,0)</f>
        <v>215652356</v>
      </c>
      <c r="C48" s="14" t="s">
        <v>192</v>
      </c>
      <c r="D48" s="15" t="s">
        <v>435</v>
      </c>
      <c r="E48" s="47">
        <f>VLOOKUP(A48,'[2]REPNCT004ReporteAuxiliarCon (2)'!A$21:F$279,6,0)</f>
        <v>2734180666</v>
      </c>
      <c r="F48" s="47">
        <f>VLOOKUP(A48,[3]REPNCT004ReporteAuxiliarContabl!A$21:D$281,4,0)</f>
        <v>511964727</v>
      </c>
      <c r="G48" s="47">
        <f t="shared" si="0"/>
        <v>3246145393</v>
      </c>
      <c r="H48" s="47">
        <f>VLOOKUP(A48,[6]REPNCT004ReporteAuxiliarContabl!A$21:D$281,4,0)</f>
        <v>0</v>
      </c>
      <c r="I48" s="47">
        <f t="shared" si="1"/>
        <v>3246145393</v>
      </c>
    </row>
    <row r="49" spans="1:9" s="19" customFormat="1" ht="15" customHeight="1" x14ac:dyDescent="0.2">
      <c r="A49" s="13">
        <v>800100059</v>
      </c>
      <c r="B49" s="13">
        <f>VLOOKUP(A49,[1]Hoja1!A$9:B$3777,2,0)</f>
        <v>215273352</v>
      </c>
      <c r="C49" s="14" t="s">
        <v>193</v>
      </c>
      <c r="D49" s="15" t="s">
        <v>436</v>
      </c>
      <c r="E49" s="47">
        <f>VLOOKUP(A49,'[2]REPNCT004ReporteAuxiliarCon (2)'!A$21:F$279,6,0)</f>
        <v>9590473</v>
      </c>
      <c r="F49" s="47">
        <f>VLOOKUP(A49,[3]REPNCT004ReporteAuxiliarContabl!A$21:D$281,4,0)</f>
        <v>0</v>
      </c>
      <c r="G49" s="47">
        <f t="shared" si="0"/>
        <v>9590473</v>
      </c>
      <c r="H49" s="47">
        <f>VLOOKUP(A49,[6]REPNCT004ReporteAuxiliarContabl!A$21:D$281,4,0)</f>
        <v>0</v>
      </c>
      <c r="I49" s="47">
        <f t="shared" si="1"/>
        <v>9590473</v>
      </c>
    </row>
    <row r="50" spans="1:9" s="19" customFormat="1" ht="15" customHeight="1" x14ac:dyDescent="0.2">
      <c r="A50" s="13">
        <v>800100136</v>
      </c>
      <c r="B50" s="13">
        <f>VLOOKUP(A50,[1]Hoja1!A$9:B$3777,2,0)</f>
        <v>214773547</v>
      </c>
      <c r="C50" s="14" t="s">
        <v>194</v>
      </c>
      <c r="D50" s="15" t="s">
        <v>437</v>
      </c>
      <c r="E50" s="47">
        <f>VLOOKUP(A50,'[2]REPNCT004ReporteAuxiliarCon (2)'!A$21:F$279,6,0)</f>
        <v>134174991</v>
      </c>
      <c r="F50" s="47">
        <f>VLOOKUP(A50,[3]REPNCT004ReporteAuxiliarContabl!A$21:D$281,4,0)</f>
        <v>0</v>
      </c>
      <c r="G50" s="47">
        <f t="shared" si="0"/>
        <v>134174991</v>
      </c>
      <c r="H50" s="47">
        <f>VLOOKUP(A50,[6]REPNCT004ReporteAuxiliarContabl!A$21:D$281,4,0)</f>
        <v>0</v>
      </c>
      <c r="I50" s="47">
        <f t="shared" si="1"/>
        <v>134174991</v>
      </c>
    </row>
    <row r="51" spans="1:9" s="19" customFormat="1" ht="15" customHeight="1" x14ac:dyDescent="0.2">
      <c r="A51" s="13">
        <v>800095530</v>
      </c>
      <c r="B51" s="13">
        <f>VLOOKUP(A51,[1]Hoja1!A$9:B$3777,2,0)</f>
        <v>218013780</v>
      </c>
      <c r="C51" s="14" t="s">
        <v>195</v>
      </c>
      <c r="D51" s="15" t="s">
        <v>438</v>
      </c>
      <c r="E51" s="47">
        <f>VLOOKUP(A51,'[2]REPNCT004ReporteAuxiliarCon (2)'!A$21:F$279,6,0)</f>
        <v>9998867</v>
      </c>
      <c r="F51" s="47">
        <f>VLOOKUP(A51,[3]REPNCT004ReporteAuxiliarContabl!A$21:D$281,4,0)</f>
        <v>0</v>
      </c>
      <c r="G51" s="47">
        <f t="shared" si="0"/>
        <v>9998867</v>
      </c>
      <c r="H51" s="47">
        <f>VLOOKUP(A51,[6]REPNCT004ReporteAuxiliarContabl!A$21:D$281,4,0)</f>
        <v>0</v>
      </c>
      <c r="I51" s="47">
        <f t="shared" si="1"/>
        <v>9998867</v>
      </c>
    </row>
    <row r="52" spans="1:9" s="19" customFormat="1" ht="15" customHeight="1" x14ac:dyDescent="0.2">
      <c r="A52" s="13">
        <v>800096585</v>
      </c>
      <c r="B52" s="13">
        <f>VLOOKUP(A52,[1]Hoja1!A$9:B$3777,2,0)</f>
        <v>217820178</v>
      </c>
      <c r="C52" s="14" t="s">
        <v>196</v>
      </c>
      <c r="D52" s="15" t="s">
        <v>439</v>
      </c>
      <c r="E52" s="47">
        <f>VLOOKUP(A52,'[2]REPNCT004ReporteAuxiliarCon (2)'!A$21:F$279,6,0)</f>
        <v>968379711</v>
      </c>
      <c r="F52" s="47">
        <f>VLOOKUP(A52,[3]REPNCT004ReporteAuxiliarContabl!A$21:D$281,4,0)</f>
        <v>0</v>
      </c>
      <c r="G52" s="47">
        <f t="shared" si="0"/>
        <v>968379711</v>
      </c>
      <c r="H52" s="47">
        <f>VLOOKUP(A52,[6]REPNCT004ReporteAuxiliarContabl!A$21:D$281,4,0)</f>
        <v>0</v>
      </c>
      <c r="I52" s="47">
        <f t="shared" si="1"/>
        <v>968379711</v>
      </c>
    </row>
    <row r="53" spans="1:9" s="19" customFormat="1" ht="15" customHeight="1" x14ac:dyDescent="0.2">
      <c r="A53" s="13">
        <v>800096592</v>
      </c>
      <c r="B53" s="13">
        <f>VLOOKUP(A53,[1]Hoja1!A$9:B$3777,2,0)</f>
        <v>215020250</v>
      </c>
      <c r="C53" s="14" t="s">
        <v>197</v>
      </c>
      <c r="D53" s="15" t="s">
        <v>440</v>
      </c>
      <c r="E53" s="47">
        <f>VLOOKUP(A53,'[2]REPNCT004ReporteAuxiliarCon (2)'!A$21:F$279,6,0)</f>
        <v>427302015</v>
      </c>
      <c r="F53" s="47">
        <f>VLOOKUP(A53,[3]REPNCT004ReporteAuxiliarContabl!A$21:D$281,4,0)</f>
        <v>0</v>
      </c>
      <c r="G53" s="47">
        <f t="shared" si="0"/>
        <v>427302015</v>
      </c>
      <c r="H53" s="47">
        <f>VLOOKUP(A53,[6]REPNCT004ReporteAuxiliarContabl!A$21:D$281,4,0)</f>
        <v>0</v>
      </c>
      <c r="I53" s="47">
        <f t="shared" si="1"/>
        <v>427302015</v>
      </c>
    </row>
    <row r="54" spans="1:9" s="19" customFormat="1" ht="15" customHeight="1" x14ac:dyDescent="0.2">
      <c r="A54" s="13">
        <v>800103659</v>
      </c>
      <c r="B54" s="13">
        <f>VLOOKUP(A54,[1]Hoja1!A$9:B$3777,2,0)</f>
        <v>215085250</v>
      </c>
      <c r="C54" s="14" t="s">
        <v>198</v>
      </c>
      <c r="D54" s="15" t="s">
        <v>441</v>
      </c>
      <c r="E54" s="47">
        <f>VLOOKUP(A54,'[2]REPNCT004ReporteAuxiliarCon (2)'!A$21:F$279,6,0)</f>
        <v>52262241</v>
      </c>
      <c r="F54" s="47">
        <f>VLOOKUP(A54,[3]REPNCT004ReporteAuxiliarContabl!A$21:D$281,4,0)</f>
        <v>0</v>
      </c>
      <c r="G54" s="47">
        <f t="shared" si="0"/>
        <v>52262241</v>
      </c>
      <c r="H54" s="47">
        <f>VLOOKUP(A54,[6]REPNCT004ReporteAuxiliarContabl!A$21:D$281,4,0)</f>
        <v>0</v>
      </c>
      <c r="I54" s="47">
        <f t="shared" si="1"/>
        <v>52262241</v>
      </c>
    </row>
    <row r="55" spans="1:9" s="19" customFormat="1" ht="15" customHeight="1" x14ac:dyDescent="0.2">
      <c r="A55" s="13">
        <v>800102891</v>
      </c>
      <c r="B55" s="13">
        <f>VLOOKUP(A55,[1]Hoja1!A$9:B$3777,2,0)</f>
        <v>210186001</v>
      </c>
      <c r="C55" s="14" t="s">
        <v>199</v>
      </c>
      <c r="D55" s="15" t="s">
        <v>442</v>
      </c>
      <c r="E55" s="47">
        <f>VLOOKUP(A55,'[2]REPNCT004ReporteAuxiliarCon (2)'!A$21:F$279,6,0)</f>
        <v>10682551</v>
      </c>
      <c r="F55" s="47">
        <f>VLOOKUP(A55,[3]REPNCT004ReporteAuxiliarContabl!A$21:D$281,4,0)</f>
        <v>0</v>
      </c>
      <c r="G55" s="47">
        <f t="shared" si="0"/>
        <v>10682551</v>
      </c>
      <c r="H55" s="47">
        <f>VLOOKUP(A55,[6]REPNCT004ReporteAuxiliarContabl!A$21:D$281,4,0)</f>
        <v>0</v>
      </c>
      <c r="I55" s="47">
        <f t="shared" si="1"/>
        <v>10682551</v>
      </c>
    </row>
    <row r="56" spans="1:9" s="19" customFormat="1" ht="15" customHeight="1" x14ac:dyDescent="0.2">
      <c r="A56" s="13">
        <v>800102896</v>
      </c>
      <c r="B56" s="13">
        <f>VLOOKUP(A56,[1]Hoja1!A$9:B$3777,2,0)</f>
        <v>212086320</v>
      </c>
      <c r="C56" s="14" t="s">
        <v>200</v>
      </c>
      <c r="D56" s="15" t="s">
        <v>443</v>
      </c>
      <c r="E56" s="47">
        <f>VLOOKUP(A56,'[2]REPNCT004ReporteAuxiliarCon (2)'!A$21:F$279,6,0)</f>
        <v>144518537</v>
      </c>
      <c r="F56" s="47">
        <f>VLOOKUP(A56,[3]REPNCT004ReporteAuxiliarContabl!A$21:D$281,4,0)</f>
        <v>0</v>
      </c>
      <c r="G56" s="47">
        <f t="shared" si="0"/>
        <v>144518537</v>
      </c>
      <c r="H56" s="47">
        <f>VLOOKUP(A56,[6]REPNCT004ReporteAuxiliarContabl!A$21:D$281,4,0)</f>
        <v>0</v>
      </c>
      <c r="I56" s="47">
        <f t="shared" si="1"/>
        <v>144518537</v>
      </c>
    </row>
    <row r="57" spans="1:9" s="19" customFormat="1" ht="15" customHeight="1" x14ac:dyDescent="0.2">
      <c r="A57" s="13">
        <v>800113672</v>
      </c>
      <c r="B57" s="13">
        <f>VLOOKUP(A57,[1]Hoja1!A$9:B$3777,2,0)</f>
        <v>117373000</v>
      </c>
      <c r="C57" s="14" t="s">
        <v>201</v>
      </c>
      <c r="D57" s="15" t="s">
        <v>444</v>
      </c>
      <c r="E57" s="47">
        <f>VLOOKUP(A57,'[2]REPNCT004ReporteAuxiliarCon (2)'!A$21:F$279,6,0)</f>
        <v>18028173275</v>
      </c>
      <c r="F57" s="47">
        <f>VLOOKUP(A57,[3]REPNCT004ReporteAuxiliarContabl!A$21:D$281,4,0)</f>
        <v>287434545</v>
      </c>
      <c r="G57" s="47">
        <f t="shared" si="0"/>
        <v>18315607820</v>
      </c>
      <c r="H57" s="47">
        <f>VLOOKUP(A57,[6]REPNCT004ReporteAuxiliarContabl!A$21:D$281,4,0)</f>
        <v>23240325</v>
      </c>
      <c r="I57" s="47">
        <f t="shared" si="1"/>
        <v>18338848145</v>
      </c>
    </row>
    <row r="58" spans="1:9" s="19" customFormat="1" ht="15" customHeight="1" x14ac:dyDescent="0.2">
      <c r="A58" s="13">
        <v>800108683</v>
      </c>
      <c r="B58" s="13">
        <f>VLOOKUP(A58,[1]Hoja1!A$9:B$3777,2,0)</f>
        <v>210020400</v>
      </c>
      <c r="C58" s="14" t="s">
        <v>202</v>
      </c>
      <c r="D58" s="15" t="s">
        <v>445</v>
      </c>
      <c r="E58" s="47">
        <f>VLOOKUP(A58,'[2]REPNCT004ReporteAuxiliarCon (2)'!A$21:F$279,6,0)</f>
        <v>1088166342</v>
      </c>
      <c r="F58" s="47">
        <f>VLOOKUP(A58,[3]REPNCT004ReporteAuxiliarContabl!A$21:D$281,4,0)</f>
        <v>0</v>
      </c>
      <c r="G58" s="47">
        <f t="shared" si="0"/>
        <v>1088166342</v>
      </c>
      <c r="H58" s="47">
        <f>VLOOKUP(A58,[6]REPNCT004ReporteAuxiliarContabl!A$21:D$281,4,0)</f>
        <v>0</v>
      </c>
      <c r="I58" s="47">
        <f t="shared" si="1"/>
        <v>1088166342</v>
      </c>
    </row>
    <row r="59" spans="1:9" s="19" customFormat="1" ht="15" customHeight="1" x14ac:dyDescent="0.2">
      <c r="A59" s="13">
        <v>800096737</v>
      </c>
      <c r="B59" s="13">
        <f>VLOOKUP(A59,[1]Hoja1!A$9:B$3777,2,0)</f>
        <v>216823068</v>
      </c>
      <c r="C59" s="14" t="s">
        <v>203</v>
      </c>
      <c r="D59" s="15" t="s">
        <v>446</v>
      </c>
      <c r="E59" s="47">
        <f>VLOOKUP(A59,'[2]REPNCT004ReporteAuxiliarCon (2)'!A$21:F$279,6,0)</f>
        <v>63879514</v>
      </c>
      <c r="F59" s="47">
        <f>VLOOKUP(A59,[3]REPNCT004ReporteAuxiliarContabl!A$21:D$281,4,0)</f>
        <v>0</v>
      </c>
      <c r="G59" s="47">
        <f t="shared" si="0"/>
        <v>63879514</v>
      </c>
      <c r="H59" s="47">
        <f>VLOOKUP(A59,[6]REPNCT004ReporteAuxiliarContabl!A$21:D$281,4,0)</f>
        <v>0</v>
      </c>
      <c r="I59" s="47">
        <f t="shared" si="1"/>
        <v>63879514</v>
      </c>
    </row>
    <row r="60" spans="1:9" s="19" customFormat="1" ht="15" customHeight="1" x14ac:dyDescent="0.2">
      <c r="A60" s="13">
        <v>800096770</v>
      </c>
      <c r="B60" s="13">
        <f>VLOOKUP(A60,[1]Hoja1!A$9:B$3777,2,0)</f>
        <v>217423574</v>
      </c>
      <c r="C60" s="14" t="s">
        <v>204</v>
      </c>
      <c r="D60" s="15" t="s">
        <v>447</v>
      </c>
      <c r="E60" s="47">
        <f>VLOOKUP(A60,'[2]REPNCT004ReporteAuxiliarCon (2)'!A$21:F$279,6,0)</f>
        <v>101419065</v>
      </c>
      <c r="F60" s="47">
        <f>VLOOKUP(A60,[3]REPNCT004ReporteAuxiliarContabl!A$21:D$281,4,0)</f>
        <v>0</v>
      </c>
      <c r="G60" s="47">
        <f t="shared" si="0"/>
        <v>101419065</v>
      </c>
      <c r="H60" s="47">
        <f>VLOOKUP(A60,[6]REPNCT004ReporteAuxiliarContabl!A$21:D$281,4,0)</f>
        <v>0</v>
      </c>
      <c r="I60" s="47">
        <f t="shared" si="1"/>
        <v>101419065</v>
      </c>
    </row>
    <row r="61" spans="1:9" s="19" customFormat="1" ht="15" customHeight="1" x14ac:dyDescent="0.2">
      <c r="A61" s="13">
        <v>800102912</v>
      </c>
      <c r="B61" s="13">
        <f>VLOOKUP(A61,[1]Hoja1!A$9:B$3777,2,0)</f>
        <v>216586865</v>
      </c>
      <c r="C61" s="14" t="s">
        <v>205</v>
      </c>
      <c r="D61" s="15" t="s">
        <v>448</v>
      </c>
      <c r="E61" s="47">
        <f>VLOOKUP(A61,'[2]REPNCT004ReporteAuxiliarCon (2)'!A$21:F$279,6,0)</f>
        <v>26706376</v>
      </c>
      <c r="F61" s="47">
        <f>VLOOKUP(A61,[3]REPNCT004ReporteAuxiliarContabl!A$21:D$281,4,0)</f>
        <v>0</v>
      </c>
      <c r="G61" s="47">
        <f t="shared" si="0"/>
        <v>26706376</v>
      </c>
      <c r="H61" s="47">
        <f>VLOOKUP(A61,[6]REPNCT004ReporteAuxiliarContabl!A$21:D$281,4,0)</f>
        <v>0</v>
      </c>
      <c r="I61" s="47">
        <f t="shared" si="1"/>
        <v>26706376</v>
      </c>
    </row>
    <row r="62" spans="1:9" s="19" customFormat="1" ht="15" customHeight="1" x14ac:dyDescent="0.2">
      <c r="A62" s="13">
        <v>800102504</v>
      </c>
      <c r="B62" s="13">
        <f>VLOOKUP(A62,[1]Hoja1!A$9:B$3777,2,0)</f>
        <v>210181001</v>
      </c>
      <c r="C62" s="14" t="s">
        <v>206</v>
      </c>
      <c r="D62" s="15" t="s">
        <v>449</v>
      </c>
      <c r="E62" s="47">
        <f>VLOOKUP(A62,'[2]REPNCT004ReporteAuxiliarCon (2)'!A$21:F$279,6,0)</f>
        <v>283878329</v>
      </c>
      <c r="F62" s="47">
        <f>VLOOKUP(A62,[3]REPNCT004ReporteAuxiliarContabl!A$21:D$281,4,0)</f>
        <v>0</v>
      </c>
      <c r="G62" s="47">
        <f t="shared" si="0"/>
        <v>283878329</v>
      </c>
      <c r="H62" s="47">
        <f>VLOOKUP(A62,[6]REPNCT004ReporteAuxiliarContabl!A$21:D$281,4,0)</f>
        <v>0</v>
      </c>
      <c r="I62" s="47">
        <f t="shared" si="1"/>
        <v>283878329</v>
      </c>
    </row>
    <row r="63" spans="1:9" s="19" customFormat="1" ht="15" customHeight="1" x14ac:dyDescent="0.2">
      <c r="A63" s="13">
        <v>800229887</v>
      </c>
      <c r="B63" s="13">
        <f>VLOOKUP(A63,[1]Hoja1!A$9:B$3777,2,0)</f>
        <v>216986569</v>
      </c>
      <c r="C63" s="14" t="s">
        <v>207</v>
      </c>
      <c r="D63" s="15" t="s">
        <v>450</v>
      </c>
      <c r="E63" s="47">
        <f>VLOOKUP(A63,'[2]REPNCT004ReporteAuxiliarCon (2)'!A$21:F$279,6,0)</f>
        <v>17815356</v>
      </c>
      <c r="F63" s="47">
        <f>VLOOKUP(A63,[3]REPNCT004ReporteAuxiliarContabl!A$21:D$281,4,0)</f>
        <v>0</v>
      </c>
      <c r="G63" s="47">
        <f t="shared" si="0"/>
        <v>17815356</v>
      </c>
      <c r="H63" s="47">
        <f>VLOOKUP(A63,[6]REPNCT004ReporteAuxiliarContabl!A$21:D$281,4,0)</f>
        <v>0</v>
      </c>
      <c r="I63" s="47">
        <f t="shared" si="1"/>
        <v>17815356</v>
      </c>
    </row>
    <row r="64" spans="1:9" s="19" customFormat="1" ht="15" customHeight="1" x14ac:dyDescent="0.2">
      <c r="A64" s="13">
        <v>800245021</v>
      </c>
      <c r="B64" s="13">
        <f>VLOOKUP(A64,[1]Hoja1!A$9:B$3777,2,0)</f>
        <v>218554385</v>
      </c>
      <c r="C64" s="14" t="s">
        <v>208</v>
      </c>
      <c r="D64" s="15" t="s">
        <v>451</v>
      </c>
      <c r="E64" s="47">
        <f>VLOOKUP(A64,'[2]REPNCT004ReporteAuxiliarCon (2)'!A$21:F$279,6,0)</f>
        <v>9153877</v>
      </c>
      <c r="F64" s="47">
        <f>VLOOKUP(A64,[3]REPNCT004ReporteAuxiliarContabl!A$21:D$281,4,0)</f>
        <v>0</v>
      </c>
      <c r="G64" s="47">
        <f t="shared" si="0"/>
        <v>9153877</v>
      </c>
      <c r="H64" s="47">
        <f>VLOOKUP(A64,[6]REPNCT004ReporteAuxiliarContabl!A$21:D$281,4,0)</f>
        <v>0</v>
      </c>
      <c r="I64" s="47">
        <f t="shared" si="1"/>
        <v>9153877</v>
      </c>
    </row>
    <row r="65" spans="1:9" s="19" customFormat="1" ht="15" customHeight="1" x14ac:dyDescent="0.2">
      <c r="A65" s="13">
        <v>800255101</v>
      </c>
      <c r="B65" s="13">
        <f>VLOOKUP(A65,[1]Hoja1!A$9:B$3777,2,0)</f>
        <v>217844378</v>
      </c>
      <c r="C65" s="14" t="s">
        <v>209</v>
      </c>
      <c r="D65" s="15" t="s">
        <v>452</v>
      </c>
      <c r="E65" s="47">
        <f>VLOOKUP(A65,'[2]REPNCT004ReporteAuxiliarCon (2)'!A$21:F$279,6,0)</f>
        <v>423246871</v>
      </c>
      <c r="F65" s="47">
        <f>VLOOKUP(A65,[3]REPNCT004ReporteAuxiliarContabl!A$21:D$281,4,0)</f>
        <v>0</v>
      </c>
      <c r="G65" s="47">
        <f t="shared" si="0"/>
        <v>423246871</v>
      </c>
      <c r="H65" s="47">
        <f>VLOOKUP(A65,[6]REPNCT004ReporteAuxiliarContabl!A$21:D$281,4,0)</f>
        <v>0</v>
      </c>
      <c r="I65" s="47">
        <f t="shared" si="1"/>
        <v>423246871</v>
      </c>
    </row>
    <row r="66" spans="1:9" s="19" customFormat="1" ht="15" customHeight="1" x14ac:dyDescent="0.2">
      <c r="A66" s="13">
        <v>800252922</v>
      </c>
      <c r="B66" s="13">
        <f>VLOOKUP(A66,[1]Hoja1!A$9:B$3777,2,0)</f>
        <v>215786757</v>
      </c>
      <c r="C66" s="14" t="s">
        <v>210</v>
      </c>
      <c r="D66" s="15" t="s">
        <v>453</v>
      </c>
      <c r="E66" s="47">
        <f>VLOOKUP(A66,'[2]REPNCT004ReporteAuxiliarCon (2)'!A$21:F$279,6,0)</f>
        <v>28377943</v>
      </c>
      <c r="F66" s="47">
        <f>VLOOKUP(A66,[3]REPNCT004ReporteAuxiliarContabl!A$21:D$281,4,0)</f>
        <v>0</v>
      </c>
      <c r="G66" s="47">
        <f t="shared" si="0"/>
        <v>28377943</v>
      </c>
      <c r="H66" s="47">
        <f>VLOOKUP(A66,[6]REPNCT004ReporteAuxiliarContabl!A$21:D$281,4,0)</f>
        <v>0</v>
      </c>
      <c r="I66" s="47">
        <f t="shared" si="1"/>
        <v>28377943</v>
      </c>
    </row>
    <row r="67" spans="1:9" s="19" customFormat="1" ht="15" customHeight="1" x14ac:dyDescent="0.2">
      <c r="A67" s="13">
        <v>800253526</v>
      </c>
      <c r="B67" s="13">
        <f>VLOOKUP(A67,[1]Hoja1!A$9:B$3777,2,0)</f>
        <v>216013160</v>
      </c>
      <c r="C67" s="14" t="s">
        <v>211</v>
      </c>
      <c r="D67" s="15" t="s">
        <v>454</v>
      </c>
      <c r="E67" s="47">
        <f>VLOOKUP(A67,'[2]REPNCT004ReporteAuxiliarCon (2)'!A$21:F$279,6,0)</f>
        <v>215793704</v>
      </c>
      <c r="F67" s="47">
        <f>VLOOKUP(A67,[3]REPNCT004ReporteAuxiliarContabl!A$21:D$281,4,0)</f>
        <v>0</v>
      </c>
      <c r="G67" s="47">
        <f t="shared" si="0"/>
        <v>215793704</v>
      </c>
      <c r="H67" s="47">
        <f>VLOOKUP(A67,[6]REPNCT004ReporteAuxiliarContabl!A$21:D$281,4,0)</f>
        <v>0</v>
      </c>
      <c r="I67" s="47">
        <f t="shared" si="1"/>
        <v>215793704</v>
      </c>
    </row>
    <row r="68" spans="1:9" s="19" customFormat="1" ht="15" customHeight="1" x14ac:dyDescent="0.2">
      <c r="A68" s="13">
        <v>800099262</v>
      </c>
      <c r="B68" s="13">
        <f>VLOOKUP(A68,[1]Hoja1!A$9:B$3777,2,0)</f>
        <v>218054680</v>
      </c>
      <c r="C68" s="14" t="s">
        <v>212</v>
      </c>
      <c r="D68" s="15" t="s">
        <v>455</v>
      </c>
      <c r="E68" s="47">
        <f>VLOOKUP(A68,'[2]REPNCT004ReporteAuxiliarCon (2)'!A$21:F$279,6,0)</f>
        <v>15713596</v>
      </c>
      <c r="F68" s="47">
        <f>VLOOKUP(A68,[3]REPNCT004ReporteAuxiliarContabl!A$21:D$281,4,0)</f>
        <v>0</v>
      </c>
      <c r="G68" s="47">
        <f t="shared" si="0"/>
        <v>15713596</v>
      </c>
      <c r="H68" s="47">
        <f>VLOOKUP(A68,[6]REPNCT004ReporteAuxiliarContabl!A$21:D$281,4,0)</f>
        <v>0</v>
      </c>
      <c r="I68" s="47">
        <f t="shared" si="1"/>
        <v>15713596</v>
      </c>
    </row>
    <row r="69" spans="1:9" s="19" customFormat="1" ht="15" customHeight="1" x14ac:dyDescent="0.2">
      <c r="A69" s="13">
        <v>800099425</v>
      </c>
      <c r="B69" s="13">
        <f>VLOOKUP(A69,[1]Hoja1!A$9:B$3777,2,0)</f>
        <v>212585225</v>
      </c>
      <c r="C69" s="14" t="s">
        <v>213</v>
      </c>
      <c r="D69" s="15" t="s">
        <v>456</v>
      </c>
      <c r="E69" s="47">
        <f>VLOOKUP(A69,'[2]REPNCT004ReporteAuxiliarCon (2)'!A$21:F$279,6,0)</f>
        <v>6409530</v>
      </c>
      <c r="F69" s="47">
        <f>VLOOKUP(A69,[3]REPNCT004ReporteAuxiliarContabl!A$21:D$281,4,0)</f>
        <v>0</v>
      </c>
      <c r="G69" s="47">
        <f t="shared" ref="G69:G132" si="2">+E69+F69</f>
        <v>6409530</v>
      </c>
      <c r="H69" s="47">
        <f>VLOOKUP(A69,[6]REPNCT004ReporteAuxiliarContabl!A$21:D$281,4,0)</f>
        <v>0</v>
      </c>
      <c r="I69" s="47">
        <f t="shared" ref="I69:I132" si="3">+G69+H69</f>
        <v>6409530</v>
      </c>
    </row>
    <row r="70" spans="1:9" s="19" customFormat="1" ht="15" customHeight="1" x14ac:dyDescent="0.2">
      <c r="A70" s="13">
        <v>800097176</v>
      </c>
      <c r="B70" s="13">
        <f>VLOOKUP(A70,[1]Hoja1!A$9:B$3777,2,0)</f>
        <v>219741797</v>
      </c>
      <c r="C70" s="14" t="s">
        <v>214</v>
      </c>
      <c r="D70" s="15" t="s">
        <v>457</v>
      </c>
      <c r="E70" s="47">
        <f>VLOOKUP(A70,'[2]REPNCT004ReporteAuxiliarCon (2)'!A$21:F$279,6,0)</f>
        <v>632177</v>
      </c>
      <c r="F70" s="47">
        <f>VLOOKUP(A70,[3]REPNCT004ReporteAuxiliarContabl!A$21:D$281,4,0)</f>
        <v>0</v>
      </c>
      <c r="G70" s="47">
        <f t="shared" si="2"/>
        <v>632177</v>
      </c>
      <c r="H70" s="47">
        <f>VLOOKUP(A70,[6]REPNCT004ReporteAuxiliarContabl!A$21:D$281,4,0)</f>
        <v>0</v>
      </c>
      <c r="I70" s="47">
        <f t="shared" si="3"/>
        <v>632177</v>
      </c>
    </row>
    <row r="71" spans="1:9" s="19" customFormat="1" ht="15" customHeight="1" x14ac:dyDescent="0.2">
      <c r="A71" s="13">
        <v>845000021</v>
      </c>
      <c r="B71" s="13">
        <f>VLOOKUP(A71,[1]Hoja1!A$9:B$3777,2,0)</f>
        <v>119797000</v>
      </c>
      <c r="C71" s="14" t="s">
        <v>215</v>
      </c>
      <c r="D71" s="15" t="s">
        <v>458</v>
      </c>
      <c r="E71" s="47">
        <f>VLOOKUP(A71,'[2]REPNCT004ReporteAuxiliarCon (2)'!A$21:F$279,6,0)</f>
        <v>743422762</v>
      </c>
      <c r="F71" s="47">
        <f>VLOOKUP(A71,[3]REPNCT004ReporteAuxiliarContabl!A$21:D$281,4,0)</f>
        <v>151780415</v>
      </c>
      <c r="G71" s="47">
        <f t="shared" si="2"/>
        <v>895203177</v>
      </c>
      <c r="H71" s="47">
        <f>VLOOKUP(A71,[6]REPNCT004ReporteAuxiliarContabl!A$21:D$281,4,0)</f>
        <v>334994739</v>
      </c>
      <c r="I71" s="47">
        <f t="shared" si="3"/>
        <v>1230197916</v>
      </c>
    </row>
    <row r="72" spans="1:9" s="19" customFormat="1" ht="15" customHeight="1" x14ac:dyDescent="0.2">
      <c r="A72" s="13">
        <v>818000907</v>
      </c>
      <c r="B72" s="13">
        <f>VLOOKUP(A72,[1]Hoja1!A$9:B$3777,2,0)</f>
        <v>213027430</v>
      </c>
      <c r="C72" s="14" t="s">
        <v>216</v>
      </c>
      <c r="D72" s="15" t="s">
        <v>459</v>
      </c>
      <c r="E72" s="47">
        <f>VLOOKUP(A72,'[2]REPNCT004ReporteAuxiliarCon (2)'!A$21:F$279,6,0)</f>
        <v>27718085</v>
      </c>
      <c r="F72" s="47">
        <f>VLOOKUP(A72,[3]REPNCT004ReporteAuxiliarContabl!A$21:D$281,4,0)</f>
        <v>0</v>
      </c>
      <c r="G72" s="47">
        <f t="shared" si="2"/>
        <v>27718085</v>
      </c>
      <c r="H72" s="47">
        <f>VLOOKUP(A72,[6]REPNCT004ReporteAuxiliarContabl!A$21:D$281,4,0)</f>
        <v>0</v>
      </c>
      <c r="I72" s="47">
        <f t="shared" si="3"/>
        <v>27718085</v>
      </c>
    </row>
    <row r="73" spans="1:9" s="19" customFormat="1" ht="15" customHeight="1" x14ac:dyDescent="0.2">
      <c r="A73" s="13">
        <v>890000464</v>
      </c>
      <c r="B73" s="13">
        <f>VLOOKUP(A73,[1]Hoja1!A$9:B$3777,2,0)</f>
        <v>210163001</v>
      </c>
      <c r="C73" s="14" t="s">
        <v>217</v>
      </c>
      <c r="D73" s="15" t="s">
        <v>460</v>
      </c>
      <c r="E73" s="47">
        <f>VLOOKUP(A73,'[2]REPNCT004ReporteAuxiliarCon (2)'!A$21:F$279,6,0)</f>
        <v>2600306005</v>
      </c>
      <c r="F73" s="47">
        <f>VLOOKUP(A73,[3]REPNCT004ReporteAuxiliarContabl!A$21:D$281,4,0)</f>
        <v>1706405944</v>
      </c>
      <c r="G73" s="47">
        <f t="shared" si="2"/>
        <v>4306711949</v>
      </c>
      <c r="H73" s="47">
        <f>VLOOKUP(A73,[6]REPNCT004ReporteAuxiliarContabl!A$21:D$281,4,0)</f>
        <v>952844624</v>
      </c>
      <c r="I73" s="47">
        <f t="shared" si="3"/>
        <v>5259556573</v>
      </c>
    </row>
    <row r="74" spans="1:9" s="19" customFormat="1" ht="15" customHeight="1" x14ac:dyDescent="0.2">
      <c r="A74" s="13">
        <v>890102006</v>
      </c>
      <c r="B74" s="13">
        <f>VLOOKUP(A74,[1]Hoja1!A$9:B$3777,2,0)</f>
        <v>110808000</v>
      </c>
      <c r="C74" s="14" t="s">
        <v>218</v>
      </c>
      <c r="D74" s="15" t="s">
        <v>461</v>
      </c>
      <c r="E74" s="47">
        <f>VLOOKUP(A74,'[2]REPNCT004ReporteAuxiliarCon (2)'!A$21:F$279,6,0)</f>
        <v>10833631821</v>
      </c>
      <c r="F74" s="47">
        <f>VLOOKUP(A74,[3]REPNCT004ReporteAuxiliarContabl!A$21:D$281,4,0)</f>
        <v>1314020959</v>
      </c>
      <c r="G74" s="47">
        <f t="shared" si="2"/>
        <v>12147652780</v>
      </c>
      <c r="H74" s="47">
        <f>VLOOKUP(A74,[6]REPNCT004ReporteAuxiliarContabl!A$21:D$281,4,0)</f>
        <v>2778782256</v>
      </c>
      <c r="I74" s="47">
        <f t="shared" si="3"/>
        <v>14926435036</v>
      </c>
    </row>
    <row r="75" spans="1:9" s="19" customFormat="1" ht="15" customHeight="1" x14ac:dyDescent="0.2">
      <c r="A75" s="13">
        <v>890201190</v>
      </c>
      <c r="B75" s="13">
        <f>VLOOKUP(A75,[1]Hoja1!A$9:B$3777,2,0)</f>
        <v>217568575</v>
      </c>
      <c r="C75" s="14" t="s">
        <v>219</v>
      </c>
      <c r="D75" s="15" t="s">
        <v>462</v>
      </c>
      <c r="E75" s="47">
        <f>VLOOKUP(A75,'[2]REPNCT004ReporteAuxiliarCon (2)'!A$21:F$279,6,0)</f>
        <v>224518505</v>
      </c>
      <c r="F75" s="47">
        <f>VLOOKUP(A75,[3]REPNCT004ReporteAuxiliarContabl!A$21:D$281,4,0)</f>
        <v>0</v>
      </c>
      <c r="G75" s="47">
        <f t="shared" si="2"/>
        <v>224518505</v>
      </c>
      <c r="H75" s="47">
        <f>VLOOKUP(A75,[6]REPNCT004ReporteAuxiliarContabl!A$21:D$281,4,0)</f>
        <v>0</v>
      </c>
      <c r="I75" s="47">
        <f t="shared" si="3"/>
        <v>224518505</v>
      </c>
    </row>
    <row r="76" spans="1:9" s="19" customFormat="1" ht="15" customHeight="1" x14ac:dyDescent="0.2">
      <c r="A76" s="13">
        <v>890201235</v>
      </c>
      <c r="B76" s="13">
        <f>VLOOKUP(A76,[1]Hoja1!A$9:B$3777,2,0)</f>
        <v>116868000</v>
      </c>
      <c r="C76" s="14" t="s">
        <v>220</v>
      </c>
      <c r="D76" s="15" t="s">
        <v>463</v>
      </c>
      <c r="E76" s="47">
        <f>VLOOKUP(A76,'[2]REPNCT004ReporteAuxiliarCon (2)'!A$21:F$279,6,0)</f>
        <v>15360304083</v>
      </c>
      <c r="F76" s="47">
        <f>VLOOKUP(A76,[3]REPNCT004ReporteAuxiliarContabl!A$21:D$281,4,0)</f>
        <v>0</v>
      </c>
      <c r="G76" s="47">
        <f t="shared" si="2"/>
        <v>15360304083</v>
      </c>
      <c r="H76" s="47">
        <f>VLOOKUP(A76,[6]REPNCT004ReporteAuxiliarContabl!A$21:D$281,4,0)</f>
        <v>126308284</v>
      </c>
      <c r="I76" s="47">
        <f t="shared" si="3"/>
        <v>15486612367</v>
      </c>
    </row>
    <row r="77" spans="1:9" s="19" customFormat="1" ht="15" customHeight="1" x14ac:dyDescent="0.2">
      <c r="A77" s="13">
        <v>890201900</v>
      </c>
      <c r="B77" s="13">
        <f>VLOOKUP(A77,[1]Hoja1!A$9:B$3777,2,0)</f>
        <v>218168081</v>
      </c>
      <c r="C77" s="14" t="s">
        <v>221</v>
      </c>
      <c r="D77" s="15" t="s">
        <v>464</v>
      </c>
      <c r="E77" s="47">
        <f>VLOOKUP(A77,'[2]REPNCT004ReporteAuxiliarCon (2)'!A$21:F$279,6,0)</f>
        <v>2001008269</v>
      </c>
      <c r="F77" s="47">
        <f>VLOOKUP(A77,[3]REPNCT004ReporteAuxiliarContabl!A$21:D$281,4,0)</f>
        <v>67385690</v>
      </c>
      <c r="G77" s="47">
        <f t="shared" si="2"/>
        <v>2068393959</v>
      </c>
      <c r="H77" s="47">
        <f>VLOOKUP(A77,[6]REPNCT004ReporteAuxiliarContabl!A$21:D$281,4,0)</f>
        <v>631541421</v>
      </c>
      <c r="I77" s="47">
        <f t="shared" si="3"/>
        <v>2699935380</v>
      </c>
    </row>
    <row r="78" spans="1:9" s="19" customFormat="1" ht="15" customHeight="1" x14ac:dyDescent="0.2">
      <c r="A78" s="13">
        <v>890204537</v>
      </c>
      <c r="B78" s="13">
        <f>VLOOKUP(A78,[1]Hoja1!A$9:B$3777,2,0)</f>
        <v>211868418</v>
      </c>
      <c r="C78" s="14" t="s">
        <v>222</v>
      </c>
      <c r="D78" s="15" t="s">
        <v>465</v>
      </c>
      <c r="E78" s="47">
        <f>VLOOKUP(A78,'[2]REPNCT004ReporteAuxiliarCon (2)'!A$21:F$279,6,0)</f>
        <v>4447207</v>
      </c>
      <c r="F78" s="47">
        <f>VLOOKUP(A78,[3]REPNCT004ReporteAuxiliarContabl!A$21:D$281,4,0)</f>
        <v>0</v>
      </c>
      <c r="G78" s="47">
        <f t="shared" si="2"/>
        <v>4447207</v>
      </c>
      <c r="H78" s="47">
        <f>VLOOKUP(A78,[6]REPNCT004ReporteAuxiliarContabl!A$21:D$281,4,0)</f>
        <v>0</v>
      </c>
      <c r="I78" s="47">
        <f t="shared" si="3"/>
        <v>4447207</v>
      </c>
    </row>
    <row r="79" spans="1:9" s="19" customFormat="1" ht="15" customHeight="1" x14ac:dyDescent="0.2">
      <c r="A79" s="13">
        <v>890204643</v>
      </c>
      <c r="B79" s="13">
        <f>VLOOKUP(A79,[1]Hoja1!A$9:B$3777,2,0)</f>
        <v>215568655</v>
      </c>
      <c r="C79" s="14" t="s">
        <v>223</v>
      </c>
      <c r="D79" s="15" t="s">
        <v>466</v>
      </c>
      <c r="E79" s="47">
        <f>VLOOKUP(A79,'[2]REPNCT004ReporteAuxiliarCon (2)'!A$21:F$279,6,0)</f>
        <v>715304252</v>
      </c>
      <c r="F79" s="47">
        <f>VLOOKUP(A79,[3]REPNCT004ReporteAuxiliarContabl!A$21:D$281,4,0)</f>
        <v>0</v>
      </c>
      <c r="G79" s="47">
        <f t="shared" si="2"/>
        <v>715304252</v>
      </c>
      <c r="H79" s="47">
        <f>VLOOKUP(A79,[6]REPNCT004ReporteAuxiliarContabl!A$21:D$281,4,0)</f>
        <v>0</v>
      </c>
      <c r="I79" s="47">
        <f t="shared" si="3"/>
        <v>715304252</v>
      </c>
    </row>
    <row r="80" spans="1:9" s="19" customFormat="1" ht="15" customHeight="1" x14ac:dyDescent="0.2">
      <c r="A80" s="13">
        <v>890204802</v>
      </c>
      <c r="B80" s="13">
        <f>VLOOKUP(A80,[1]Hoja1!A$9:B$3777,2,0)</f>
        <v>210768307</v>
      </c>
      <c r="C80" s="14" t="s">
        <v>224</v>
      </c>
      <c r="D80" s="15" t="s">
        <v>467</v>
      </c>
      <c r="E80" s="47">
        <f>VLOOKUP(A80,'[2]REPNCT004ReporteAuxiliarCon (2)'!A$21:F$279,6,0)</f>
        <v>1213618251</v>
      </c>
      <c r="F80" s="47">
        <f>VLOOKUP(A80,[3]REPNCT004ReporteAuxiliarContabl!A$21:D$281,4,0)</f>
        <v>105872789</v>
      </c>
      <c r="G80" s="47">
        <f t="shared" si="2"/>
        <v>1319491040</v>
      </c>
      <c r="H80" s="47">
        <f>VLOOKUP(A80,[6]REPNCT004ReporteAuxiliarContabl!A$21:D$281,4,0)</f>
        <v>0</v>
      </c>
      <c r="I80" s="47">
        <f t="shared" si="3"/>
        <v>1319491040</v>
      </c>
    </row>
    <row r="81" spans="1:9" s="19" customFormat="1" ht="15" customHeight="1" x14ac:dyDescent="0.2">
      <c r="A81" s="13">
        <v>890205176</v>
      </c>
      <c r="B81" s="13">
        <f>VLOOKUP(A81,[1]Hoja1!A$9:B$3777,2,0)</f>
        <v>217668276</v>
      </c>
      <c r="C81" s="14" t="s">
        <v>225</v>
      </c>
      <c r="D81" s="15" t="s">
        <v>468</v>
      </c>
      <c r="E81" s="47">
        <f>VLOOKUP(A81,'[2]REPNCT004ReporteAuxiliarCon (2)'!A$21:F$279,6,0)</f>
        <v>1071858760</v>
      </c>
      <c r="F81" s="47">
        <f>VLOOKUP(A81,[3]REPNCT004ReporteAuxiliarContabl!A$21:D$281,4,0)</f>
        <v>231907625</v>
      </c>
      <c r="G81" s="47">
        <f t="shared" si="2"/>
        <v>1303766385</v>
      </c>
      <c r="H81" s="47">
        <f>VLOOKUP(A81,[6]REPNCT004ReporteAuxiliarContabl!A$21:D$281,4,0)</f>
        <v>0</v>
      </c>
      <c r="I81" s="47">
        <f t="shared" si="3"/>
        <v>1303766385</v>
      </c>
    </row>
    <row r="82" spans="1:9" s="19" customFormat="1" ht="15" customHeight="1" x14ac:dyDescent="0.2">
      <c r="A82" s="13">
        <v>890210951</v>
      </c>
      <c r="B82" s="13">
        <f>VLOOKUP(A82,[1]Hoja1!A$9:B$3777,2,0)</f>
        <v>216768867</v>
      </c>
      <c r="C82" s="14" t="s">
        <v>226</v>
      </c>
      <c r="D82" s="15" t="s">
        <v>469</v>
      </c>
      <c r="E82" s="47">
        <f>VLOOKUP(A82,'[2]REPNCT004ReporteAuxiliarCon (2)'!A$21:F$279,6,0)</f>
        <v>3133191</v>
      </c>
      <c r="F82" s="47">
        <f>VLOOKUP(A82,[3]REPNCT004ReporteAuxiliarContabl!A$21:D$281,4,0)</f>
        <v>0</v>
      </c>
      <c r="G82" s="47">
        <f t="shared" si="2"/>
        <v>3133191</v>
      </c>
      <c r="H82" s="47">
        <f>VLOOKUP(A82,[6]REPNCT004ReporteAuxiliarContabl!A$21:D$281,4,0)</f>
        <v>0</v>
      </c>
      <c r="I82" s="47">
        <f t="shared" si="3"/>
        <v>3133191</v>
      </c>
    </row>
    <row r="83" spans="1:9" s="19" customFormat="1" ht="15" customHeight="1" x14ac:dyDescent="0.2">
      <c r="A83" s="13">
        <v>890399011</v>
      </c>
      <c r="B83" s="13">
        <f>VLOOKUP(A83,[1]Hoja1!A$9:B$3777,2,0)</f>
        <v>210176001</v>
      </c>
      <c r="C83" s="14" t="s">
        <v>227</v>
      </c>
      <c r="D83" s="15" t="s">
        <v>470</v>
      </c>
      <c r="E83" s="47">
        <f>VLOOKUP(A83,'[2]REPNCT004ReporteAuxiliarCon (2)'!A$21:F$279,6,0)</f>
        <v>6502847050</v>
      </c>
      <c r="F83" s="47">
        <f>VLOOKUP(A83,[3]REPNCT004ReporteAuxiliarContabl!A$21:D$281,4,0)</f>
        <v>539085521</v>
      </c>
      <c r="G83" s="47">
        <f t="shared" si="2"/>
        <v>7041932571</v>
      </c>
      <c r="H83" s="47">
        <f>VLOOKUP(A83,[6]REPNCT004ReporteAuxiliarContabl!A$21:D$281,4,0)</f>
        <v>1211913940</v>
      </c>
      <c r="I83" s="47">
        <f t="shared" si="3"/>
        <v>8253846511</v>
      </c>
    </row>
    <row r="84" spans="1:9" s="19" customFormat="1" ht="15" customHeight="1" x14ac:dyDescent="0.2">
      <c r="A84" s="13">
        <v>890399029</v>
      </c>
      <c r="B84" s="13">
        <f>VLOOKUP(A84,[1]Hoja1!A$9:B$3777,2,0)</f>
        <v>117676000</v>
      </c>
      <c r="C84" s="14" t="s">
        <v>228</v>
      </c>
      <c r="D84" s="15" t="s">
        <v>471</v>
      </c>
      <c r="E84" s="47">
        <f>VLOOKUP(A84,'[2]REPNCT004ReporteAuxiliarCon (2)'!A$21:F$279,6,0)</f>
        <v>11830180018</v>
      </c>
      <c r="F84" s="47">
        <f>VLOOKUP(A84,[3]REPNCT004ReporteAuxiliarContabl!A$21:D$281,4,0)</f>
        <v>404314141</v>
      </c>
      <c r="G84" s="47">
        <f t="shared" si="2"/>
        <v>12234494159</v>
      </c>
      <c r="H84" s="47">
        <f>VLOOKUP(A84,[6]REPNCT004ReporteAuxiliarContabl!A$21:D$281,4,0)</f>
        <v>694695564</v>
      </c>
      <c r="I84" s="47">
        <f t="shared" si="3"/>
        <v>12929189723</v>
      </c>
    </row>
    <row r="85" spans="1:9" s="19" customFormat="1" ht="15" customHeight="1" x14ac:dyDescent="0.2">
      <c r="A85" s="13">
        <v>890399046</v>
      </c>
      <c r="B85" s="13">
        <f>VLOOKUP(A85,[1]Hoja1!A$9:B$3777,2,0)</f>
        <v>216476364</v>
      </c>
      <c r="C85" s="14" t="s">
        <v>229</v>
      </c>
      <c r="D85" s="15" t="s">
        <v>472</v>
      </c>
      <c r="E85" s="47">
        <f>VLOOKUP(A85,'[2]REPNCT004ReporteAuxiliarCon (2)'!A$21:F$279,6,0)</f>
        <v>2085584081</v>
      </c>
      <c r="F85" s="47">
        <f>VLOOKUP(A85,[3]REPNCT004ReporteAuxiliarContabl!A$21:D$281,4,0)</f>
        <v>235849915</v>
      </c>
      <c r="G85" s="47">
        <f t="shared" si="2"/>
        <v>2321433996</v>
      </c>
      <c r="H85" s="47">
        <f>VLOOKUP(A85,[6]REPNCT004ReporteAuxiliarContabl!A$21:D$281,4,0)</f>
        <v>407641666</v>
      </c>
      <c r="I85" s="47">
        <f t="shared" si="3"/>
        <v>2729075662</v>
      </c>
    </row>
    <row r="86" spans="1:9" s="19" customFormat="1" ht="15" customHeight="1" x14ac:dyDescent="0.2">
      <c r="A86" s="13">
        <v>890480059</v>
      </c>
      <c r="B86" s="13">
        <f>VLOOKUP(A86,[1]Hoja1!A$9:B$3777,2,0)</f>
        <v>111313000</v>
      </c>
      <c r="C86" s="14" t="s">
        <v>230</v>
      </c>
      <c r="D86" s="15" t="s">
        <v>473</v>
      </c>
      <c r="E86" s="47">
        <f>VLOOKUP(A86,'[2]REPNCT004ReporteAuxiliarCon (2)'!A$21:F$279,6,0)</f>
        <v>13290852048</v>
      </c>
      <c r="F86" s="47">
        <f>VLOOKUP(A86,[3]REPNCT004ReporteAuxiliarContabl!A$21:D$281,4,0)</f>
        <v>1482485185</v>
      </c>
      <c r="G86" s="47">
        <f t="shared" si="2"/>
        <v>14773337233</v>
      </c>
      <c r="H86" s="47">
        <f>VLOOKUP(A86,[6]REPNCT004ReporteAuxiliarContabl!A$21:D$281,4,0)</f>
        <v>2526165689</v>
      </c>
      <c r="I86" s="47">
        <f t="shared" si="3"/>
        <v>17299502922</v>
      </c>
    </row>
    <row r="87" spans="1:9" s="19" customFormat="1" ht="15" customHeight="1" x14ac:dyDescent="0.2">
      <c r="A87" s="13">
        <v>890501362</v>
      </c>
      <c r="B87" s="13">
        <f>VLOOKUP(A87,[1]Hoja1!A$9:B$3777,2,0)</f>
        <v>212054820</v>
      </c>
      <c r="C87" s="14" t="s">
        <v>231</v>
      </c>
      <c r="D87" s="15" t="s">
        <v>474</v>
      </c>
      <c r="E87" s="47">
        <f>VLOOKUP(A87,'[2]REPNCT004ReporteAuxiliarCon (2)'!A$21:F$279,6,0)</f>
        <v>19023572</v>
      </c>
      <c r="F87" s="47">
        <f>VLOOKUP(A87,[3]REPNCT004ReporteAuxiliarContabl!A$21:D$281,4,0)</f>
        <v>0</v>
      </c>
      <c r="G87" s="47">
        <f t="shared" si="2"/>
        <v>19023572</v>
      </c>
      <c r="H87" s="47">
        <f>VLOOKUP(A87,[6]REPNCT004ReporteAuxiliarContabl!A$21:D$281,4,0)</f>
        <v>0</v>
      </c>
      <c r="I87" s="47">
        <f t="shared" si="3"/>
        <v>19023572</v>
      </c>
    </row>
    <row r="88" spans="1:9" s="19" customFormat="1" ht="15" customHeight="1" x14ac:dyDescent="0.2">
      <c r="A88" s="13">
        <v>890501434</v>
      </c>
      <c r="B88" s="13">
        <f>VLOOKUP(A88,[1]Hoja1!A$9:B$3777,2,0)</f>
        <v>210154001</v>
      </c>
      <c r="C88" s="14" t="s">
        <v>232</v>
      </c>
      <c r="D88" s="15" t="s">
        <v>475</v>
      </c>
      <c r="E88" s="47">
        <f>VLOOKUP(A88,'[2]REPNCT004ReporteAuxiliarCon (2)'!A$21:F$279,6,0)</f>
        <v>9644441377</v>
      </c>
      <c r="F88" s="47">
        <f>VLOOKUP(A88,[3]REPNCT004ReporteAuxiliarContabl!A$21:D$281,4,0)</f>
        <v>1549004406</v>
      </c>
      <c r="G88" s="47">
        <f t="shared" si="2"/>
        <v>11193445783</v>
      </c>
      <c r="H88" s="47">
        <f>VLOOKUP(A88,[6]REPNCT004ReporteAuxiliarContabl!A$21:D$281,4,0)</f>
        <v>778623834</v>
      </c>
      <c r="I88" s="47">
        <f t="shared" si="3"/>
        <v>11972069617</v>
      </c>
    </row>
    <row r="89" spans="1:9" s="19" customFormat="1" ht="15" customHeight="1" x14ac:dyDescent="0.2">
      <c r="A89" s="13">
        <v>890505662</v>
      </c>
      <c r="B89" s="13">
        <f>VLOOKUP(A89,[1]Hoja1!A$9:B$3777,2,0)</f>
        <v>219954099</v>
      </c>
      <c r="C89" s="14" t="s">
        <v>233</v>
      </c>
      <c r="D89" s="15" t="s">
        <v>476</v>
      </c>
      <c r="E89" s="47">
        <f>VLOOKUP(A89,'[2]REPNCT004ReporteAuxiliarCon (2)'!A$21:F$279,6,0)</f>
        <v>5341275</v>
      </c>
      <c r="F89" s="47">
        <f>VLOOKUP(A89,[3]REPNCT004ReporteAuxiliarContabl!A$21:D$281,4,0)</f>
        <v>0</v>
      </c>
      <c r="G89" s="47">
        <f t="shared" si="2"/>
        <v>5341275</v>
      </c>
      <c r="H89" s="47">
        <f>VLOOKUP(A89,[6]REPNCT004ReporteAuxiliarContabl!A$21:D$281,4,0)</f>
        <v>0</v>
      </c>
      <c r="I89" s="47">
        <f t="shared" si="3"/>
        <v>5341275</v>
      </c>
    </row>
    <row r="90" spans="1:9" s="19" customFormat="1" ht="15" customHeight="1" x14ac:dyDescent="0.2">
      <c r="A90" s="13">
        <v>890701077</v>
      </c>
      <c r="B90" s="13">
        <f>VLOOKUP(A90,[1]Hoja1!A$9:B$3777,2,0)</f>
        <v>218573585</v>
      </c>
      <c r="C90" s="14" t="s">
        <v>234</v>
      </c>
      <c r="D90" s="15" t="s">
        <v>477</v>
      </c>
      <c r="E90" s="47">
        <f>VLOOKUP(A90,'[2]REPNCT004ReporteAuxiliarCon (2)'!A$21:F$279,6,0)</f>
        <v>579967366</v>
      </c>
      <c r="F90" s="47">
        <f>VLOOKUP(A90,[3]REPNCT004ReporteAuxiliarContabl!A$21:D$281,4,0)</f>
        <v>0</v>
      </c>
      <c r="G90" s="47">
        <f t="shared" si="2"/>
        <v>579967366</v>
      </c>
      <c r="H90" s="47">
        <f>VLOOKUP(A90,[6]REPNCT004ReporteAuxiliarContabl!A$21:D$281,4,0)</f>
        <v>0</v>
      </c>
      <c r="I90" s="47">
        <f t="shared" si="3"/>
        <v>579967366</v>
      </c>
    </row>
    <row r="91" spans="1:9" s="19" customFormat="1" ht="15" customHeight="1" x14ac:dyDescent="0.2">
      <c r="A91" s="13">
        <v>890701933</v>
      </c>
      <c r="B91" s="13">
        <f>VLOOKUP(A91,[1]Hoja1!A$9:B$3777,2,0)</f>
        <v>214973449</v>
      </c>
      <c r="C91" s="14" t="s">
        <v>235</v>
      </c>
      <c r="D91" s="15" t="s">
        <v>478</v>
      </c>
      <c r="E91" s="47">
        <f>VLOOKUP(A91,'[2]REPNCT004ReporteAuxiliarCon (2)'!A$21:F$279,6,0)</f>
        <v>666814034</v>
      </c>
      <c r="F91" s="47">
        <f>VLOOKUP(A91,[3]REPNCT004ReporteAuxiliarContabl!A$21:D$281,4,0)</f>
        <v>0</v>
      </c>
      <c r="G91" s="47">
        <f t="shared" si="2"/>
        <v>666814034</v>
      </c>
      <c r="H91" s="47">
        <f>VLOOKUP(A91,[6]REPNCT004ReporteAuxiliarContabl!A$21:D$281,4,0)</f>
        <v>0</v>
      </c>
      <c r="I91" s="47">
        <f t="shared" si="3"/>
        <v>666814034</v>
      </c>
    </row>
    <row r="92" spans="1:9" s="19" customFormat="1" ht="15" customHeight="1" x14ac:dyDescent="0.2">
      <c r="A92" s="13">
        <v>890702015</v>
      </c>
      <c r="B92" s="13">
        <f>VLOOKUP(A92,[1]Hoja1!A$9:B$3777,2,0)</f>
        <v>211973319</v>
      </c>
      <c r="C92" s="14" t="s">
        <v>236</v>
      </c>
      <c r="D92" s="15" t="s">
        <v>479</v>
      </c>
      <c r="E92" s="47">
        <f>VLOOKUP(A92,'[2]REPNCT004ReporteAuxiliarCon (2)'!A$21:F$279,6,0)</f>
        <v>26706376</v>
      </c>
      <c r="F92" s="47">
        <f>VLOOKUP(A92,[3]REPNCT004ReporteAuxiliarContabl!A$21:D$281,4,0)</f>
        <v>0</v>
      </c>
      <c r="G92" s="47">
        <f t="shared" si="2"/>
        <v>26706376</v>
      </c>
      <c r="H92" s="47">
        <f>VLOOKUP(A92,[6]REPNCT004ReporteAuxiliarContabl!A$21:D$281,4,0)</f>
        <v>0</v>
      </c>
      <c r="I92" s="47">
        <f t="shared" si="3"/>
        <v>26706376</v>
      </c>
    </row>
    <row r="93" spans="1:9" s="19" customFormat="1" ht="15" customHeight="1" x14ac:dyDescent="0.2">
      <c r="A93" s="13">
        <v>890702027</v>
      </c>
      <c r="B93" s="13">
        <f>VLOOKUP(A93,[1]Hoja1!A$9:B$3777,2,0)</f>
        <v>216873268</v>
      </c>
      <c r="C93" s="14" t="s">
        <v>237</v>
      </c>
      <c r="D93" s="15" t="s">
        <v>480</v>
      </c>
      <c r="E93" s="47">
        <f>VLOOKUP(A93,'[2]REPNCT004ReporteAuxiliarCon (2)'!A$21:F$279,6,0)</f>
        <v>181653351</v>
      </c>
      <c r="F93" s="47">
        <f>VLOOKUP(A93,[3]REPNCT004ReporteAuxiliarContabl!A$21:D$281,4,0)</f>
        <v>0</v>
      </c>
      <c r="G93" s="47">
        <f t="shared" si="2"/>
        <v>181653351</v>
      </c>
      <c r="H93" s="47">
        <f>VLOOKUP(A93,[6]REPNCT004ReporteAuxiliarContabl!A$21:D$281,4,0)</f>
        <v>0</v>
      </c>
      <c r="I93" s="47">
        <f t="shared" si="3"/>
        <v>181653351</v>
      </c>
    </row>
    <row r="94" spans="1:9" s="19" customFormat="1" ht="15" customHeight="1" x14ac:dyDescent="0.2">
      <c r="A94" s="13">
        <v>890702038</v>
      </c>
      <c r="B94" s="13">
        <f>VLOOKUP(A94,[1]Hoja1!A$9:B$3777,2,0)</f>
        <v>216373563</v>
      </c>
      <c r="C94" s="14" t="s">
        <v>238</v>
      </c>
      <c r="D94" s="15" t="s">
        <v>481</v>
      </c>
      <c r="E94" s="47">
        <f>VLOOKUP(A94,'[2]REPNCT004ReporteAuxiliarCon (2)'!A$21:F$279,6,0)</f>
        <v>20240228</v>
      </c>
      <c r="F94" s="47">
        <f>VLOOKUP(A94,[3]REPNCT004ReporteAuxiliarContabl!A$21:D$281,4,0)</f>
        <v>0</v>
      </c>
      <c r="G94" s="47">
        <f t="shared" si="2"/>
        <v>20240228</v>
      </c>
      <c r="H94" s="47">
        <f>VLOOKUP(A94,[6]REPNCT004ReporteAuxiliarContabl!A$21:D$281,4,0)</f>
        <v>0</v>
      </c>
      <c r="I94" s="47">
        <f t="shared" si="3"/>
        <v>20240228</v>
      </c>
    </row>
    <row r="95" spans="1:9" s="19" customFormat="1" ht="15" customHeight="1" x14ac:dyDescent="0.2">
      <c r="A95" s="13">
        <v>890801145</v>
      </c>
      <c r="B95" s="13">
        <f>VLOOKUP(A95,[1]Hoja1!A$9:B$3777,2,0)</f>
        <v>214217442</v>
      </c>
      <c r="C95" s="14" t="s">
        <v>239</v>
      </c>
      <c r="D95" s="15" t="s">
        <v>482</v>
      </c>
      <c r="E95" s="47">
        <f>VLOOKUP(A95,'[2]REPNCT004ReporteAuxiliarCon (2)'!A$21:F$279,6,0)</f>
        <v>79567908</v>
      </c>
      <c r="F95" s="47">
        <f>VLOOKUP(A95,[3]REPNCT004ReporteAuxiliarContabl!A$21:D$281,4,0)</f>
        <v>0</v>
      </c>
      <c r="G95" s="47">
        <f t="shared" si="2"/>
        <v>79567908</v>
      </c>
      <c r="H95" s="47">
        <f>VLOOKUP(A95,[6]REPNCT004ReporteAuxiliarContabl!A$21:D$281,4,0)</f>
        <v>0</v>
      </c>
      <c r="I95" s="47">
        <f t="shared" si="3"/>
        <v>79567908</v>
      </c>
    </row>
    <row r="96" spans="1:9" s="19" customFormat="1" ht="15" customHeight="1" x14ac:dyDescent="0.2">
      <c r="A96" s="13">
        <v>890900286</v>
      </c>
      <c r="B96" s="13">
        <f>VLOOKUP(A96,[1]Hoja1!A$9:B$3777,2,0)</f>
        <v>110505000</v>
      </c>
      <c r="C96" s="14" t="s">
        <v>240</v>
      </c>
      <c r="D96" s="15" t="s">
        <v>483</v>
      </c>
      <c r="E96" s="47">
        <f>VLOOKUP(A96,'[2]REPNCT004ReporteAuxiliarCon (2)'!A$21:F$279,6,0)</f>
        <v>23886102840</v>
      </c>
      <c r="F96" s="47">
        <f>VLOOKUP(A96,[3]REPNCT004ReporteAuxiliarContabl!A$21:D$281,4,0)</f>
        <v>7788543656</v>
      </c>
      <c r="G96" s="47">
        <f t="shared" si="2"/>
        <v>31674646496</v>
      </c>
      <c r="H96" s="47">
        <f>VLOOKUP(A96,[6]REPNCT004ReporteAuxiliarContabl!A$21:D$281,4,0)</f>
        <v>159689636</v>
      </c>
      <c r="I96" s="47">
        <f t="shared" si="3"/>
        <v>31834336132</v>
      </c>
    </row>
    <row r="97" spans="1:9" s="19" customFormat="1" ht="15" customHeight="1" x14ac:dyDescent="0.2">
      <c r="A97" s="13">
        <v>890907106</v>
      </c>
      <c r="B97" s="13">
        <f>VLOOKUP(A97,[1]Hoja1!A$9:B$3777,2,0)</f>
        <v>216605266</v>
      </c>
      <c r="C97" s="14" t="s">
        <v>241</v>
      </c>
      <c r="D97" s="15" t="s">
        <v>484</v>
      </c>
      <c r="E97" s="47">
        <f>VLOOKUP(A97,'[2]REPNCT004ReporteAuxiliarCon (2)'!A$21:F$279,6,0)</f>
        <v>2925211303</v>
      </c>
      <c r="F97" s="47">
        <f>VLOOKUP(A97,[3]REPNCT004ReporteAuxiliarContabl!A$21:D$281,4,0)</f>
        <v>1372446487</v>
      </c>
      <c r="G97" s="47">
        <f t="shared" si="2"/>
        <v>4297657790</v>
      </c>
      <c r="H97" s="47">
        <f>VLOOKUP(A97,[6]REPNCT004ReporteAuxiliarContabl!A$21:D$281,4,0)</f>
        <v>166991545</v>
      </c>
      <c r="I97" s="47">
        <f t="shared" si="3"/>
        <v>4464649335</v>
      </c>
    </row>
    <row r="98" spans="1:9" s="19" customFormat="1" ht="15" customHeight="1" x14ac:dyDescent="0.2">
      <c r="A98" s="13">
        <v>890980093</v>
      </c>
      <c r="B98" s="13">
        <f>VLOOKUP(A98,[1]Hoja1!A$9:B$3777,2,0)</f>
        <v>216005360</v>
      </c>
      <c r="C98" s="14" t="s">
        <v>242</v>
      </c>
      <c r="D98" s="15" t="s">
        <v>485</v>
      </c>
      <c r="E98" s="47">
        <f>VLOOKUP(A98,'[2]REPNCT004ReporteAuxiliarCon (2)'!A$21:F$279,6,0)</f>
        <v>1539317025</v>
      </c>
      <c r="F98" s="47">
        <f>VLOOKUP(A98,[3]REPNCT004ReporteAuxiliarContabl!A$21:D$281,4,0)</f>
        <v>290094691</v>
      </c>
      <c r="G98" s="47">
        <f t="shared" si="2"/>
        <v>1829411716</v>
      </c>
      <c r="H98" s="47">
        <f>VLOOKUP(A98,[6]REPNCT004ReporteAuxiliarContabl!A$21:D$281,4,0)</f>
        <v>378924853</v>
      </c>
      <c r="I98" s="47">
        <f t="shared" si="3"/>
        <v>2208336569</v>
      </c>
    </row>
    <row r="99" spans="1:9" s="19" customFormat="1" ht="15" customHeight="1" x14ac:dyDescent="0.2">
      <c r="A99" s="13">
        <v>890980112</v>
      </c>
      <c r="B99" s="13">
        <f>VLOOKUP(A99,[1]Hoja1!A$9:B$3777,2,0)</f>
        <v>218805088</v>
      </c>
      <c r="C99" s="14" t="s">
        <v>243</v>
      </c>
      <c r="D99" s="15" t="s">
        <v>486</v>
      </c>
      <c r="E99" s="47">
        <f>VLOOKUP(A99,'[2]REPNCT004ReporteAuxiliarCon (2)'!A$21:F$279,6,0)</f>
        <v>1922394300</v>
      </c>
      <c r="F99" s="47">
        <f>VLOOKUP(A99,[3]REPNCT004ReporteAuxiliarContabl!A$21:D$281,4,0)</f>
        <v>37336345</v>
      </c>
      <c r="G99" s="47">
        <f t="shared" si="2"/>
        <v>1959730645</v>
      </c>
      <c r="H99" s="47">
        <f>VLOOKUP(A99,[6]REPNCT004ReporteAuxiliarContabl!A$21:D$281,4,0)</f>
        <v>178226412</v>
      </c>
      <c r="I99" s="47">
        <f t="shared" si="3"/>
        <v>2137957057</v>
      </c>
    </row>
    <row r="100" spans="1:9" s="19" customFormat="1" ht="15" customHeight="1" x14ac:dyDescent="0.2">
      <c r="A100" s="13">
        <v>890980781</v>
      </c>
      <c r="B100" s="13">
        <f>VLOOKUP(A100,[1]Hoja1!A$9:B$3777,2,0)</f>
        <v>210905809</v>
      </c>
      <c r="C100" s="14" t="s">
        <v>244</v>
      </c>
      <c r="D100" s="15" t="s">
        <v>487</v>
      </c>
      <c r="E100" s="47">
        <f>VLOOKUP(A100,'[2]REPNCT004ReporteAuxiliarCon (2)'!A$21:F$279,6,0)</f>
        <v>17305731</v>
      </c>
      <c r="F100" s="47">
        <f>VLOOKUP(A100,[3]REPNCT004ReporteAuxiliarContabl!A$21:D$281,4,0)</f>
        <v>0</v>
      </c>
      <c r="G100" s="47">
        <f t="shared" si="2"/>
        <v>17305731</v>
      </c>
      <c r="H100" s="47">
        <f>VLOOKUP(A100,[6]REPNCT004ReporteAuxiliarContabl!A$21:D$281,4,0)</f>
        <v>0</v>
      </c>
      <c r="I100" s="47">
        <f t="shared" si="3"/>
        <v>17305731</v>
      </c>
    </row>
    <row r="101" spans="1:9" s="19" customFormat="1" ht="15" customHeight="1" x14ac:dyDescent="0.2">
      <c r="A101" s="13">
        <v>891180021</v>
      </c>
      <c r="B101" s="13">
        <f>VLOOKUP(A101,[1]Hoja1!A$9:B$3777,2,0)</f>
        <v>212441524</v>
      </c>
      <c r="C101" s="14" t="s">
        <v>245</v>
      </c>
      <c r="D101" s="15" t="s">
        <v>488</v>
      </c>
      <c r="E101" s="47">
        <f>VLOOKUP(A101,'[2]REPNCT004ReporteAuxiliarCon (2)'!A$21:F$279,6,0)</f>
        <v>154965349</v>
      </c>
      <c r="F101" s="47">
        <f>VLOOKUP(A101,[3]REPNCT004ReporteAuxiliarContabl!A$21:D$281,4,0)</f>
        <v>0</v>
      </c>
      <c r="G101" s="47">
        <f t="shared" si="2"/>
        <v>154965349</v>
      </c>
      <c r="H101" s="47">
        <f>VLOOKUP(A101,[6]REPNCT004ReporteAuxiliarContabl!A$21:D$281,4,0)</f>
        <v>0</v>
      </c>
      <c r="I101" s="47">
        <f t="shared" si="3"/>
        <v>154965349</v>
      </c>
    </row>
    <row r="102" spans="1:9" s="19" customFormat="1" ht="15" customHeight="1" x14ac:dyDescent="0.2">
      <c r="A102" s="13">
        <v>890106291</v>
      </c>
      <c r="B102" s="13">
        <f>VLOOKUP(A102,[1]Hoja1!A$9:B$3777,2,0)</f>
        <v>215808758</v>
      </c>
      <c r="C102" s="14" t="s">
        <v>246</v>
      </c>
      <c r="D102" s="15" t="s">
        <v>489</v>
      </c>
      <c r="E102" s="47">
        <f>VLOOKUP(A102,'[2]REPNCT004ReporteAuxiliarCon (2)'!A$21:F$279,6,0)</f>
        <v>3237932734</v>
      </c>
      <c r="F102" s="47">
        <f>VLOOKUP(A102,[3]REPNCT004ReporteAuxiliarContabl!A$21:D$281,4,0)</f>
        <v>1212942424</v>
      </c>
      <c r="G102" s="47">
        <f t="shared" si="2"/>
        <v>4450875158</v>
      </c>
      <c r="H102" s="47">
        <f>VLOOKUP(A102,[6]REPNCT004ReporteAuxiliarContabl!A$21:D$281,4,0)</f>
        <v>2473215299</v>
      </c>
      <c r="I102" s="47">
        <f t="shared" si="3"/>
        <v>6924090457</v>
      </c>
    </row>
    <row r="103" spans="1:9" s="19" customFormat="1" ht="15" customHeight="1" x14ac:dyDescent="0.2">
      <c r="A103" s="13">
        <v>890204646</v>
      </c>
      <c r="B103" s="13">
        <f>VLOOKUP(A103,[1]Hoja1!A$9:B$3777,2,0)</f>
        <v>211568615</v>
      </c>
      <c r="C103" s="14" t="s">
        <v>247</v>
      </c>
      <c r="D103" s="15" t="s">
        <v>490</v>
      </c>
      <c r="E103" s="47">
        <f>VLOOKUP(A103,'[2]REPNCT004ReporteAuxiliarCon (2)'!A$21:F$279,6,0)</f>
        <v>63458622</v>
      </c>
      <c r="F103" s="47">
        <f>VLOOKUP(A103,[3]REPNCT004ReporteAuxiliarContabl!A$21:D$281,4,0)</f>
        <v>0</v>
      </c>
      <c r="G103" s="47">
        <f t="shared" si="2"/>
        <v>63458622</v>
      </c>
      <c r="H103" s="47">
        <f>VLOOKUP(A103,[6]REPNCT004ReporteAuxiliarContabl!A$21:D$281,4,0)</f>
        <v>0</v>
      </c>
      <c r="I103" s="47">
        <f t="shared" si="3"/>
        <v>63458622</v>
      </c>
    </row>
    <row r="104" spans="1:9" s="19" customFormat="1" ht="15" customHeight="1" x14ac:dyDescent="0.2">
      <c r="A104" s="13">
        <v>891280000</v>
      </c>
      <c r="B104" s="13">
        <f>VLOOKUP(A104,[1]Hoja1!A$9:B$3777,2,0)</f>
        <v>210152001</v>
      </c>
      <c r="C104" s="14" t="s">
        <v>248</v>
      </c>
      <c r="D104" s="15" t="s">
        <v>491</v>
      </c>
      <c r="E104" s="47">
        <f>VLOOKUP(A104,'[2]REPNCT004ReporteAuxiliarCon (2)'!A$21:F$279,6,0)</f>
        <v>5801226699</v>
      </c>
      <c r="F104" s="47">
        <f>VLOOKUP(A104,[3]REPNCT004ReporteAuxiliarContabl!A$21:D$281,4,0)</f>
        <v>168464226</v>
      </c>
      <c r="G104" s="47">
        <f t="shared" si="2"/>
        <v>5969690925</v>
      </c>
      <c r="H104" s="47">
        <f>VLOOKUP(A104,[6]REPNCT004ReporteAuxiliarContabl!A$21:D$281,4,0)</f>
        <v>340492623</v>
      </c>
      <c r="I104" s="47">
        <f t="shared" si="3"/>
        <v>6310183548</v>
      </c>
    </row>
    <row r="105" spans="1:9" s="19" customFormat="1" ht="15" customHeight="1" x14ac:dyDescent="0.2">
      <c r="A105" s="13">
        <v>891380007</v>
      </c>
      <c r="B105" s="13">
        <f>VLOOKUP(A105,[1]Hoja1!A$9:B$3777,2,0)</f>
        <v>212076520</v>
      </c>
      <c r="C105" s="14" t="s">
        <v>249</v>
      </c>
      <c r="D105" s="15" t="s">
        <v>492</v>
      </c>
      <c r="E105" s="47">
        <f>VLOOKUP(A105,'[2]REPNCT004ReporteAuxiliarCon (2)'!A$21:F$279,6,0)</f>
        <v>2656647983</v>
      </c>
      <c r="F105" s="47">
        <f>VLOOKUP(A105,[3]REPNCT004ReporteAuxiliarContabl!A$21:D$281,4,0)</f>
        <v>0</v>
      </c>
      <c r="G105" s="47">
        <f t="shared" si="2"/>
        <v>2656647983</v>
      </c>
      <c r="H105" s="47">
        <f>VLOOKUP(A105,[6]REPNCT004ReporteAuxiliarContabl!A$21:D$281,4,0)</f>
        <v>0</v>
      </c>
      <c r="I105" s="47">
        <f t="shared" si="3"/>
        <v>2656647983</v>
      </c>
    </row>
    <row r="106" spans="1:9" s="19" customFormat="1" ht="15" customHeight="1" x14ac:dyDescent="0.2">
      <c r="A106" s="13">
        <v>891380033</v>
      </c>
      <c r="B106" s="13">
        <f>VLOOKUP(A106,[1]Hoja1!A$9:B$3777,2,0)</f>
        <v>211176111</v>
      </c>
      <c r="C106" s="14" t="s">
        <v>250</v>
      </c>
      <c r="D106" s="15" t="s">
        <v>85</v>
      </c>
      <c r="E106" s="47">
        <f>VLOOKUP(A106,'[2]REPNCT004ReporteAuxiliarCon (2)'!A$21:F$279,6,0)</f>
        <v>2220435855</v>
      </c>
      <c r="F106" s="47">
        <f>VLOOKUP(A106,[3]REPNCT004ReporteAuxiliarContabl!A$21:D$281,4,0)</f>
        <v>611298047</v>
      </c>
      <c r="G106" s="47">
        <f t="shared" si="2"/>
        <v>2831733902</v>
      </c>
      <c r="H106" s="47">
        <f>VLOOKUP(A106,[6]REPNCT004ReporteAuxiliarContabl!A$21:D$281,4,0)</f>
        <v>0</v>
      </c>
      <c r="I106" s="47">
        <f t="shared" si="3"/>
        <v>2831733902</v>
      </c>
    </row>
    <row r="107" spans="1:9" s="19" customFormat="1" ht="15" customHeight="1" x14ac:dyDescent="0.2">
      <c r="A107" s="13">
        <v>891800466</v>
      </c>
      <c r="B107" s="13">
        <f>VLOOKUP(A107,[1]Hoja1!A$9:B$3777,2,0)</f>
        <v>217215572</v>
      </c>
      <c r="C107" s="14" t="s">
        <v>251</v>
      </c>
      <c r="D107" s="15" t="s">
        <v>493</v>
      </c>
      <c r="E107" s="47">
        <f>VLOOKUP(A107,'[2]REPNCT004ReporteAuxiliarCon (2)'!A$21:F$279,6,0)</f>
        <v>369162920</v>
      </c>
      <c r="F107" s="47">
        <f>VLOOKUP(A107,[3]REPNCT004ReporteAuxiliarContabl!A$21:D$281,4,0)</f>
        <v>0</v>
      </c>
      <c r="G107" s="47">
        <f t="shared" si="2"/>
        <v>369162920</v>
      </c>
      <c r="H107" s="47">
        <f>VLOOKUP(A107,[6]REPNCT004ReporteAuxiliarContabl!A$21:D$281,4,0)</f>
        <v>0</v>
      </c>
      <c r="I107" s="47">
        <f t="shared" si="3"/>
        <v>369162920</v>
      </c>
    </row>
    <row r="108" spans="1:9" s="19" customFormat="1" ht="15" customHeight="1" x14ac:dyDescent="0.2">
      <c r="A108" s="13">
        <v>891800475</v>
      </c>
      <c r="B108" s="13">
        <f>VLOOKUP(A108,[1]Hoja1!A$9:B$3777,2,0)</f>
        <v>217615176</v>
      </c>
      <c r="C108" s="14" t="s">
        <v>252</v>
      </c>
      <c r="D108" s="15" t="s">
        <v>494</v>
      </c>
      <c r="E108" s="47">
        <f>VLOOKUP(A108,'[2]REPNCT004ReporteAuxiliarCon (2)'!A$21:F$279,6,0)</f>
        <v>1068255</v>
      </c>
      <c r="F108" s="47">
        <f>VLOOKUP(A108,[3]REPNCT004ReporteAuxiliarContabl!A$21:D$281,4,0)</f>
        <v>0</v>
      </c>
      <c r="G108" s="47">
        <f t="shared" si="2"/>
        <v>1068255</v>
      </c>
      <c r="H108" s="47">
        <f>VLOOKUP(A108,[6]REPNCT004ReporteAuxiliarContabl!A$21:D$281,4,0)</f>
        <v>0</v>
      </c>
      <c r="I108" s="47">
        <f t="shared" si="3"/>
        <v>1068255</v>
      </c>
    </row>
    <row r="109" spans="1:9" s="19" customFormat="1" ht="15" customHeight="1" x14ac:dyDescent="0.2">
      <c r="A109" s="13">
        <v>891800498</v>
      </c>
      <c r="B109" s="13">
        <f>VLOOKUP(A109,[1]Hoja1!A$9:B$3777,2,0)</f>
        <v>111515000</v>
      </c>
      <c r="C109" s="14" t="s">
        <v>253</v>
      </c>
      <c r="D109" s="15" t="s">
        <v>495</v>
      </c>
      <c r="E109" s="47">
        <f>VLOOKUP(A109,'[2]REPNCT004ReporteAuxiliarCon (2)'!A$21:F$279,6,0)</f>
        <v>20288660348</v>
      </c>
      <c r="F109" s="47">
        <f>VLOOKUP(A109,[3]REPNCT004ReporteAuxiliarContabl!A$21:D$281,4,0)</f>
        <v>1752027946</v>
      </c>
      <c r="G109" s="47">
        <f t="shared" si="2"/>
        <v>22040688294</v>
      </c>
      <c r="H109" s="47">
        <f>VLOOKUP(A109,[6]REPNCT004ReporteAuxiliarContabl!A$21:D$281,4,0)</f>
        <v>3488995662</v>
      </c>
      <c r="I109" s="47">
        <f t="shared" si="3"/>
        <v>25529683956</v>
      </c>
    </row>
    <row r="110" spans="1:9" s="19" customFormat="1" ht="15" customHeight="1" x14ac:dyDescent="0.2">
      <c r="A110" s="13">
        <v>891800846</v>
      </c>
      <c r="B110" s="13">
        <f>VLOOKUP(A110,[1]Hoja1!A$9:B$3777,2,0)</f>
        <v>210115001</v>
      </c>
      <c r="C110" s="14" t="s">
        <v>254</v>
      </c>
      <c r="D110" s="15" t="s">
        <v>496</v>
      </c>
      <c r="E110" s="47">
        <f>VLOOKUP(A110,'[2]REPNCT004ReporteAuxiliarCon (2)'!A$21:F$279,6,0)</f>
        <v>1267736582</v>
      </c>
      <c r="F110" s="47">
        <f>VLOOKUP(A110,[3]REPNCT004ReporteAuxiliarContabl!A$21:D$281,4,0)</f>
        <v>113320695</v>
      </c>
      <c r="G110" s="47">
        <f t="shared" si="2"/>
        <v>1381057277</v>
      </c>
      <c r="H110" s="47">
        <f>VLOOKUP(A110,[6]REPNCT004ReporteAuxiliarContabl!A$21:D$281,4,0)</f>
        <v>218005430</v>
      </c>
      <c r="I110" s="47">
        <f t="shared" si="3"/>
        <v>1599062707</v>
      </c>
    </row>
    <row r="111" spans="1:9" s="19" customFormat="1" ht="15" customHeight="1" x14ac:dyDescent="0.2">
      <c r="A111" s="13">
        <v>891800986</v>
      </c>
      <c r="B111" s="13">
        <f>VLOOKUP(A111,[1]Hoja1!A$9:B$3777,2,0)</f>
        <v>216115861</v>
      </c>
      <c r="C111" s="14" t="s">
        <v>255</v>
      </c>
      <c r="D111" s="15" t="s">
        <v>497</v>
      </c>
      <c r="E111" s="47">
        <f>VLOOKUP(A111,'[2]REPNCT004ReporteAuxiliarCon (2)'!A$21:F$279,6,0)</f>
        <v>3783759</v>
      </c>
      <c r="F111" s="47">
        <f>VLOOKUP(A111,[3]REPNCT004ReporteAuxiliarContabl!A$21:D$281,4,0)</f>
        <v>0</v>
      </c>
      <c r="G111" s="47">
        <f t="shared" si="2"/>
        <v>3783759</v>
      </c>
      <c r="H111" s="47">
        <f>VLOOKUP(A111,[6]REPNCT004ReporteAuxiliarContabl!A$21:D$281,4,0)</f>
        <v>0</v>
      </c>
      <c r="I111" s="47">
        <f t="shared" si="3"/>
        <v>3783759</v>
      </c>
    </row>
    <row r="112" spans="1:9" s="19" customFormat="1" ht="15" customHeight="1" x14ac:dyDescent="0.2">
      <c r="A112" s="13">
        <v>891801244</v>
      </c>
      <c r="B112" s="13">
        <f>VLOOKUP(A112,[1]Hoja1!A$9:B$3777,2,0)</f>
        <v>210015600</v>
      </c>
      <c r="C112" s="14" t="s">
        <v>256</v>
      </c>
      <c r="D112" s="15" t="s">
        <v>498</v>
      </c>
      <c r="E112" s="47">
        <f>VLOOKUP(A112,'[2]REPNCT004ReporteAuxiliarCon (2)'!A$21:F$279,6,0)</f>
        <v>12080896</v>
      </c>
      <c r="F112" s="47">
        <f>VLOOKUP(A112,[3]REPNCT004ReporteAuxiliarContabl!A$21:D$281,4,0)</f>
        <v>0</v>
      </c>
      <c r="G112" s="47">
        <f t="shared" si="2"/>
        <v>12080896</v>
      </c>
      <c r="H112" s="47">
        <f>VLOOKUP(A112,[6]REPNCT004ReporteAuxiliarContabl!A$21:D$281,4,0)</f>
        <v>0</v>
      </c>
      <c r="I112" s="47">
        <f t="shared" si="3"/>
        <v>12080896</v>
      </c>
    </row>
    <row r="113" spans="1:9" s="19" customFormat="1" ht="15" customHeight="1" x14ac:dyDescent="0.2">
      <c r="A113" s="13">
        <v>891801368</v>
      </c>
      <c r="B113" s="13">
        <f>VLOOKUP(A113,[1]Hoja1!A$9:B$3777,2,0)</f>
        <v>213115531</v>
      </c>
      <c r="C113" s="14" t="s">
        <v>257</v>
      </c>
      <c r="D113" s="15" t="s">
        <v>499</v>
      </c>
      <c r="E113" s="47">
        <f>VLOOKUP(A113,'[2]REPNCT004ReporteAuxiliarCon (2)'!A$21:F$279,6,0)</f>
        <v>37388926</v>
      </c>
      <c r="F113" s="47">
        <f>VLOOKUP(A113,[3]REPNCT004ReporteAuxiliarContabl!A$21:D$281,4,0)</f>
        <v>0</v>
      </c>
      <c r="G113" s="47">
        <f t="shared" si="2"/>
        <v>37388926</v>
      </c>
      <c r="H113" s="47">
        <f>VLOOKUP(A113,[6]REPNCT004ReporteAuxiliarContabl!A$21:D$281,4,0)</f>
        <v>0</v>
      </c>
      <c r="I113" s="47">
        <f t="shared" si="3"/>
        <v>37388926</v>
      </c>
    </row>
    <row r="114" spans="1:9" s="19" customFormat="1" ht="15" customHeight="1" x14ac:dyDescent="0.2">
      <c r="A114" s="13">
        <v>890399025</v>
      </c>
      <c r="B114" s="13">
        <f>VLOOKUP(A114,[1]Hoja1!A$9:B$3777,2,0)</f>
        <v>219276892</v>
      </c>
      <c r="C114" s="14" t="s">
        <v>258</v>
      </c>
      <c r="D114" s="15" t="s">
        <v>500</v>
      </c>
      <c r="E114" s="47">
        <f>VLOOKUP(A114,'[2]REPNCT004ReporteAuxiliarCon (2)'!A$21:F$279,6,0)</f>
        <v>759397528</v>
      </c>
      <c r="F114" s="47">
        <f>VLOOKUP(A114,[3]REPNCT004ReporteAuxiliarContabl!A$21:D$281,4,0)</f>
        <v>80205166</v>
      </c>
      <c r="G114" s="47">
        <f t="shared" si="2"/>
        <v>839602694</v>
      </c>
      <c r="H114" s="47">
        <f>VLOOKUP(A114,[6]REPNCT004ReporteAuxiliarContabl!A$21:D$281,4,0)</f>
        <v>0</v>
      </c>
      <c r="I114" s="47">
        <f t="shared" si="3"/>
        <v>839602694</v>
      </c>
    </row>
    <row r="115" spans="1:9" s="19" customFormat="1" ht="15" customHeight="1" x14ac:dyDescent="0.2">
      <c r="A115" s="13">
        <v>891855015</v>
      </c>
      <c r="B115" s="13">
        <f>VLOOKUP(A115,[1]Hoja1!A$9:B$3777,2,0)</f>
        <v>213715537</v>
      </c>
      <c r="C115" s="14" t="s">
        <v>259</v>
      </c>
      <c r="D115" s="15" t="s">
        <v>501</v>
      </c>
      <c r="E115" s="47">
        <f>VLOOKUP(A115,'[2]REPNCT004ReporteAuxiliarCon (2)'!A$21:F$279,6,0)</f>
        <v>9939021</v>
      </c>
      <c r="F115" s="47">
        <f>VLOOKUP(A115,[3]REPNCT004ReporteAuxiliarContabl!A$21:D$281,4,0)</f>
        <v>0</v>
      </c>
      <c r="G115" s="47">
        <f t="shared" si="2"/>
        <v>9939021</v>
      </c>
      <c r="H115" s="47">
        <f>VLOOKUP(A115,[6]REPNCT004ReporteAuxiliarContabl!A$21:D$281,4,0)</f>
        <v>0</v>
      </c>
      <c r="I115" s="47">
        <f t="shared" si="3"/>
        <v>9939021</v>
      </c>
    </row>
    <row r="116" spans="1:9" s="19" customFormat="1" ht="15" customHeight="1" x14ac:dyDescent="0.2">
      <c r="A116" s="13">
        <v>891855130</v>
      </c>
      <c r="B116" s="13">
        <f>VLOOKUP(A116,[1]Hoja1!A$9:B$3777,2,0)</f>
        <v>215915759</v>
      </c>
      <c r="C116" s="14" t="s">
        <v>260</v>
      </c>
      <c r="D116" s="15" t="s">
        <v>502</v>
      </c>
      <c r="E116" s="47">
        <f>VLOOKUP(A116,'[2]REPNCT004ReporteAuxiliarCon (2)'!A$21:F$279,6,0)</f>
        <v>1783479918</v>
      </c>
      <c r="F116" s="47">
        <f>VLOOKUP(A116,[3]REPNCT004ReporteAuxiliarContabl!A$21:D$281,4,0)</f>
        <v>83112353</v>
      </c>
      <c r="G116" s="47">
        <f t="shared" si="2"/>
        <v>1866592271</v>
      </c>
      <c r="H116" s="47">
        <f>VLOOKUP(A116,[6]REPNCT004ReporteAuxiliarContabl!A$21:D$281,4,0)</f>
        <v>41376280</v>
      </c>
      <c r="I116" s="47">
        <f t="shared" si="3"/>
        <v>1907968551</v>
      </c>
    </row>
    <row r="117" spans="1:9" s="19" customFormat="1" ht="15" customHeight="1" x14ac:dyDescent="0.2">
      <c r="A117" s="13">
        <v>891855138</v>
      </c>
      <c r="B117" s="13">
        <f>VLOOKUP(A117,[1]Hoja1!A$9:B$3777,2,0)</f>
        <v>213815238</v>
      </c>
      <c r="C117" s="14" t="s">
        <v>261</v>
      </c>
      <c r="D117" s="15" t="s">
        <v>503</v>
      </c>
      <c r="E117" s="47">
        <f>VLOOKUP(A117,'[2]REPNCT004ReporteAuxiliarCon (2)'!A$21:F$279,6,0)</f>
        <v>2365228596</v>
      </c>
      <c r="F117" s="47">
        <f>VLOOKUP(A117,[3]REPNCT004ReporteAuxiliarContabl!A$21:D$281,4,0)</f>
        <v>303235606</v>
      </c>
      <c r="G117" s="47">
        <f t="shared" si="2"/>
        <v>2668464202</v>
      </c>
      <c r="H117" s="47">
        <f>VLOOKUP(A117,[6]REPNCT004ReporteAuxiliarContabl!A$21:D$281,4,0)</f>
        <v>976222297</v>
      </c>
      <c r="I117" s="47">
        <f t="shared" si="3"/>
        <v>3644686499</v>
      </c>
    </row>
    <row r="118" spans="1:9" s="19" customFormat="1" ht="15" customHeight="1" x14ac:dyDescent="0.2">
      <c r="A118" s="13">
        <v>891855200</v>
      </c>
      <c r="B118" s="13">
        <f>VLOOKUP(A118,[1]Hoja1!A$9:B$3777,2,0)</f>
        <v>211085010</v>
      </c>
      <c r="C118" s="14" t="s">
        <v>262</v>
      </c>
      <c r="D118" s="15" t="s">
        <v>504</v>
      </c>
      <c r="E118" s="47">
        <f>VLOOKUP(A118,'[2]REPNCT004ReporteAuxiliarCon (2)'!A$21:F$279,6,0)</f>
        <v>1054808909</v>
      </c>
      <c r="F118" s="47">
        <f>VLOOKUP(A118,[3]REPNCT004ReporteAuxiliarContabl!A$21:D$281,4,0)</f>
        <v>0</v>
      </c>
      <c r="G118" s="47">
        <f t="shared" si="2"/>
        <v>1054808909</v>
      </c>
      <c r="H118" s="47">
        <f>VLOOKUP(A118,[6]REPNCT004ReporteAuxiliarContabl!A$21:D$281,4,0)</f>
        <v>0</v>
      </c>
      <c r="I118" s="47">
        <f t="shared" si="3"/>
        <v>1054808909</v>
      </c>
    </row>
    <row r="119" spans="1:9" s="19" customFormat="1" ht="15" customHeight="1" x14ac:dyDescent="0.2">
      <c r="A119" s="13">
        <v>892099324</v>
      </c>
      <c r="B119" s="13">
        <f>VLOOKUP(A119,[1]Hoja1!A$9:B$3777,2,0)</f>
        <v>210150001</v>
      </c>
      <c r="C119" s="14" t="s">
        <v>263</v>
      </c>
      <c r="D119" s="15" t="s">
        <v>505</v>
      </c>
      <c r="E119" s="47">
        <f>VLOOKUP(A119,'[2]REPNCT004ReporteAuxiliarCon (2)'!A$21:F$279,6,0)</f>
        <v>3077293753</v>
      </c>
      <c r="F119" s="47">
        <f>VLOOKUP(A119,[3]REPNCT004ReporteAuxiliarContabl!A$21:D$281,4,0)</f>
        <v>326296910</v>
      </c>
      <c r="G119" s="47">
        <f t="shared" si="2"/>
        <v>3403590663</v>
      </c>
      <c r="H119" s="47">
        <f>VLOOKUP(A119,[6]REPNCT004ReporteAuxiliarContabl!A$21:D$281,4,0)</f>
        <v>456749760</v>
      </c>
      <c r="I119" s="47">
        <f t="shared" si="3"/>
        <v>3860340423</v>
      </c>
    </row>
    <row r="120" spans="1:9" s="19" customFormat="1" ht="15" customHeight="1" x14ac:dyDescent="0.2">
      <c r="A120" s="13">
        <v>892099392</v>
      </c>
      <c r="B120" s="13">
        <f>VLOOKUP(A120,[1]Hoja1!A$9:B$3777,2,0)</f>
        <v>213085230</v>
      </c>
      <c r="C120" s="14" t="s">
        <v>264</v>
      </c>
      <c r="D120" s="15" t="s">
        <v>506</v>
      </c>
      <c r="E120" s="47">
        <f>VLOOKUP(A120,'[2]REPNCT004ReporteAuxiliarCon (2)'!A$21:F$279,6,0)</f>
        <v>317015019</v>
      </c>
      <c r="F120" s="47">
        <f>VLOOKUP(A120,[3]REPNCT004ReporteAuxiliarContabl!A$21:D$281,4,0)</f>
        <v>0</v>
      </c>
      <c r="G120" s="47">
        <f t="shared" si="2"/>
        <v>317015019</v>
      </c>
      <c r="H120" s="47">
        <f>VLOOKUP(A120,[6]REPNCT004ReporteAuxiliarContabl!A$21:D$281,4,0)</f>
        <v>0</v>
      </c>
      <c r="I120" s="47">
        <f t="shared" si="3"/>
        <v>317015019</v>
      </c>
    </row>
    <row r="121" spans="1:9" s="19" customFormat="1" ht="15" customHeight="1" x14ac:dyDescent="0.2">
      <c r="A121" s="13">
        <v>892115015</v>
      </c>
      <c r="B121" s="13">
        <f>VLOOKUP(A121,[1]Hoja1!A$9:B$3777,2,0)</f>
        <v>114444000</v>
      </c>
      <c r="C121" s="14" t="s">
        <v>265</v>
      </c>
      <c r="D121" s="15" t="s">
        <v>507</v>
      </c>
      <c r="E121" s="47">
        <f>VLOOKUP(A121,'[2]REPNCT004ReporteAuxiliarCon (2)'!A$21:F$279,6,0)</f>
        <v>13076190749</v>
      </c>
      <c r="F121" s="47">
        <f>VLOOKUP(A121,[3]REPNCT004ReporteAuxiliarContabl!A$21:D$281,4,0)</f>
        <v>1360536886</v>
      </c>
      <c r="G121" s="47">
        <f t="shared" si="2"/>
        <v>14436727635</v>
      </c>
      <c r="H121" s="47">
        <f>VLOOKUP(A121,[6]REPNCT004ReporteAuxiliarContabl!A$21:D$281,4,0)</f>
        <v>1290770402</v>
      </c>
      <c r="I121" s="47">
        <f t="shared" si="3"/>
        <v>15727498037</v>
      </c>
    </row>
    <row r="122" spans="1:9" s="19" customFormat="1" ht="15" customHeight="1" x14ac:dyDescent="0.2">
      <c r="A122" s="13">
        <v>892115155</v>
      </c>
      <c r="B122" s="13">
        <f>VLOOKUP(A122,[1]Hoja1!A$9:B$3777,2,0)</f>
        <v>214744847</v>
      </c>
      <c r="C122" s="14" t="s">
        <v>266</v>
      </c>
      <c r="D122" s="15" t="s">
        <v>508</v>
      </c>
      <c r="E122" s="47">
        <f>VLOOKUP(A122,'[2]REPNCT004ReporteAuxiliarCon (2)'!A$21:F$279,6,0)</f>
        <v>8372028805</v>
      </c>
      <c r="F122" s="47">
        <f>VLOOKUP(A122,[3]REPNCT004ReporteAuxiliarContabl!A$21:D$281,4,0)</f>
        <v>1322331862</v>
      </c>
      <c r="G122" s="47">
        <f t="shared" si="2"/>
        <v>9694360667</v>
      </c>
      <c r="H122" s="47">
        <f>VLOOKUP(A122,[6]REPNCT004ReporteAuxiliarContabl!A$21:D$281,4,0)</f>
        <v>2053579475</v>
      </c>
      <c r="I122" s="47">
        <f t="shared" si="3"/>
        <v>11747940142</v>
      </c>
    </row>
    <row r="123" spans="1:9" s="19" customFormat="1" ht="15" customHeight="1" x14ac:dyDescent="0.2">
      <c r="A123" s="13">
        <v>892200839</v>
      </c>
      <c r="B123" s="13">
        <f>VLOOKUP(A123,[1]Hoja1!A$9:B$3777,2,0)</f>
        <v>212070820</v>
      </c>
      <c r="C123" s="14" t="s">
        <v>267</v>
      </c>
      <c r="D123" s="15" t="s">
        <v>509</v>
      </c>
      <c r="E123" s="47">
        <f>VLOOKUP(A123,'[2]REPNCT004ReporteAuxiliarCon (2)'!A$21:F$279,6,0)</f>
        <v>192285907</v>
      </c>
      <c r="F123" s="47">
        <f>VLOOKUP(A123,[3]REPNCT004ReporteAuxiliarContabl!A$21:D$281,4,0)</f>
        <v>0</v>
      </c>
      <c r="G123" s="47">
        <f t="shared" si="2"/>
        <v>192285907</v>
      </c>
      <c r="H123" s="47">
        <f>VLOOKUP(A123,[6]REPNCT004ReporteAuxiliarContabl!A$21:D$281,4,0)</f>
        <v>0</v>
      </c>
      <c r="I123" s="47">
        <f t="shared" si="3"/>
        <v>192285907</v>
      </c>
    </row>
    <row r="124" spans="1:9" s="19" customFormat="1" ht="15" customHeight="1" x14ac:dyDescent="0.2">
      <c r="A124" s="13">
        <v>892201286</v>
      </c>
      <c r="B124" s="13">
        <f>VLOOKUP(A124,[1]Hoja1!A$9:B$3777,2,0)</f>
        <v>211070110</v>
      </c>
      <c r="C124" s="14" t="s">
        <v>268</v>
      </c>
      <c r="D124" s="15" t="s">
        <v>510</v>
      </c>
      <c r="E124" s="47">
        <f>VLOOKUP(A124,'[2]REPNCT004ReporteAuxiliarCon (2)'!A$21:F$279,6,0)</f>
        <v>19655893</v>
      </c>
      <c r="F124" s="47">
        <f>VLOOKUP(A124,[3]REPNCT004ReporteAuxiliarContabl!A$21:D$281,4,0)</f>
        <v>0</v>
      </c>
      <c r="G124" s="47">
        <f t="shared" si="2"/>
        <v>19655893</v>
      </c>
      <c r="H124" s="47">
        <f>VLOOKUP(A124,[6]REPNCT004ReporteAuxiliarContabl!A$21:D$281,4,0)</f>
        <v>0</v>
      </c>
      <c r="I124" s="47">
        <f t="shared" si="3"/>
        <v>19655893</v>
      </c>
    </row>
    <row r="125" spans="1:9" s="19" customFormat="1" ht="15" customHeight="1" x14ac:dyDescent="0.2">
      <c r="A125" s="13">
        <v>892280021</v>
      </c>
      <c r="B125" s="13">
        <f>VLOOKUP(A125,[1]Hoja1!A$9:B$3777,2,0)</f>
        <v>117070000</v>
      </c>
      <c r="C125" s="14" t="s">
        <v>269</v>
      </c>
      <c r="D125" s="15" t="s">
        <v>511</v>
      </c>
      <c r="E125" s="47">
        <f>VLOOKUP(A125,'[2]REPNCT004ReporteAuxiliarCon (2)'!A$21:F$279,6,0)</f>
        <v>10867457290</v>
      </c>
      <c r="F125" s="47">
        <f>VLOOKUP(A125,[3]REPNCT004ReporteAuxiliarContabl!A$21:D$281,4,0)</f>
        <v>2216154028</v>
      </c>
      <c r="G125" s="47">
        <f t="shared" si="2"/>
        <v>13083611318</v>
      </c>
      <c r="H125" s="47">
        <f>VLOOKUP(A125,[6]REPNCT004ReporteAuxiliarContabl!A$21:D$281,4,0)</f>
        <v>0</v>
      </c>
      <c r="I125" s="47">
        <f t="shared" si="3"/>
        <v>13083611318</v>
      </c>
    </row>
    <row r="126" spans="1:9" s="19" customFormat="1" ht="15" customHeight="1" x14ac:dyDescent="0.2">
      <c r="A126" s="13">
        <v>890700942</v>
      </c>
      <c r="B126" s="13">
        <f>VLOOKUP(A126,[1]Hoja1!A$9:B$3777,2,0)</f>
        <v>210473504</v>
      </c>
      <c r="C126" s="14" t="s">
        <v>270</v>
      </c>
      <c r="D126" s="15" t="s">
        <v>512</v>
      </c>
      <c r="E126" s="47">
        <f>VLOOKUP(A126,'[2]REPNCT004ReporteAuxiliarCon (2)'!A$21:F$279,6,0)</f>
        <v>97383562</v>
      </c>
      <c r="F126" s="47">
        <f>VLOOKUP(A126,[3]REPNCT004ReporteAuxiliarContabl!A$21:D$281,4,0)</f>
        <v>0</v>
      </c>
      <c r="G126" s="47">
        <f t="shared" si="2"/>
        <v>97383562</v>
      </c>
      <c r="H126" s="47">
        <f>VLOOKUP(A126,[6]REPNCT004ReporteAuxiliarContabl!A$21:D$281,4,0)</f>
        <v>0</v>
      </c>
      <c r="I126" s="47">
        <f t="shared" si="3"/>
        <v>97383562</v>
      </c>
    </row>
    <row r="127" spans="1:9" s="19" customFormat="1" ht="15" customHeight="1" x14ac:dyDescent="0.2">
      <c r="A127" s="13">
        <v>890700961</v>
      </c>
      <c r="B127" s="13">
        <f>VLOOKUP(A127,[1]Hoja1!A$9:B$3777,2,0)</f>
        <v>212673026</v>
      </c>
      <c r="C127" s="14" t="s">
        <v>271</v>
      </c>
      <c r="D127" s="15" t="s">
        <v>513</v>
      </c>
      <c r="E127" s="47">
        <f>VLOOKUP(A127,'[2]REPNCT004ReporteAuxiliarCon (2)'!A$21:F$279,6,0)</f>
        <v>21365101</v>
      </c>
      <c r="F127" s="47">
        <f>VLOOKUP(A127,[3]REPNCT004ReporteAuxiliarContabl!A$21:D$281,4,0)</f>
        <v>0</v>
      </c>
      <c r="G127" s="47">
        <f t="shared" si="2"/>
        <v>21365101</v>
      </c>
      <c r="H127" s="47">
        <f>VLOOKUP(A127,[6]REPNCT004ReporteAuxiliarContabl!A$21:D$281,4,0)</f>
        <v>0</v>
      </c>
      <c r="I127" s="47">
        <f t="shared" si="3"/>
        <v>21365101</v>
      </c>
    </row>
    <row r="128" spans="1:9" s="19" customFormat="1" ht="15" customHeight="1" x14ac:dyDescent="0.2">
      <c r="A128" s="13">
        <v>890801052</v>
      </c>
      <c r="B128" s="13">
        <f>VLOOKUP(A128,[1]Hoja1!A$9:B$3777,2,0)</f>
        <v>111717000</v>
      </c>
      <c r="C128" s="14" t="s">
        <v>272</v>
      </c>
      <c r="D128" s="15" t="s">
        <v>514</v>
      </c>
      <c r="E128" s="47">
        <f>VLOOKUP(A128,'[2]REPNCT004ReporteAuxiliarCon (2)'!A$21:F$279,6,0)</f>
        <v>11681716130</v>
      </c>
      <c r="F128" s="47">
        <f>VLOOKUP(A128,[3]REPNCT004ReporteAuxiliarContabl!A$21:D$281,4,0)</f>
        <v>1246635269</v>
      </c>
      <c r="G128" s="47">
        <f t="shared" si="2"/>
        <v>12928351399</v>
      </c>
      <c r="H128" s="47">
        <f>VLOOKUP(A128,[6]REPNCT004ReporteAuxiliarContabl!A$21:D$281,4,0)</f>
        <v>2281488480</v>
      </c>
      <c r="I128" s="47">
        <f t="shared" si="3"/>
        <v>15209839879</v>
      </c>
    </row>
    <row r="129" spans="1:9" s="19" customFormat="1" ht="15" customHeight="1" x14ac:dyDescent="0.2">
      <c r="A129" s="13">
        <v>890801053</v>
      </c>
      <c r="B129" s="13">
        <f>VLOOKUP(A129,[1]Hoja1!A$9:B$3777,2,0)</f>
        <v>210117001</v>
      </c>
      <c r="C129" s="14" t="s">
        <v>273</v>
      </c>
      <c r="D129" s="15" t="s">
        <v>515</v>
      </c>
      <c r="E129" s="47">
        <f>VLOOKUP(A129,'[2]REPNCT004ReporteAuxiliarCon (2)'!A$21:F$279,6,0)</f>
        <v>6034702947</v>
      </c>
      <c r="F129" s="47">
        <f>VLOOKUP(A129,[3]REPNCT004ReporteAuxiliarContabl!A$21:D$281,4,0)</f>
        <v>325639636</v>
      </c>
      <c r="G129" s="47">
        <f t="shared" si="2"/>
        <v>6360342583</v>
      </c>
      <c r="H129" s="47">
        <f>VLOOKUP(A129,[6]REPNCT004ReporteAuxiliarContabl!A$21:D$281,4,0)</f>
        <v>445997805</v>
      </c>
      <c r="I129" s="47">
        <f t="shared" si="3"/>
        <v>6806340388</v>
      </c>
    </row>
    <row r="130" spans="1:9" s="19" customFormat="1" ht="15" customHeight="1" x14ac:dyDescent="0.2">
      <c r="A130" s="13">
        <v>890905211</v>
      </c>
      <c r="B130" s="13">
        <f>VLOOKUP(A130,[1]Hoja1!A$9:B$3777,2,0)</f>
        <v>210105001</v>
      </c>
      <c r="C130" s="14" t="s">
        <v>274</v>
      </c>
      <c r="D130" s="15" t="s">
        <v>516</v>
      </c>
      <c r="E130" s="47">
        <f>VLOOKUP(A130,'[2]REPNCT004ReporteAuxiliarCon (2)'!A$21:F$279,6,0)</f>
        <v>4986301170</v>
      </c>
      <c r="F130" s="47">
        <f>VLOOKUP(A130,[3]REPNCT004ReporteAuxiliarContabl!A$21:D$281,4,0)</f>
        <v>266636610</v>
      </c>
      <c r="G130" s="47">
        <f t="shared" si="2"/>
        <v>5252937780</v>
      </c>
      <c r="H130" s="47">
        <f>VLOOKUP(A130,[6]REPNCT004ReporteAuxiliarContabl!A$21:D$281,4,0)</f>
        <v>450753270</v>
      </c>
      <c r="I130" s="47">
        <f t="shared" si="3"/>
        <v>5703691050</v>
      </c>
    </row>
    <row r="131" spans="1:9" s="19" customFormat="1" ht="15" customHeight="1" x14ac:dyDescent="0.2">
      <c r="A131" s="13">
        <v>899999114</v>
      </c>
      <c r="B131" s="13">
        <f>VLOOKUP(A131,[1]Hoja1!A$9:B$3777,2,0)</f>
        <v>112525000</v>
      </c>
      <c r="C131" s="14" t="s">
        <v>275</v>
      </c>
      <c r="D131" s="15" t="s">
        <v>517</v>
      </c>
      <c r="E131" s="47">
        <f>VLOOKUP(A131,'[2]REPNCT004ReporteAuxiliarCon (2)'!A$21:F$279,6,0)</f>
        <v>26272030517</v>
      </c>
      <c r="F131" s="47">
        <f>VLOOKUP(A131,[3]REPNCT004ReporteAuxiliarContabl!A$21:D$281,4,0)</f>
        <v>3790401430</v>
      </c>
      <c r="G131" s="47">
        <f t="shared" si="2"/>
        <v>30062431947</v>
      </c>
      <c r="H131" s="47">
        <f>VLOOKUP(A131,[6]REPNCT004ReporteAuxiliarContabl!A$21:D$281,4,0)</f>
        <v>2532481113</v>
      </c>
      <c r="I131" s="47">
        <f t="shared" si="3"/>
        <v>32594913060</v>
      </c>
    </row>
    <row r="132" spans="1:9" s="19" customFormat="1" ht="15" customHeight="1" x14ac:dyDescent="0.2">
      <c r="A132" s="13">
        <v>899999172</v>
      </c>
      <c r="B132" s="13">
        <f>VLOOKUP(A132,[1]Hoja1!A$9:B$3777,2,0)</f>
        <v>217525175</v>
      </c>
      <c r="C132" s="14" t="s">
        <v>276</v>
      </c>
      <c r="D132" s="15" t="s">
        <v>518</v>
      </c>
      <c r="E132" s="47">
        <f>VLOOKUP(A132,'[2]REPNCT004ReporteAuxiliarCon (2)'!A$21:F$279,6,0)</f>
        <v>1403786281</v>
      </c>
      <c r="F132" s="47">
        <f>VLOOKUP(A132,[3]REPNCT004ReporteAuxiliarContabl!A$21:D$281,4,0)</f>
        <v>67385690</v>
      </c>
      <c r="G132" s="47">
        <f t="shared" si="2"/>
        <v>1471171971</v>
      </c>
      <c r="H132" s="47">
        <f>VLOOKUP(A132,[6]REPNCT004ReporteAuxiliarContabl!A$21:D$281,4,0)</f>
        <v>63154142</v>
      </c>
      <c r="I132" s="47">
        <f t="shared" si="3"/>
        <v>1534326113</v>
      </c>
    </row>
    <row r="133" spans="1:9" s="19" customFormat="1" ht="15" customHeight="1" x14ac:dyDescent="0.2">
      <c r="A133" s="13">
        <v>899999318</v>
      </c>
      <c r="B133" s="13">
        <f>VLOOKUP(A133,[1]Hoja1!A$9:B$3777,2,0)</f>
        <v>219925899</v>
      </c>
      <c r="C133" s="14" t="s">
        <v>277</v>
      </c>
      <c r="D133" s="15" t="s">
        <v>519</v>
      </c>
      <c r="E133" s="47">
        <f>VLOOKUP(A133,'[2]REPNCT004ReporteAuxiliarCon (2)'!A$21:F$279,6,0)</f>
        <v>1317408649</v>
      </c>
      <c r="F133" s="47">
        <f>VLOOKUP(A133,[3]REPNCT004ReporteAuxiliarContabl!A$21:D$281,4,0)</f>
        <v>1977675</v>
      </c>
      <c r="G133" s="47">
        <f t="shared" ref="G133:G196" si="4">+E133+F133</f>
        <v>1319386324</v>
      </c>
      <c r="H133" s="47">
        <f>VLOOKUP(A133,[6]REPNCT004ReporteAuxiliarContabl!A$21:D$281,4,0)</f>
        <v>41633871</v>
      </c>
      <c r="I133" s="47">
        <f t="shared" ref="I133:I196" si="5">+G133+H133</f>
        <v>1361020195</v>
      </c>
    </row>
    <row r="134" spans="1:9" s="19" customFormat="1" ht="15" customHeight="1" x14ac:dyDescent="0.2">
      <c r="A134" s="13">
        <v>899999701</v>
      </c>
      <c r="B134" s="13">
        <f>VLOOKUP(A134,[1]Hoja1!A$9:B$3777,2,0)</f>
        <v>212025320</v>
      </c>
      <c r="C134" s="14" t="s">
        <v>278</v>
      </c>
      <c r="D134" s="15" t="s">
        <v>520</v>
      </c>
      <c r="E134" s="47">
        <f>VLOOKUP(A134,'[2]REPNCT004ReporteAuxiliarCon (2)'!A$21:F$279,6,0)</f>
        <v>136902557</v>
      </c>
      <c r="F134" s="47">
        <f>VLOOKUP(A134,[3]REPNCT004ReporteAuxiliarContabl!A$21:D$281,4,0)</f>
        <v>0</v>
      </c>
      <c r="G134" s="47">
        <f t="shared" si="4"/>
        <v>136902557</v>
      </c>
      <c r="H134" s="47">
        <f>VLOOKUP(A134,[6]REPNCT004ReporteAuxiliarContabl!A$21:D$281,4,0)</f>
        <v>0</v>
      </c>
      <c r="I134" s="47">
        <f t="shared" si="5"/>
        <v>136902557</v>
      </c>
    </row>
    <row r="135" spans="1:9" s="19" customFormat="1" ht="15" customHeight="1" x14ac:dyDescent="0.2">
      <c r="A135" s="13">
        <v>890907317</v>
      </c>
      <c r="B135" s="13">
        <f>VLOOKUP(A135,[1]Hoja1!A$9:B$3777,2,0)</f>
        <v>211505615</v>
      </c>
      <c r="C135" s="14" t="s">
        <v>279</v>
      </c>
      <c r="D135" s="15" t="s">
        <v>521</v>
      </c>
      <c r="E135" s="47">
        <f>VLOOKUP(A135,'[2]REPNCT004ReporteAuxiliarCon (2)'!A$21:F$279,6,0)</f>
        <v>1815970793</v>
      </c>
      <c r="F135" s="47">
        <f>VLOOKUP(A135,[3]REPNCT004ReporteAuxiliarContabl!A$21:D$281,4,0)</f>
        <v>163357215</v>
      </c>
      <c r="G135" s="47">
        <f t="shared" si="4"/>
        <v>1979328008</v>
      </c>
      <c r="H135" s="47">
        <f>VLOOKUP(A135,[6]REPNCT004ReporteAuxiliarContabl!A$21:D$281,4,0)</f>
        <v>100518152</v>
      </c>
      <c r="I135" s="47">
        <f t="shared" si="5"/>
        <v>2079846160</v>
      </c>
    </row>
    <row r="136" spans="1:9" s="19" customFormat="1" ht="15" customHeight="1" x14ac:dyDescent="0.2">
      <c r="A136" s="13">
        <v>890980095</v>
      </c>
      <c r="B136" s="13">
        <f>VLOOKUP(A136,[1]Hoja1!A$9:B$3777,2,0)</f>
        <v>214505045</v>
      </c>
      <c r="C136" s="14" t="s">
        <v>280</v>
      </c>
      <c r="D136" s="15" t="s">
        <v>522</v>
      </c>
      <c r="E136" s="47">
        <f>VLOOKUP(A136,'[2]REPNCT004ReporteAuxiliarCon (2)'!A$21:F$279,6,0)</f>
        <v>1909560670</v>
      </c>
      <c r="F136" s="47">
        <f>VLOOKUP(A136,[3]REPNCT004ReporteAuxiliarContabl!A$21:D$281,4,0)</f>
        <v>119250624</v>
      </c>
      <c r="G136" s="47">
        <f t="shared" si="4"/>
        <v>2028811294</v>
      </c>
      <c r="H136" s="47">
        <f>VLOOKUP(A136,[6]REPNCT004ReporteAuxiliarContabl!A$21:D$281,4,0)</f>
        <v>91147003</v>
      </c>
      <c r="I136" s="47">
        <f t="shared" si="5"/>
        <v>2119958297</v>
      </c>
    </row>
    <row r="137" spans="1:9" s="19" customFormat="1" ht="15" customHeight="1" x14ac:dyDescent="0.2">
      <c r="A137" s="13">
        <v>890980331</v>
      </c>
      <c r="B137" s="13">
        <f>VLOOKUP(A137,[1]Hoja1!A$9:B$3777,2,0)</f>
        <v>213105631</v>
      </c>
      <c r="C137" s="14" t="s">
        <v>281</v>
      </c>
      <c r="D137" s="15" t="s">
        <v>523</v>
      </c>
      <c r="E137" s="47">
        <f>VLOOKUP(A137,'[2]REPNCT004ReporteAuxiliarCon (2)'!A$21:F$279,6,0)</f>
        <v>423669608</v>
      </c>
      <c r="F137" s="47">
        <f>VLOOKUP(A137,[3]REPNCT004ReporteAuxiliarContabl!A$21:D$281,4,0)</f>
        <v>0</v>
      </c>
      <c r="G137" s="47">
        <f t="shared" si="4"/>
        <v>423669608</v>
      </c>
      <c r="H137" s="47">
        <f>VLOOKUP(A137,[6]REPNCT004ReporteAuxiliarContabl!A$21:D$281,4,0)</f>
        <v>0</v>
      </c>
      <c r="I137" s="47">
        <f t="shared" si="5"/>
        <v>423669608</v>
      </c>
    </row>
    <row r="138" spans="1:9" s="19" customFormat="1" ht="15" customHeight="1" x14ac:dyDescent="0.2">
      <c r="A138" s="13">
        <v>890984415</v>
      </c>
      <c r="B138" s="13">
        <f>VLOOKUP(A138,[1]Hoja1!A$9:B$3777,2,0)</f>
        <v>210705107</v>
      </c>
      <c r="C138" s="14" t="s">
        <v>166</v>
      </c>
      <c r="D138" s="15" t="s">
        <v>524</v>
      </c>
      <c r="E138" s="47">
        <f>VLOOKUP(A138,'[2]REPNCT004ReporteAuxiliarCon (2)'!A$21:F$279,6,0)</f>
        <v>1755143</v>
      </c>
      <c r="F138" s="47">
        <f>VLOOKUP(A138,[3]REPNCT004ReporteAuxiliarContabl!A$21:D$281,4,0)</f>
        <v>0</v>
      </c>
      <c r="G138" s="47">
        <f t="shared" si="4"/>
        <v>1755143</v>
      </c>
      <c r="H138" s="47">
        <f>VLOOKUP(A138,[6]REPNCT004ReporteAuxiliarContabl!A$21:D$281,4,0)</f>
        <v>0</v>
      </c>
      <c r="I138" s="47">
        <f t="shared" si="5"/>
        <v>1755143</v>
      </c>
    </row>
    <row r="139" spans="1:9" s="19" customFormat="1" ht="15" customHeight="1" x14ac:dyDescent="0.2">
      <c r="A139" s="13">
        <v>891180009</v>
      </c>
      <c r="B139" s="13">
        <f>VLOOKUP(A139,[1]Hoja1!A$9:B$3777,2,0)</f>
        <v>210141001</v>
      </c>
      <c r="C139" s="14" t="s">
        <v>282</v>
      </c>
      <c r="D139" s="15" t="s">
        <v>525</v>
      </c>
      <c r="E139" s="47">
        <f>VLOOKUP(A139,'[2]REPNCT004ReporteAuxiliarCon (2)'!A$21:F$279,6,0)</f>
        <v>7148025499</v>
      </c>
      <c r="F139" s="47">
        <f>VLOOKUP(A139,[3]REPNCT004ReporteAuxiliarContabl!A$21:D$281,4,0)</f>
        <v>443239746</v>
      </c>
      <c r="G139" s="47">
        <f t="shared" si="4"/>
        <v>7591265245</v>
      </c>
      <c r="H139" s="47">
        <f>VLOOKUP(A139,[6]REPNCT004ReporteAuxiliarContabl!A$21:D$281,4,0)</f>
        <v>864393311</v>
      </c>
      <c r="I139" s="47">
        <f t="shared" si="5"/>
        <v>8455658556</v>
      </c>
    </row>
    <row r="140" spans="1:9" s="19" customFormat="1" ht="15" customHeight="1" x14ac:dyDescent="0.2">
      <c r="A140" s="13">
        <v>891180070</v>
      </c>
      <c r="B140" s="13">
        <f>VLOOKUP(A140,[1]Hoja1!A$9:B$3777,2,0)</f>
        <v>211641016</v>
      </c>
      <c r="C140" s="14" t="s">
        <v>283</v>
      </c>
      <c r="D140" s="15" t="s">
        <v>526</v>
      </c>
      <c r="E140" s="47">
        <f>VLOOKUP(A140,'[2]REPNCT004ReporteAuxiliarCon (2)'!A$21:F$279,6,0)</f>
        <v>732140648</v>
      </c>
      <c r="F140" s="47">
        <f>VLOOKUP(A140,[3]REPNCT004ReporteAuxiliarContabl!A$21:D$281,4,0)</f>
        <v>0</v>
      </c>
      <c r="G140" s="47">
        <f t="shared" si="4"/>
        <v>732140648</v>
      </c>
      <c r="H140" s="47">
        <f>VLOOKUP(A140,[6]REPNCT004ReporteAuxiliarContabl!A$21:D$281,4,0)</f>
        <v>0</v>
      </c>
      <c r="I140" s="47">
        <f t="shared" si="5"/>
        <v>732140648</v>
      </c>
    </row>
    <row r="141" spans="1:9" s="19" customFormat="1" ht="15" customHeight="1" x14ac:dyDescent="0.2">
      <c r="A141" s="13">
        <v>891180077</v>
      </c>
      <c r="B141" s="13">
        <f>VLOOKUP(A141,[1]Hoja1!A$9:B$3777,2,0)</f>
        <v>215141551</v>
      </c>
      <c r="C141" s="14" t="s">
        <v>284</v>
      </c>
      <c r="D141" s="15" t="s">
        <v>527</v>
      </c>
      <c r="E141" s="47">
        <f>VLOOKUP(A141,'[2]REPNCT004ReporteAuxiliarCon (2)'!A$21:F$279,6,0)</f>
        <v>263605663</v>
      </c>
      <c r="F141" s="47">
        <f>VLOOKUP(A141,[3]REPNCT004ReporteAuxiliarContabl!A$21:D$281,4,0)</f>
        <v>1141995075</v>
      </c>
      <c r="G141" s="47">
        <f t="shared" si="4"/>
        <v>1405600738</v>
      </c>
      <c r="H141" s="47">
        <f>VLOOKUP(A141,[6]REPNCT004ReporteAuxiliarContabl!A$21:D$281,4,0)</f>
        <v>378924853</v>
      </c>
      <c r="I141" s="47">
        <f t="shared" si="5"/>
        <v>1784525591</v>
      </c>
    </row>
    <row r="142" spans="1:9" s="19" customFormat="1" ht="15" customHeight="1" x14ac:dyDescent="0.2">
      <c r="A142" s="13">
        <v>891200916</v>
      </c>
      <c r="B142" s="13">
        <f>VLOOKUP(A142,[1]Hoja1!A$9:B$3777,2,0)</f>
        <v>213552835</v>
      </c>
      <c r="C142" s="14" t="s">
        <v>285</v>
      </c>
      <c r="D142" s="15" t="s">
        <v>528</v>
      </c>
      <c r="E142" s="47">
        <f>VLOOKUP(A142,'[2]REPNCT004ReporteAuxiliarCon (2)'!A$21:F$279,6,0)</f>
        <v>3630570458</v>
      </c>
      <c r="F142" s="47">
        <f>VLOOKUP(A142,[3]REPNCT004ReporteAuxiliarContabl!A$21:D$281,4,0)</f>
        <v>850531148</v>
      </c>
      <c r="G142" s="47">
        <f t="shared" si="4"/>
        <v>4481101606</v>
      </c>
      <c r="H142" s="47">
        <f>VLOOKUP(A142,[6]REPNCT004ReporteAuxiliarContabl!A$21:D$281,4,0)</f>
        <v>1422776032</v>
      </c>
      <c r="I142" s="47">
        <f t="shared" si="5"/>
        <v>5903877638</v>
      </c>
    </row>
    <row r="143" spans="1:9" s="19" customFormat="1" ht="15" customHeight="1" x14ac:dyDescent="0.2">
      <c r="A143" s="13">
        <v>891480030</v>
      </c>
      <c r="B143" s="13">
        <f>VLOOKUP(A143,[1]Hoja1!A$9:B$3777,2,0)</f>
        <v>210166001</v>
      </c>
      <c r="C143" s="14" t="s">
        <v>286</v>
      </c>
      <c r="D143" s="15" t="s">
        <v>529</v>
      </c>
      <c r="E143" s="47">
        <f>VLOOKUP(A143,'[2]REPNCT004ReporteAuxiliarCon (2)'!A$21:F$279,6,0)</f>
        <v>5239430064</v>
      </c>
      <c r="F143" s="47">
        <f>VLOOKUP(A143,[3]REPNCT004ReporteAuxiliarContabl!A$21:D$281,4,0)</f>
        <v>182319706</v>
      </c>
      <c r="G143" s="47">
        <f t="shared" si="4"/>
        <v>5421749770</v>
      </c>
      <c r="H143" s="47">
        <f>VLOOKUP(A143,[6]REPNCT004ReporteAuxiliarContabl!A$21:D$281,4,0)</f>
        <v>13862650</v>
      </c>
      <c r="I143" s="47">
        <f t="shared" si="5"/>
        <v>5435612420</v>
      </c>
    </row>
    <row r="144" spans="1:9" s="19" customFormat="1" ht="15" customHeight="1" x14ac:dyDescent="0.2">
      <c r="A144" s="13">
        <v>891580006</v>
      </c>
      <c r="B144" s="13">
        <f>VLOOKUP(A144,[1]Hoja1!A$9:B$3777,2,0)</f>
        <v>210119001</v>
      </c>
      <c r="C144" s="14" t="s">
        <v>287</v>
      </c>
      <c r="D144" s="15" t="s">
        <v>530</v>
      </c>
      <c r="E144" s="47">
        <f>VLOOKUP(A144,'[2]REPNCT004ReporteAuxiliarCon (2)'!A$21:F$279,6,0)</f>
        <v>2908587289</v>
      </c>
      <c r="F144" s="47">
        <f>VLOOKUP(A144,[3]REPNCT004ReporteAuxiliarContabl!A$21:D$281,4,0)</f>
        <v>472015361</v>
      </c>
      <c r="G144" s="47">
        <f t="shared" si="4"/>
        <v>3380602650</v>
      </c>
      <c r="H144" s="47">
        <f>VLOOKUP(A144,[6]REPNCT004ReporteAuxiliarContabl!A$21:D$281,4,0)</f>
        <v>75376239</v>
      </c>
      <c r="I144" s="47">
        <f t="shared" si="5"/>
        <v>3455978889</v>
      </c>
    </row>
    <row r="145" spans="1:9" s="19" customFormat="1" ht="15" customHeight="1" x14ac:dyDescent="0.2">
      <c r="A145" s="13">
        <v>891780043</v>
      </c>
      <c r="B145" s="13">
        <f>VLOOKUP(A145,[1]Hoja1!A$9:B$3777,2,0)</f>
        <v>218947189</v>
      </c>
      <c r="C145" s="14" t="s">
        <v>288</v>
      </c>
      <c r="D145" s="15" t="s">
        <v>531</v>
      </c>
      <c r="E145" s="47">
        <f>VLOOKUP(A145,'[2]REPNCT004ReporteAuxiliarCon (2)'!A$21:F$279,6,0)</f>
        <v>4726537164</v>
      </c>
      <c r="F145" s="47">
        <f>VLOOKUP(A145,[3]REPNCT004ReporteAuxiliarContabl!A$21:D$281,4,0)</f>
        <v>124923064</v>
      </c>
      <c r="G145" s="47">
        <f t="shared" si="4"/>
        <v>4851460228</v>
      </c>
      <c r="H145" s="47">
        <f>VLOOKUP(A145,[6]REPNCT004ReporteAuxiliarContabl!A$21:D$281,4,0)</f>
        <v>135508284</v>
      </c>
      <c r="I145" s="47">
        <f t="shared" si="5"/>
        <v>4986968512</v>
      </c>
    </row>
    <row r="146" spans="1:9" s="19" customFormat="1" ht="15" customHeight="1" x14ac:dyDescent="0.2">
      <c r="A146" s="13">
        <v>891855017</v>
      </c>
      <c r="B146" s="13">
        <f>VLOOKUP(A146,[1]Hoja1!A$9:B$3777,2,0)</f>
        <v>210185001</v>
      </c>
      <c r="C146" s="14" t="s">
        <v>289</v>
      </c>
      <c r="D146" s="15" t="s">
        <v>532</v>
      </c>
      <c r="E146" s="47">
        <f>VLOOKUP(A146,'[2]REPNCT004ReporteAuxiliarCon (2)'!A$21:F$279,6,0)</f>
        <v>3400832459</v>
      </c>
      <c r="F146" s="47">
        <f>VLOOKUP(A146,[3]REPNCT004ReporteAuxiliarContabl!A$21:D$281,4,0)</f>
        <v>580613034</v>
      </c>
      <c r="G146" s="47">
        <f t="shared" si="4"/>
        <v>3981445493</v>
      </c>
      <c r="H146" s="47">
        <f>VLOOKUP(A146,[6]REPNCT004ReporteAuxiliarContabl!A$21:D$281,4,0)</f>
        <v>602030346</v>
      </c>
      <c r="I146" s="47">
        <f t="shared" si="5"/>
        <v>4583475839</v>
      </c>
    </row>
    <row r="147" spans="1:9" s="19" customFormat="1" ht="15" customHeight="1" x14ac:dyDescent="0.2">
      <c r="A147" s="13">
        <v>891856131</v>
      </c>
      <c r="B147" s="13">
        <f>VLOOKUP(A147,[1]Hoja1!A$9:B$3777,2,0)</f>
        <v>219015790</v>
      </c>
      <c r="C147" s="14" t="s">
        <v>290</v>
      </c>
      <c r="D147" s="15" t="s">
        <v>533</v>
      </c>
      <c r="E147" s="47">
        <f>VLOOKUP(A147,'[2]REPNCT004ReporteAuxiliarCon (2)'!A$21:F$279,6,0)</f>
        <v>4700322</v>
      </c>
      <c r="F147" s="47">
        <f>VLOOKUP(A147,[3]REPNCT004ReporteAuxiliarContabl!A$21:D$281,4,0)</f>
        <v>0</v>
      </c>
      <c r="G147" s="47">
        <f t="shared" si="4"/>
        <v>4700322</v>
      </c>
      <c r="H147" s="47">
        <f>VLOOKUP(A147,[6]REPNCT004ReporteAuxiliarContabl!A$21:D$281,4,0)</f>
        <v>0</v>
      </c>
      <c r="I147" s="47">
        <f t="shared" si="5"/>
        <v>4700322</v>
      </c>
    </row>
    <row r="148" spans="1:9" s="19" customFormat="1" ht="15" customHeight="1" x14ac:dyDescent="0.2">
      <c r="A148" s="13">
        <v>891900493</v>
      </c>
      <c r="B148" s="13">
        <f>VLOOKUP(A148,[1]Hoja1!A$9:B$3777,2,0)</f>
        <v>214776147</v>
      </c>
      <c r="C148" s="14" t="s">
        <v>291</v>
      </c>
      <c r="D148" s="15" t="s">
        <v>534</v>
      </c>
      <c r="E148" s="47">
        <f>VLOOKUP(A148,'[2]REPNCT004ReporteAuxiliarCon (2)'!A$21:F$279,6,0)</f>
        <v>1715823544</v>
      </c>
      <c r="F148" s="47">
        <f>VLOOKUP(A148,[3]REPNCT004ReporteAuxiliarContabl!A$21:D$281,4,0)</f>
        <v>358692845</v>
      </c>
      <c r="G148" s="47">
        <f t="shared" si="4"/>
        <v>2074516389</v>
      </c>
      <c r="H148" s="47">
        <f>VLOOKUP(A148,[6]REPNCT004ReporteAuxiliarContabl!A$21:D$281,4,0)</f>
        <v>85601320</v>
      </c>
      <c r="I148" s="47">
        <f t="shared" si="5"/>
        <v>2160117709</v>
      </c>
    </row>
    <row r="149" spans="1:9" s="19" customFormat="1" ht="15" customHeight="1" x14ac:dyDescent="0.2">
      <c r="A149" s="13">
        <v>892099216</v>
      </c>
      <c r="B149" s="13">
        <f>VLOOKUP(A149,[1]Hoja1!A$9:B$3777,2,0)</f>
        <v>118585000</v>
      </c>
      <c r="C149" s="14" t="s">
        <v>292</v>
      </c>
      <c r="D149" s="15" t="s">
        <v>535</v>
      </c>
      <c r="E149" s="47">
        <f>VLOOKUP(A149,'[2]REPNCT004ReporteAuxiliarCon (2)'!A$21:F$279,6,0)</f>
        <v>10501606298</v>
      </c>
      <c r="F149" s="47">
        <f>VLOOKUP(A149,[3]REPNCT004ReporteAuxiliarContabl!A$21:D$281,4,0)</f>
        <v>572778367</v>
      </c>
      <c r="G149" s="47">
        <f t="shared" si="4"/>
        <v>11074384665</v>
      </c>
      <c r="H149" s="47">
        <f>VLOOKUP(A149,[6]REPNCT004ReporteAuxiliarContabl!A$21:D$281,4,0)</f>
        <v>1396697862</v>
      </c>
      <c r="I149" s="47">
        <f t="shared" si="5"/>
        <v>12471082527</v>
      </c>
    </row>
    <row r="150" spans="1:9" s="19" customFormat="1" ht="15" customHeight="1" x14ac:dyDescent="0.2">
      <c r="A150" s="13">
        <v>892115007</v>
      </c>
      <c r="B150" s="13">
        <f>VLOOKUP(A150,[1]Hoja1!A$9:B$3777,2,0)</f>
        <v>210144001</v>
      </c>
      <c r="C150" s="14" t="s">
        <v>293</v>
      </c>
      <c r="D150" s="15" t="s">
        <v>536</v>
      </c>
      <c r="E150" s="47">
        <f>VLOOKUP(A150,'[2]REPNCT004ReporteAuxiliarCon (2)'!A$21:F$279,6,0)</f>
        <v>5245931944</v>
      </c>
      <c r="F150" s="47">
        <f>VLOOKUP(A150,[3]REPNCT004ReporteAuxiliarContabl!A$21:D$281,4,0)</f>
        <v>0</v>
      </c>
      <c r="G150" s="47">
        <f t="shared" si="4"/>
        <v>5245931944</v>
      </c>
      <c r="H150" s="47">
        <f>VLOOKUP(A150,[6]REPNCT004ReporteAuxiliarContabl!A$21:D$281,4,0)</f>
        <v>315770711</v>
      </c>
      <c r="I150" s="47">
        <f t="shared" si="5"/>
        <v>5561702655</v>
      </c>
    </row>
    <row r="151" spans="1:9" s="19" customFormat="1" ht="15" customHeight="1" x14ac:dyDescent="0.2">
      <c r="A151" s="13">
        <v>892280055</v>
      </c>
      <c r="B151" s="13">
        <f>VLOOKUP(A151,[1]Hoja1!A$9:B$3777,2,0)</f>
        <v>217070670</v>
      </c>
      <c r="C151" s="14" t="s">
        <v>294</v>
      </c>
      <c r="D151" s="15" t="s">
        <v>537</v>
      </c>
      <c r="E151" s="47">
        <f>VLOOKUP(A151,'[2]REPNCT004ReporteAuxiliarCon (2)'!A$21:F$279,6,0)</f>
        <v>137865791</v>
      </c>
      <c r="F151" s="47">
        <f>VLOOKUP(A151,[3]REPNCT004ReporteAuxiliarContabl!A$21:D$281,4,0)</f>
        <v>0</v>
      </c>
      <c r="G151" s="47">
        <f t="shared" si="4"/>
        <v>137865791</v>
      </c>
      <c r="H151" s="47">
        <f>VLOOKUP(A151,[6]REPNCT004ReporteAuxiliarContabl!A$21:D$281,4,0)</f>
        <v>0</v>
      </c>
      <c r="I151" s="47">
        <f t="shared" si="5"/>
        <v>137865791</v>
      </c>
    </row>
    <row r="152" spans="1:9" s="19" customFormat="1" ht="15" customHeight="1" x14ac:dyDescent="0.2">
      <c r="A152" s="13">
        <v>892300123</v>
      </c>
      <c r="B152" s="13">
        <f>VLOOKUP(A152,[1]Hoja1!A$9:B$3777,2,0)</f>
        <v>211420614</v>
      </c>
      <c r="C152" s="14" t="s">
        <v>295</v>
      </c>
      <c r="D152" s="15" t="s">
        <v>538</v>
      </c>
      <c r="E152" s="47">
        <f>VLOOKUP(A152,'[2]REPNCT004ReporteAuxiliarCon (2)'!A$21:F$279,6,0)</f>
        <v>462888661</v>
      </c>
      <c r="F152" s="47">
        <f>VLOOKUP(A152,[3]REPNCT004ReporteAuxiliarContabl!A$21:D$281,4,0)</f>
        <v>0</v>
      </c>
      <c r="G152" s="47">
        <f t="shared" si="4"/>
        <v>462888661</v>
      </c>
      <c r="H152" s="47">
        <f>VLOOKUP(A152,[6]REPNCT004ReporteAuxiliarContabl!A$21:D$281,4,0)</f>
        <v>0</v>
      </c>
      <c r="I152" s="47">
        <f t="shared" si="5"/>
        <v>462888661</v>
      </c>
    </row>
    <row r="153" spans="1:9" s="19" customFormat="1" ht="15" customHeight="1" x14ac:dyDescent="0.2">
      <c r="A153" s="13">
        <v>892301093</v>
      </c>
      <c r="B153" s="13">
        <f>VLOOKUP(A153,[1]Hoja1!A$9:B$3777,2,0)</f>
        <v>217020770</v>
      </c>
      <c r="C153" s="14" t="s">
        <v>296</v>
      </c>
      <c r="D153" s="15" t="s">
        <v>539</v>
      </c>
      <c r="E153" s="47">
        <f>VLOOKUP(A153,'[2]REPNCT004ReporteAuxiliarCon (2)'!A$21:F$279,6,0)</f>
        <v>87321493</v>
      </c>
      <c r="F153" s="47">
        <f>VLOOKUP(A153,[3]REPNCT004ReporteAuxiliarContabl!A$21:D$281,4,0)</f>
        <v>0</v>
      </c>
      <c r="G153" s="47">
        <f t="shared" si="4"/>
        <v>87321493</v>
      </c>
      <c r="H153" s="47">
        <f>VLOOKUP(A153,[6]REPNCT004ReporteAuxiliarContabl!A$21:D$281,4,0)</f>
        <v>0</v>
      </c>
      <c r="I153" s="47">
        <f t="shared" si="5"/>
        <v>87321493</v>
      </c>
    </row>
    <row r="154" spans="1:9" s="19" customFormat="1" ht="15" customHeight="1" x14ac:dyDescent="0.2">
      <c r="A154" s="13">
        <v>892400038</v>
      </c>
      <c r="B154" s="13">
        <f>VLOOKUP(A154,[1]Hoja1!A$9:B$3777,2,0)</f>
        <v>118888000</v>
      </c>
      <c r="C154" s="14" t="s">
        <v>297</v>
      </c>
      <c r="D154" s="15" t="s">
        <v>540</v>
      </c>
      <c r="E154" s="47">
        <f>VLOOKUP(A154,'[2]REPNCT004ReporteAuxiliarCon (2)'!A$21:F$279,6,0)</f>
        <v>1513593898</v>
      </c>
      <c r="F154" s="47">
        <f>VLOOKUP(A154,[3]REPNCT004ReporteAuxiliarContabl!A$21:D$281,4,0)</f>
        <v>531237</v>
      </c>
      <c r="G154" s="47">
        <f t="shared" si="4"/>
        <v>1514125135</v>
      </c>
      <c r="H154" s="47">
        <f>VLOOKUP(A154,[6]REPNCT004ReporteAuxiliarContabl!A$21:D$281,4,0)</f>
        <v>85699871</v>
      </c>
      <c r="I154" s="47">
        <f t="shared" si="5"/>
        <v>1599825006</v>
      </c>
    </row>
    <row r="155" spans="1:9" s="19" customFormat="1" ht="15" customHeight="1" x14ac:dyDescent="0.2">
      <c r="A155" s="13">
        <v>899999281</v>
      </c>
      <c r="B155" s="13">
        <f>VLOOKUP(A155,[1]Hoja1!A$9:B$3777,2,0)</f>
        <v>214325843</v>
      </c>
      <c r="C155" s="14" t="s">
        <v>298</v>
      </c>
      <c r="D155" s="15" t="s">
        <v>541</v>
      </c>
      <c r="E155" s="47">
        <f>VLOOKUP(A155,'[2]REPNCT004ReporteAuxiliarCon (2)'!A$21:F$279,6,0)</f>
        <v>5341275</v>
      </c>
      <c r="F155" s="47">
        <f>VLOOKUP(A155,[3]REPNCT004ReporteAuxiliarContabl!A$21:D$281,4,0)</f>
        <v>0</v>
      </c>
      <c r="G155" s="47">
        <f t="shared" si="4"/>
        <v>5341275</v>
      </c>
      <c r="H155" s="47">
        <f>VLOOKUP(A155,[6]REPNCT004ReporteAuxiliarContabl!A$21:D$281,4,0)</f>
        <v>0</v>
      </c>
      <c r="I155" s="47">
        <f t="shared" si="5"/>
        <v>5341275</v>
      </c>
    </row>
    <row r="156" spans="1:9" s="19" customFormat="1" ht="15" customHeight="1" x14ac:dyDescent="0.2">
      <c r="A156" s="13">
        <v>899999330</v>
      </c>
      <c r="B156" s="13">
        <f>VLOOKUP(A156,[1]Hoja1!A$9:B$3777,2,0)</f>
        <v>210725407</v>
      </c>
      <c r="C156" s="14" t="s">
        <v>299</v>
      </c>
      <c r="D156" s="15" t="s">
        <v>542</v>
      </c>
      <c r="E156" s="47">
        <f>VLOOKUP(A156,'[2]REPNCT004ReporteAuxiliarCon (2)'!A$21:F$279,6,0)</f>
        <v>18102650</v>
      </c>
      <c r="F156" s="47">
        <f>VLOOKUP(A156,[3]REPNCT004ReporteAuxiliarContabl!A$21:D$281,4,0)</f>
        <v>0</v>
      </c>
      <c r="G156" s="47">
        <f t="shared" si="4"/>
        <v>18102650</v>
      </c>
      <c r="H156" s="47">
        <f>VLOOKUP(A156,[6]REPNCT004ReporteAuxiliarContabl!A$21:D$281,4,0)</f>
        <v>0</v>
      </c>
      <c r="I156" s="47">
        <f t="shared" si="5"/>
        <v>18102650</v>
      </c>
    </row>
    <row r="157" spans="1:9" s="19" customFormat="1" ht="15" customHeight="1" x14ac:dyDescent="0.2">
      <c r="A157" s="13">
        <v>899999342</v>
      </c>
      <c r="B157" s="13">
        <f>VLOOKUP(A157,[1]Hoja1!A$9:B$3777,2,0)</f>
        <v>217325473</v>
      </c>
      <c r="C157" s="14" t="s">
        <v>300</v>
      </c>
      <c r="D157" s="15" t="s">
        <v>543</v>
      </c>
      <c r="E157" s="47">
        <f>VLOOKUP(A157,'[2]REPNCT004ReporteAuxiliarCon (2)'!A$21:F$279,6,0)</f>
        <v>2334361522</v>
      </c>
      <c r="F157" s="47">
        <f>VLOOKUP(A157,[3]REPNCT004ReporteAuxiliarContabl!A$21:D$281,4,0)</f>
        <v>312782760</v>
      </c>
      <c r="G157" s="47">
        <f t="shared" si="4"/>
        <v>2647144282</v>
      </c>
      <c r="H157" s="47">
        <f>VLOOKUP(A157,[6]REPNCT004ReporteAuxiliarContabl!A$21:D$281,4,0)</f>
        <v>0</v>
      </c>
      <c r="I157" s="47">
        <f t="shared" si="5"/>
        <v>2647144282</v>
      </c>
    </row>
    <row r="158" spans="1:9" s="19" customFormat="1" ht="15" customHeight="1" x14ac:dyDescent="0.2">
      <c r="A158" s="13">
        <v>890072044</v>
      </c>
      <c r="B158" s="13">
        <f>VLOOKUP(A158,[1]Hoja1!A$9:B$3777,2,0)</f>
        <v>218673686</v>
      </c>
      <c r="C158" s="14" t="s">
        <v>301</v>
      </c>
      <c r="D158" s="15" t="s">
        <v>544</v>
      </c>
      <c r="E158" s="47">
        <f>VLOOKUP(A158,'[2]REPNCT004ReporteAuxiliarCon (2)'!A$21:F$279,6,0)</f>
        <v>40273215</v>
      </c>
      <c r="F158" s="47">
        <f>VLOOKUP(A158,[3]REPNCT004ReporteAuxiliarContabl!A$21:D$281,4,0)</f>
        <v>0</v>
      </c>
      <c r="G158" s="47">
        <f t="shared" si="4"/>
        <v>40273215</v>
      </c>
      <c r="H158" s="47">
        <f>VLOOKUP(A158,[6]REPNCT004ReporteAuxiliarContabl!A$21:D$281,4,0)</f>
        <v>0</v>
      </c>
      <c r="I158" s="47">
        <f t="shared" si="5"/>
        <v>40273215</v>
      </c>
    </row>
    <row r="159" spans="1:9" s="19" customFormat="1" ht="15" customHeight="1" x14ac:dyDescent="0.2">
      <c r="A159" s="13">
        <v>890114335</v>
      </c>
      <c r="B159" s="13">
        <f>VLOOKUP(A159,[1]Hoja1!A$9:B$3777,2,0)</f>
        <v>213308433</v>
      </c>
      <c r="C159" s="14" t="s">
        <v>302</v>
      </c>
      <c r="D159" s="15" t="s">
        <v>545</v>
      </c>
      <c r="E159" s="47">
        <f>VLOOKUP(A159,'[2]REPNCT004ReporteAuxiliarCon (2)'!A$21:F$279,6,0)</f>
        <v>952914574</v>
      </c>
      <c r="F159" s="47">
        <f>VLOOKUP(A159,[3]REPNCT004ReporteAuxiliarContabl!A$21:D$281,4,0)</f>
        <v>242674500</v>
      </c>
      <c r="G159" s="47">
        <f t="shared" si="4"/>
        <v>1195589074</v>
      </c>
      <c r="H159" s="47">
        <f>VLOOKUP(A159,[6]REPNCT004ReporteAuxiliarContabl!A$21:D$281,4,0)</f>
        <v>252616569</v>
      </c>
      <c r="I159" s="47">
        <f t="shared" si="5"/>
        <v>1448205643</v>
      </c>
    </row>
    <row r="160" spans="1:9" s="19" customFormat="1" ht="15" customHeight="1" x14ac:dyDescent="0.2">
      <c r="A160" s="13">
        <v>890201222</v>
      </c>
      <c r="B160" s="13">
        <f>VLOOKUP(A160,[1]Hoja1!A$9:B$3777,2,0)</f>
        <v>210168001</v>
      </c>
      <c r="C160" s="14" t="s">
        <v>303</v>
      </c>
      <c r="D160" s="15" t="s">
        <v>546</v>
      </c>
      <c r="E160" s="47">
        <f>VLOOKUP(A160,'[2]REPNCT004ReporteAuxiliarCon (2)'!A$21:F$279,6,0)</f>
        <v>1506170850</v>
      </c>
      <c r="F160" s="47">
        <f>VLOOKUP(A160,[3]REPNCT004ReporteAuxiliarContabl!A$21:D$281,4,0)</f>
        <v>83306025</v>
      </c>
      <c r="G160" s="47">
        <f t="shared" si="4"/>
        <v>1589476875</v>
      </c>
      <c r="H160" s="47">
        <f>VLOOKUP(A160,[6]REPNCT004ReporteAuxiliarContabl!A$21:D$281,4,0)</f>
        <v>2283260</v>
      </c>
      <c r="I160" s="47">
        <f t="shared" si="5"/>
        <v>1591760135</v>
      </c>
    </row>
    <row r="161" spans="1:9" s="19" customFormat="1" ht="15" customHeight="1" x14ac:dyDescent="0.2">
      <c r="A161" s="13">
        <v>890205383</v>
      </c>
      <c r="B161" s="13">
        <f>VLOOKUP(A161,[1]Hoja1!A$9:B$3777,2,0)</f>
        <v>214768547</v>
      </c>
      <c r="C161" s="14" t="s">
        <v>304</v>
      </c>
      <c r="D161" s="15" t="s">
        <v>547</v>
      </c>
      <c r="E161" s="47">
        <f>VLOOKUP(A161,'[2]REPNCT004ReporteAuxiliarCon (2)'!A$21:F$279,6,0)</f>
        <v>963132557</v>
      </c>
      <c r="F161" s="47">
        <f>VLOOKUP(A161,[3]REPNCT004ReporteAuxiliarContabl!A$21:D$281,4,0)</f>
        <v>101078535</v>
      </c>
      <c r="G161" s="47">
        <f t="shared" si="4"/>
        <v>1064211092</v>
      </c>
      <c r="H161" s="47">
        <f>VLOOKUP(A161,[6]REPNCT004ReporteAuxiliarContabl!A$21:D$281,4,0)</f>
        <v>126308284</v>
      </c>
      <c r="I161" s="47">
        <f t="shared" si="5"/>
        <v>1190519376</v>
      </c>
    </row>
    <row r="162" spans="1:9" s="19" customFormat="1" ht="15" customHeight="1" x14ac:dyDescent="0.2">
      <c r="A162" s="13">
        <v>890680008</v>
      </c>
      <c r="B162" s="13">
        <f>VLOOKUP(A162,[1]Hoja1!A$9:B$3777,2,0)</f>
        <v>219025290</v>
      </c>
      <c r="C162" s="14" t="s">
        <v>305</v>
      </c>
      <c r="D162" s="15" t="s">
        <v>548</v>
      </c>
      <c r="E162" s="47">
        <f>VLOOKUP(A162,'[2]REPNCT004ReporteAuxiliarCon (2)'!A$21:F$279,6,0)</f>
        <v>2202879777</v>
      </c>
      <c r="F162" s="47">
        <f>VLOOKUP(A162,[3]REPNCT004ReporteAuxiliarContabl!A$21:D$281,4,0)</f>
        <v>168464225</v>
      </c>
      <c r="G162" s="47">
        <f t="shared" si="4"/>
        <v>2371344002</v>
      </c>
      <c r="H162" s="47">
        <f>VLOOKUP(A162,[6]REPNCT004ReporteAuxiliarContabl!A$21:D$281,4,0)</f>
        <v>913858263</v>
      </c>
      <c r="I162" s="47">
        <f t="shared" si="5"/>
        <v>3285202265</v>
      </c>
    </row>
    <row r="163" spans="1:9" s="19" customFormat="1" ht="15" customHeight="1" x14ac:dyDescent="0.2">
      <c r="A163" s="13">
        <v>890680378</v>
      </c>
      <c r="B163" s="13">
        <f>VLOOKUP(A163,[1]Hoja1!A$9:B$3777,2,0)</f>
        <v>210725307</v>
      </c>
      <c r="C163" s="14" t="s">
        <v>306</v>
      </c>
      <c r="D163" s="15" t="s">
        <v>549</v>
      </c>
      <c r="E163" s="47">
        <f>VLOOKUP(A163,'[2]REPNCT004ReporteAuxiliarCon (2)'!A$21:F$279,6,0)</f>
        <v>1056794087</v>
      </c>
      <c r="F163" s="47">
        <f>VLOOKUP(A163,[3]REPNCT004ReporteAuxiliarContabl!A$21:D$281,4,0)</f>
        <v>552865133</v>
      </c>
      <c r="G163" s="47">
        <f t="shared" si="4"/>
        <v>1609659220</v>
      </c>
      <c r="H163" s="47">
        <f>VLOOKUP(A163,[6]REPNCT004ReporteAuxiliarContabl!A$21:D$281,4,0)</f>
        <v>378587067</v>
      </c>
      <c r="I163" s="47">
        <f t="shared" si="5"/>
        <v>1988246287</v>
      </c>
    </row>
    <row r="164" spans="1:9" s="19" customFormat="1" ht="15" customHeight="1" x14ac:dyDescent="0.2">
      <c r="A164" s="13">
        <v>890801130</v>
      </c>
      <c r="B164" s="13">
        <f>VLOOKUP(A164,[1]Hoja1!A$9:B$3777,2,0)</f>
        <v>218017380</v>
      </c>
      <c r="C164" s="14" t="s">
        <v>307</v>
      </c>
      <c r="D164" s="15" t="s">
        <v>550</v>
      </c>
      <c r="E164" s="47">
        <f>VLOOKUP(A164,'[2]REPNCT004ReporteAuxiliarCon (2)'!A$21:F$279,6,0)</f>
        <v>466498458</v>
      </c>
      <c r="F164" s="47">
        <f>VLOOKUP(A164,[3]REPNCT004ReporteAuxiliarContabl!A$21:D$281,4,0)</f>
        <v>0</v>
      </c>
      <c r="G164" s="47">
        <f t="shared" si="4"/>
        <v>466498458</v>
      </c>
      <c r="H164" s="47">
        <f>VLOOKUP(A164,[6]REPNCT004ReporteAuxiliarContabl!A$21:D$281,4,0)</f>
        <v>0</v>
      </c>
      <c r="I164" s="47">
        <f t="shared" si="5"/>
        <v>466498458</v>
      </c>
    </row>
    <row r="165" spans="1:9" s="19" customFormat="1" ht="15" customHeight="1" x14ac:dyDescent="0.2">
      <c r="A165" s="13">
        <v>817000992</v>
      </c>
      <c r="B165" s="13">
        <f>VLOOKUP(A165,[1]Hoja1!A$9:B$3777,2,0)</f>
        <v>213319533</v>
      </c>
      <c r="C165" s="14" t="s">
        <v>308</v>
      </c>
      <c r="D165" s="15" t="s">
        <v>551</v>
      </c>
      <c r="E165" s="47">
        <f>VLOOKUP(A165,'[2]REPNCT004ReporteAuxiliarCon (2)'!A$21:F$279,6,0)</f>
        <v>21379672</v>
      </c>
      <c r="F165" s="47">
        <f>VLOOKUP(A165,[3]REPNCT004ReporteAuxiliarContabl!A$21:D$281,4,0)</f>
        <v>0</v>
      </c>
      <c r="G165" s="47">
        <f t="shared" si="4"/>
        <v>21379672</v>
      </c>
      <c r="H165" s="47">
        <f>VLOOKUP(A165,[6]REPNCT004ReporteAuxiliarContabl!A$21:D$281,4,0)</f>
        <v>0</v>
      </c>
      <c r="I165" s="47">
        <f t="shared" si="5"/>
        <v>21379672</v>
      </c>
    </row>
    <row r="166" spans="1:9" s="19" customFormat="1" ht="15" customHeight="1" x14ac:dyDescent="0.2">
      <c r="A166" s="13">
        <v>839000360</v>
      </c>
      <c r="B166" s="13">
        <f>VLOOKUP(A166,[1]Hoja1!A$9:B$3777,2,0)</f>
        <v>213544035</v>
      </c>
      <c r="C166" s="14" t="s">
        <v>309</v>
      </c>
      <c r="D166" s="15" t="s">
        <v>552</v>
      </c>
      <c r="E166" s="47">
        <f>VLOOKUP(A166,'[2]REPNCT004ReporteAuxiliarCon (2)'!A$21:F$279,6,0)</f>
        <v>441522272</v>
      </c>
      <c r="F166" s="47">
        <f>VLOOKUP(A166,[3]REPNCT004ReporteAuxiliarContabl!A$21:D$281,4,0)</f>
        <v>0</v>
      </c>
      <c r="G166" s="47">
        <f t="shared" si="4"/>
        <v>441522272</v>
      </c>
      <c r="H166" s="47">
        <f>VLOOKUP(A166,[6]REPNCT004ReporteAuxiliarContabl!A$21:D$281,4,0)</f>
        <v>0</v>
      </c>
      <c r="I166" s="47">
        <f t="shared" si="5"/>
        <v>441522272</v>
      </c>
    </row>
    <row r="167" spans="1:9" s="19" customFormat="1" ht="15" customHeight="1" x14ac:dyDescent="0.2">
      <c r="A167" s="13">
        <v>890981518</v>
      </c>
      <c r="B167" s="13">
        <f>VLOOKUP(A167,[1]Hoja1!A$9:B$3777,2,0)</f>
        <v>213105031</v>
      </c>
      <c r="C167" s="14" t="s">
        <v>310</v>
      </c>
      <c r="D167" s="15" t="s">
        <v>553</v>
      </c>
      <c r="E167" s="47">
        <f>VLOOKUP(A167,'[2]REPNCT004ReporteAuxiliarCon (2)'!A$21:F$279,6,0)</f>
        <v>16023825</v>
      </c>
      <c r="F167" s="47">
        <f>VLOOKUP(A167,[3]REPNCT004ReporteAuxiliarContabl!A$21:D$281,4,0)</f>
        <v>0</v>
      </c>
      <c r="G167" s="47">
        <f t="shared" si="4"/>
        <v>16023825</v>
      </c>
      <c r="H167" s="47">
        <f>VLOOKUP(A167,[6]REPNCT004ReporteAuxiliarContabl!A$21:D$281,4,0)</f>
        <v>0</v>
      </c>
      <c r="I167" s="47">
        <f t="shared" si="5"/>
        <v>16023825</v>
      </c>
    </row>
    <row r="168" spans="1:9" s="19" customFormat="1" ht="15" customHeight="1" x14ac:dyDescent="0.2">
      <c r="A168" s="13">
        <v>891480085</v>
      </c>
      <c r="B168" s="13">
        <f>VLOOKUP(A168,[1]Hoja1!A$9:B$3777,2,0)</f>
        <v>116666000</v>
      </c>
      <c r="C168" s="14" t="s">
        <v>311</v>
      </c>
      <c r="D168" s="15" t="s">
        <v>554</v>
      </c>
      <c r="E168" s="47">
        <f>VLOOKUP(A168,'[2]REPNCT004ReporteAuxiliarCon (2)'!A$21:F$279,6,0)</f>
        <v>5490798613</v>
      </c>
      <c r="F168" s="47">
        <f>VLOOKUP(A168,[3]REPNCT004ReporteAuxiliarContabl!A$21:D$281,4,0)</f>
        <v>1622278260</v>
      </c>
      <c r="G168" s="47">
        <f t="shared" si="4"/>
        <v>7113076873</v>
      </c>
      <c r="H168" s="47">
        <f>VLOOKUP(A168,[6]REPNCT004ReporteAuxiliarContabl!A$21:D$281,4,0)</f>
        <v>315770711</v>
      </c>
      <c r="I168" s="47">
        <f t="shared" si="5"/>
        <v>7428847584</v>
      </c>
    </row>
    <row r="169" spans="1:9" s="19" customFormat="1" ht="15" customHeight="1" x14ac:dyDescent="0.2">
      <c r="A169" s="13">
        <v>891801240</v>
      </c>
      <c r="B169" s="13">
        <f>VLOOKUP(A169,[1]Hoja1!A$9:B$3777,2,0)</f>
        <v>211615516</v>
      </c>
      <c r="C169" s="14" t="s">
        <v>312</v>
      </c>
      <c r="D169" s="15" t="s">
        <v>555</v>
      </c>
      <c r="E169" s="47">
        <f>VLOOKUP(A169,'[2]REPNCT004ReporteAuxiliarCon (2)'!A$21:F$279,6,0)</f>
        <v>5325892</v>
      </c>
      <c r="F169" s="47">
        <f>VLOOKUP(A169,[3]REPNCT004ReporteAuxiliarContabl!A$21:D$281,4,0)</f>
        <v>0</v>
      </c>
      <c r="G169" s="47">
        <f t="shared" si="4"/>
        <v>5325892</v>
      </c>
      <c r="H169" s="47">
        <f>VLOOKUP(A169,[6]REPNCT004ReporteAuxiliarContabl!A$21:D$281,4,0)</f>
        <v>0</v>
      </c>
      <c r="I169" s="47">
        <f t="shared" si="5"/>
        <v>5325892</v>
      </c>
    </row>
    <row r="170" spans="1:9" s="19" customFormat="1" ht="15" customHeight="1" x14ac:dyDescent="0.2">
      <c r="A170" s="13">
        <v>891801362</v>
      </c>
      <c r="B170" s="13">
        <f>VLOOKUP(A170,[1]Hoja1!A$9:B$3777,2,0)</f>
        <v>210715507</v>
      </c>
      <c r="C170" s="14" t="s">
        <v>313</v>
      </c>
      <c r="D170" s="15" t="s">
        <v>556</v>
      </c>
      <c r="E170" s="47">
        <f>VLOOKUP(A170,'[2]REPNCT004ReporteAuxiliarCon (2)'!A$21:F$279,6,0)</f>
        <v>25777068</v>
      </c>
      <c r="F170" s="47">
        <f>VLOOKUP(A170,[3]REPNCT004ReporteAuxiliarContabl!A$21:D$281,4,0)</f>
        <v>0</v>
      </c>
      <c r="G170" s="47">
        <f t="shared" si="4"/>
        <v>25777068</v>
      </c>
      <c r="H170" s="47">
        <f>VLOOKUP(A170,[6]REPNCT004ReporteAuxiliarContabl!A$21:D$281,4,0)</f>
        <v>0</v>
      </c>
      <c r="I170" s="47">
        <f t="shared" si="5"/>
        <v>25777068</v>
      </c>
    </row>
    <row r="171" spans="1:9" s="19" customFormat="1" ht="15" customHeight="1" x14ac:dyDescent="0.2">
      <c r="A171" s="13">
        <v>891801994</v>
      </c>
      <c r="B171" s="13">
        <f>VLOOKUP(A171,[1]Hoja1!A$9:B$3777,2,0)</f>
        <v>217615476</v>
      </c>
      <c r="C171" s="14" t="s">
        <v>314</v>
      </c>
      <c r="D171" s="15" t="s">
        <v>557</v>
      </c>
      <c r="E171" s="47">
        <f>VLOOKUP(A171,'[2]REPNCT004ReporteAuxiliarCon (2)'!A$21:F$279,6,0)</f>
        <v>11093829</v>
      </c>
      <c r="F171" s="47">
        <f>VLOOKUP(A171,[3]REPNCT004ReporteAuxiliarContabl!A$21:D$281,4,0)</f>
        <v>0</v>
      </c>
      <c r="G171" s="47">
        <f t="shared" si="4"/>
        <v>11093829</v>
      </c>
      <c r="H171" s="47">
        <f>VLOOKUP(A171,[6]REPNCT004ReporteAuxiliarContabl!A$21:D$281,4,0)</f>
        <v>0</v>
      </c>
      <c r="I171" s="47">
        <f t="shared" si="5"/>
        <v>11093829</v>
      </c>
    </row>
    <row r="172" spans="1:9" s="19" customFormat="1" ht="15" customHeight="1" x14ac:dyDescent="0.2">
      <c r="A172" s="13">
        <v>891900272</v>
      </c>
      <c r="B172" s="13">
        <f>VLOOKUP(A172,[1]Hoja1!A$9:B$3777,2,0)</f>
        <v>213476834</v>
      </c>
      <c r="C172" s="14" t="s">
        <v>315</v>
      </c>
      <c r="D172" s="15" t="s">
        <v>558</v>
      </c>
      <c r="E172" s="47">
        <f>VLOOKUP(A172,'[2]REPNCT004ReporteAuxiliarCon (2)'!A$21:F$279,6,0)</f>
        <v>3790475794</v>
      </c>
      <c r="F172" s="47">
        <f>VLOOKUP(A172,[3]REPNCT004ReporteAuxiliarContabl!A$21:D$281,4,0)</f>
        <v>0</v>
      </c>
      <c r="G172" s="47">
        <f t="shared" si="4"/>
        <v>3790475794</v>
      </c>
      <c r="H172" s="47">
        <f>VLOOKUP(A172,[6]REPNCT004ReporteAuxiliarContabl!A$21:D$281,4,0)</f>
        <v>0</v>
      </c>
      <c r="I172" s="47">
        <f t="shared" si="5"/>
        <v>3790475794</v>
      </c>
    </row>
    <row r="173" spans="1:9" s="19" customFormat="1" ht="15" customHeight="1" x14ac:dyDescent="0.2">
      <c r="A173" s="13">
        <v>892001457</v>
      </c>
      <c r="B173" s="13">
        <f>VLOOKUP(A173,[1]Hoja1!A$9:B$3777,2,0)</f>
        <v>210650006</v>
      </c>
      <c r="C173" s="14" t="s">
        <v>316</v>
      </c>
      <c r="D173" s="15" t="s">
        <v>559</v>
      </c>
      <c r="E173" s="47">
        <f>VLOOKUP(A173,'[2]REPNCT004ReporteAuxiliarCon (2)'!A$21:F$279,6,0)</f>
        <v>2004029452</v>
      </c>
      <c r="F173" s="47">
        <f>VLOOKUP(A173,[3]REPNCT004ReporteAuxiliarContabl!A$21:D$281,4,0)</f>
        <v>0</v>
      </c>
      <c r="G173" s="47">
        <f t="shared" si="4"/>
        <v>2004029452</v>
      </c>
      <c r="H173" s="47">
        <f>VLOOKUP(A173,[6]REPNCT004ReporteAuxiliarContabl!A$21:D$281,4,0)</f>
        <v>0</v>
      </c>
      <c r="I173" s="47">
        <f t="shared" si="5"/>
        <v>2004029452</v>
      </c>
    </row>
    <row r="174" spans="1:9" s="19" customFormat="1" ht="15" customHeight="1" x14ac:dyDescent="0.2">
      <c r="A174" s="13">
        <v>892280063</v>
      </c>
      <c r="B174" s="13">
        <f>VLOOKUP(A174,[1]Hoja1!A$9:B$3777,2,0)</f>
        <v>211770717</v>
      </c>
      <c r="C174" s="14" t="s">
        <v>317</v>
      </c>
      <c r="D174" s="15" t="s">
        <v>560</v>
      </c>
      <c r="E174" s="47">
        <f>VLOOKUP(A174,'[2]REPNCT004ReporteAuxiliarCon (2)'!A$21:F$279,6,0)</f>
        <v>653183891</v>
      </c>
      <c r="F174" s="47">
        <f>VLOOKUP(A174,[3]REPNCT004ReporteAuxiliarContabl!A$21:D$281,4,0)</f>
        <v>0</v>
      </c>
      <c r="G174" s="47">
        <f t="shared" si="4"/>
        <v>653183891</v>
      </c>
      <c r="H174" s="47">
        <f>VLOOKUP(A174,[6]REPNCT004ReporteAuxiliarContabl!A$21:D$281,4,0)</f>
        <v>0</v>
      </c>
      <c r="I174" s="47">
        <f t="shared" si="5"/>
        <v>653183891</v>
      </c>
    </row>
    <row r="175" spans="1:9" s="19" customFormat="1" ht="15" customHeight="1" x14ac:dyDescent="0.2">
      <c r="A175" s="13">
        <v>890801152</v>
      </c>
      <c r="B175" s="13">
        <f>VLOOKUP(A175,[1]Hoja1!A$9:B$3777,2,0)</f>
        <v>217317873</v>
      </c>
      <c r="C175" s="14" t="s">
        <v>318</v>
      </c>
      <c r="D175" s="15" t="s">
        <v>561</v>
      </c>
      <c r="E175" s="47">
        <f>VLOOKUP(A175,'[2]REPNCT004ReporteAuxiliarCon (2)'!A$21:F$279,6,0)</f>
        <v>2134374</v>
      </c>
      <c r="F175" s="47">
        <f>VLOOKUP(A175,[3]REPNCT004ReporteAuxiliarContabl!A$21:D$281,4,0)</f>
        <v>0</v>
      </c>
      <c r="G175" s="47">
        <f t="shared" si="4"/>
        <v>2134374</v>
      </c>
      <c r="H175" s="47">
        <f>VLOOKUP(A175,[6]REPNCT004ReporteAuxiliarContabl!A$21:D$281,4,0)</f>
        <v>0</v>
      </c>
      <c r="I175" s="47">
        <f t="shared" si="5"/>
        <v>2134374</v>
      </c>
    </row>
    <row r="176" spans="1:9" s="19" customFormat="1" ht="15" customHeight="1" x14ac:dyDescent="0.2">
      <c r="A176" s="13">
        <v>890501876</v>
      </c>
      <c r="B176" s="13">
        <f>VLOOKUP(A176,[1]Hoja1!A$9:B$3777,2,0)</f>
        <v>217354673</v>
      </c>
      <c r="C176" s="14" t="s">
        <v>319</v>
      </c>
      <c r="D176" s="15" t="s">
        <v>562</v>
      </c>
      <c r="E176" s="47">
        <f>VLOOKUP(A176,'[2]REPNCT004ReporteAuxiliarCon (2)'!A$21:F$279,6,0)</f>
        <v>5087359</v>
      </c>
      <c r="F176" s="47">
        <f>VLOOKUP(A176,[3]REPNCT004ReporteAuxiliarContabl!A$21:D$281,4,0)</f>
        <v>0</v>
      </c>
      <c r="G176" s="47">
        <f t="shared" si="4"/>
        <v>5087359</v>
      </c>
      <c r="H176" s="47">
        <f>VLOOKUP(A176,[6]REPNCT004ReporteAuxiliarContabl!A$21:D$281,4,0)</f>
        <v>0</v>
      </c>
      <c r="I176" s="47">
        <f t="shared" si="5"/>
        <v>5087359</v>
      </c>
    </row>
    <row r="177" spans="1:10" s="19" customFormat="1" ht="15" customHeight="1" x14ac:dyDescent="0.2">
      <c r="A177" s="13">
        <v>891680011</v>
      </c>
      <c r="B177" s="13">
        <f>VLOOKUP(A177,[1]Hoja1!A$9:B$3777,2,0)</f>
        <v>210127001</v>
      </c>
      <c r="C177" s="14" t="s">
        <v>320</v>
      </c>
      <c r="D177" s="15" t="s">
        <v>563</v>
      </c>
      <c r="E177" s="47">
        <f>VLOOKUP(A177,'[2]REPNCT004ReporteAuxiliarCon (2)'!A$21:F$279,6,0)</f>
        <v>3174240526</v>
      </c>
      <c r="F177" s="47">
        <f>VLOOKUP(A177,[3]REPNCT004ReporteAuxiliarContabl!A$21:D$281,4,0)</f>
        <v>707853372</v>
      </c>
      <c r="G177" s="47">
        <f t="shared" si="4"/>
        <v>3882093898</v>
      </c>
      <c r="H177" s="47">
        <f>VLOOKUP(A177,[6]REPNCT004ReporteAuxiliarContabl!A$21:D$281,4,0)</f>
        <v>1010466276</v>
      </c>
      <c r="I177" s="47">
        <f t="shared" si="5"/>
        <v>4892560174</v>
      </c>
    </row>
    <row r="178" spans="1:10" s="19" customFormat="1" ht="15" customHeight="1" x14ac:dyDescent="0.2">
      <c r="A178" s="13">
        <v>892115024</v>
      </c>
      <c r="B178" s="13">
        <f>VLOOKUP(A178,[1]Hoja1!A$9:B$3777,2,0)</f>
        <v>216044560</v>
      </c>
      <c r="C178" s="14" t="s">
        <v>321</v>
      </c>
      <c r="D178" s="15" t="s">
        <v>564</v>
      </c>
      <c r="E178" s="47">
        <f>VLOOKUP(A178,'[2]REPNCT004ReporteAuxiliarCon (2)'!A$21:F$279,6,0)</f>
        <v>898781718</v>
      </c>
      <c r="F178" s="47">
        <f>VLOOKUP(A178,[3]REPNCT004ReporteAuxiliarContabl!A$21:D$281,4,0)</f>
        <v>0</v>
      </c>
      <c r="G178" s="47">
        <f t="shared" si="4"/>
        <v>898781718</v>
      </c>
      <c r="H178" s="47">
        <f>VLOOKUP(A178,[6]REPNCT004ReporteAuxiliarContabl!A$21:D$281,4,0)</f>
        <v>0</v>
      </c>
      <c r="I178" s="47">
        <f t="shared" si="5"/>
        <v>898781718</v>
      </c>
    </row>
    <row r="179" spans="1:10" s="19" customFormat="1" ht="15" customHeight="1" x14ac:dyDescent="0.2">
      <c r="A179" s="13">
        <v>892399999</v>
      </c>
      <c r="B179" s="13">
        <f>VLOOKUP(A179,[1]Hoja1!A$9:B$3777,2,0)</f>
        <v>112020000</v>
      </c>
      <c r="C179" s="14" t="s">
        <v>322</v>
      </c>
      <c r="D179" s="15" t="s">
        <v>565</v>
      </c>
      <c r="E179" s="47">
        <f>VLOOKUP(A179,'[2]REPNCT004ReporteAuxiliarCon (2)'!A$21:F$279,6,0)</f>
        <v>32047780276</v>
      </c>
      <c r="F179" s="47">
        <f>VLOOKUP(A179,[3]REPNCT004ReporteAuxiliarContabl!A$21:D$281,4,0)</f>
        <v>1246635269</v>
      </c>
      <c r="G179" s="47">
        <f t="shared" si="4"/>
        <v>33294415545</v>
      </c>
      <c r="H179" s="47">
        <f>VLOOKUP(A179,[6]REPNCT004ReporteAuxiliarContabl!A$21:D$281,4,0)</f>
        <v>2754952128</v>
      </c>
      <c r="I179" s="47">
        <f t="shared" si="5"/>
        <v>36049367673</v>
      </c>
      <c r="J179" s="45"/>
    </row>
    <row r="180" spans="1:10" s="19" customFormat="1" ht="15" customHeight="1" x14ac:dyDescent="0.2">
      <c r="A180" s="13">
        <v>890984312</v>
      </c>
      <c r="B180" s="13">
        <f>VLOOKUP(A180,[1]Hoja1!A$9:B$3777,2,0)</f>
        <v>210405604</v>
      </c>
      <c r="C180" s="14" t="s">
        <v>323</v>
      </c>
      <c r="D180" s="15" t="s">
        <v>566</v>
      </c>
      <c r="E180" s="47">
        <f>VLOOKUP(A180,'[2]REPNCT004ReporteAuxiliarCon (2)'!A$21:F$279,6,0)</f>
        <v>101677584</v>
      </c>
      <c r="F180" s="47">
        <f>VLOOKUP(A180,[3]REPNCT004ReporteAuxiliarContabl!A$21:D$281,4,0)</f>
        <v>0</v>
      </c>
      <c r="G180" s="47">
        <f t="shared" si="4"/>
        <v>101677584</v>
      </c>
      <c r="H180" s="47">
        <f>VLOOKUP(A180,[6]REPNCT004ReporteAuxiliarContabl!A$21:D$281,4,0)</f>
        <v>0</v>
      </c>
      <c r="I180" s="47">
        <f t="shared" si="5"/>
        <v>101677584</v>
      </c>
      <c r="J180" s="45"/>
    </row>
    <row r="181" spans="1:10" s="19" customFormat="1" ht="15" customHeight="1" x14ac:dyDescent="0.2">
      <c r="A181" s="13">
        <v>899999406</v>
      </c>
      <c r="B181" s="13">
        <f>VLOOKUP(A181,[1]Hoja1!A$9:B$3777,2,0)</f>
        <v>212425224</v>
      </c>
      <c r="C181" s="14" t="s">
        <v>324</v>
      </c>
      <c r="D181" s="15" t="s">
        <v>541</v>
      </c>
      <c r="E181" s="47">
        <f>VLOOKUP(A181,'[2]REPNCT004ReporteAuxiliarCon (2)'!A$21:F$279,6,0)</f>
        <v>16023825</v>
      </c>
      <c r="F181" s="47">
        <f>VLOOKUP(A181,[3]REPNCT004ReporteAuxiliarContabl!A$21:D$281,4,0)</f>
        <v>0</v>
      </c>
      <c r="G181" s="47">
        <f t="shared" si="4"/>
        <v>16023825</v>
      </c>
      <c r="H181" s="47">
        <f>VLOOKUP(A181,[6]REPNCT004ReporteAuxiliarContabl!A$21:D$281,4,0)</f>
        <v>0</v>
      </c>
      <c r="I181" s="47">
        <f t="shared" si="5"/>
        <v>16023825</v>
      </c>
      <c r="J181" s="45"/>
    </row>
    <row r="182" spans="1:10" s="19" customFormat="1" ht="15" customHeight="1" x14ac:dyDescent="0.2">
      <c r="A182" s="13">
        <v>891801369</v>
      </c>
      <c r="B182" s="13">
        <f>VLOOKUP(A182,[1]Hoja1!A$9:B$3777,2,0)</f>
        <v>218115681</v>
      </c>
      <c r="C182" s="14" t="s">
        <v>325</v>
      </c>
      <c r="D182" s="15" t="s">
        <v>567</v>
      </c>
      <c r="E182" s="47">
        <f>VLOOKUP(A182,'[2]REPNCT004ReporteAuxiliarCon (2)'!A$21:F$279,6,0)</f>
        <v>2136510</v>
      </c>
      <c r="F182" s="47">
        <f>VLOOKUP(A182,[3]REPNCT004ReporteAuxiliarContabl!A$21:D$281,4,0)</f>
        <v>0</v>
      </c>
      <c r="G182" s="47">
        <f t="shared" si="4"/>
        <v>2136510</v>
      </c>
      <c r="H182" s="47">
        <f>VLOOKUP(A182,[6]REPNCT004ReporteAuxiliarContabl!A$21:D$281,4,0)</f>
        <v>0</v>
      </c>
      <c r="I182" s="47">
        <f t="shared" si="5"/>
        <v>2136510</v>
      </c>
      <c r="J182" s="45"/>
    </row>
    <row r="183" spans="1:10" s="19" customFormat="1" ht="15" customHeight="1" x14ac:dyDescent="0.2">
      <c r="A183" s="13">
        <v>891857821</v>
      </c>
      <c r="B183" s="13">
        <f>VLOOKUP(A183,[1]Hoja1!A$9:B$3777,2,0)</f>
        <v>217315673</v>
      </c>
      <c r="C183" s="14" t="s">
        <v>326</v>
      </c>
      <c r="D183" s="15" t="s">
        <v>568</v>
      </c>
      <c r="E183" s="47">
        <f>VLOOKUP(A183,'[2]REPNCT004ReporteAuxiliarCon (2)'!A$21:F$279,6,0)</f>
        <v>94006</v>
      </c>
      <c r="F183" s="47">
        <f>VLOOKUP(A183,[3]REPNCT004ReporteAuxiliarContabl!A$21:D$281,4,0)</f>
        <v>0</v>
      </c>
      <c r="G183" s="47">
        <f t="shared" si="4"/>
        <v>94006</v>
      </c>
      <c r="H183" s="47">
        <f>VLOOKUP(A183,[6]REPNCT004ReporteAuxiliarContabl!A$21:D$281,4,0)</f>
        <v>0</v>
      </c>
      <c r="I183" s="47">
        <f t="shared" si="5"/>
        <v>94006</v>
      </c>
      <c r="J183" s="45"/>
    </row>
    <row r="184" spans="1:10" s="19" customFormat="1" ht="15" customHeight="1" x14ac:dyDescent="0.2">
      <c r="A184" s="13">
        <v>892280053</v>
      </c>
      <c r="B184" s="13">
        <f>VLOOKUP(A184,[1]Hoja1!A$9:B$3777,2,0)</f>
        <v>210470204</v>
      </c>
      <c r="C184" s="14" t="s">
        <v>327</v>
      </c>
      <c r="D184" s="15" t="s">
        <v>569</v>
      </c>
      <c r="E184" s="47">
        <f>VLOOKUP(A184,'[2]REPNCT004ReporteAuxiliarCon (2)'!A$21:F$279,6,0)</f>
        <v>106825504</v>
      </c>
      <c r="F184" s="47">
        <f>VLOOKUP(A184,[3]REPNCT004ReporteAuxiliarContabl!A$21:D$281,4,0)</f>
        <v>0</v>
      </c>
      <c r="G184" s="47">
        <f t="shared" si="4"/>
        <v>106825504</v>
      </c>
      <c r="H184" s="47">
        <f>VLOOKUP(A184,[6]REPNCT004ReporteAuxiliarContabl!A$21:D$281,4,0)</f>
        <v>0</v>
      </c>
      <c r="I184" s="47">
        <f t="shared" si="5"/>
        <v>106825504</v>
      </c>
    </row>
    <row r="185" spans="1:10" s="19" customFormat="1" ht="15" customHeight="1" x14ac:dyDescent="0.2">
      <c r="A185" s="13">
        <v>899999328</v>
      </c>
      <c r="B185" s="13">
        <f>VLOOKUP(A185,[1]Hoja1!A$9:B$3777,2,0)</f>
        <v>216925269</v>
      </c>
      <c r="C185" s="14" t="s">
        <v>328</v>
      </c>
      <c r="D185" s="15" t="s">
        <v>570</v>
      </c>
      <c r="E185" s="47">
        <f>VLOOKUP(A185,'[2]REPNCT004ReporteAuxiliarCon (2)'!A$21:F$279,6,0)</f>
        <v>1291760378</v>
      </c>
      <c r="F185" s="47">
        <f>VLOOKUP(A185,[3]REPNCT004ReporteAuxiliarContabl!A$21:D$281,4,0)</f>
        <v>170294914</v>
      </c>
      <c r="G185" s="47">
        <f t="shared" si="4"/>
        <v>1462055292</v>
      </c>
      <c r="H185" s="47">
        <f>VLOOKUP(A185,[6]REPNCT004ReporteAuxiliarContabl!A$21:D$281,4,0)</f>
        <v>66867704</v>
      </c>
      <c r="I185" s="47">
        <f t="shared" si="5"/>
        <v>1528922996</v>
      </c>
    </row>
    <row r="186" spans="1:10" s="19" customFormat="1" ht="15" customHeight="1" x14ac:dyDescent="0.2">
      <c r="A186" s="13">
        <v>891180022</v>
      </c>
      <c r="B186" s="13">
        <f>VLOOKUP(A186,[1]Hoja1!A$9:B$3777,2,0)</f>
        <v>219841298</v>
      </c>
      <c r="C186" s="14" t="s">
        <v>329</v>
      </c>
      <c r="D186" s="15" t="s">
        <v>571</v>
      </c>
      <c r="E186" s="47">
        <f>VLOOKUP(A186,'[2]REPNCT004ReporteAuxiliarCon (2)'!A$21:F$279,6,0)</f>
        <v>165268387</v>
      </c>
      <c r="F186" s="47">
        <f>VLOOKUP(A186,[3]REPNCT004ReporteAuxiliarContabl!A$21:D$281,4,0)</f>
        <v>0</v>
      </c>
      <c r="G186" s="47">
        <f t="shared" si="4"/>
        <v>165268387</v>
      </c>
      <c r="H186" s="47">
        <f>VLOOKUP(A186,[6]REPNCT004ReporteAuxiliarContabl!A$21:D$281,4,0)</f>
        <v>0</v>
      </c>
      <c r="I186" s="47">
        <f t="shared" si="5"/>
        <v>165268387</v>
      </c>
    </row>
    <row r="187" spans="1:10" s="19" customFormat="1" ht="15" customHeight="1" x14ac:dyDescent="0.2">
      <c r="A187" s="13">
        <v>892200312</v>
      </c>
      <c r="B187" s="13">
        <f>VLOOKUP(A187,[1]Hoja1!A$9:B$3777,2,0)</f>
        <v>212370523</v>
      </c>
      <c r="C187" s="14" t="s">
        <v>330</v>
      </c>
      <c r="D187" s="15" t="s">
        <v>572</v>
      </c>
      <c r="E187" s="47">
        <f>VLOOKUP(A187,'[2]REPNCT004ReporteAuxiliarCon (2)'!A$21:F$279,6,0)</f>
        <v>34532412</v>
      </c>
      <c r="F187" s="47">
        <f>VLOOKUP(A187,[3]REPNCT004ReporteAuxiliarContabl!A$21:D$281,4,0)</f>
        <v>0</v>
      </c>
      <c r="G187" s="47">
        <f t="shared" si="4"/>
        <v>34532412</v>
      </c>
      <c r="H187" s="47">
        <f>VLOOKUP(A187,[6]REPNCT004ReporteAuxiliarContabl!A$21:D$281,4,0)</f>
        <v>0</v>
      </c>
      <c r="I187" s="47">
        <f t="shared" si="5"/>
        <v>34532412</v>
      </c>
    </row>
    <row r="188" spans="1:10" s="19" customFormat="1" ht="15" customHeight="1" x14ac:dyDescent="0.2">
      <c r="A188" s="13">
        <v>890981138</v>
      </c>
      <c r="B188" s="13">
        <f>VLOOKUP(A188,[1]Hoja1!A$9:B$3777,2,0)</f>
        <v>213705837</v>
      </c>
      <c r="C188" s="14" t="s">
        <v>331</v>
      </c>
      <c r="D188" s="15" t="s">
        <v>573</v>
      </c>
      <c r="E188" s="47">
        <f>VLOOKUP(A188,'[2]REPNCT004ReporteAuxiliarCon (2)'!A$21:F$279,6,0)</f>
        <v>3594223630</v>
      </c>
      <c r="F188" s="47">
        <f>VLOOKUP(A188,[3]REPNCT004ReporteAuxiliarContabl!A$21:D$281,4,0)</f>
        <v>19000000</v>
      </c>
      <c r="G188" s="47">
        <f t="shared" si="4"/>
        <v>3613223630</v>
      </c>
      <c r="H188" s="47">
        <f>VLOOKUP(A188,[6]REPNCT004ReporteAuxiliarContabl!A$21:D$281,4,0)</f>
        <v>66572971</v>
      </c>
      <c r="I188" s="47">
        <f t="shared" si="5"/>
        <v>3679796601</v>
      </c>
    </row>
    <row r="189" spans="1:10" s="19" customFormat="1" ht="15" customHeight="1" x14ac:dyDescent="0.2">
      <c r="A189" s="13">
        <v>892099232</v>
      </c>
      <c r="B189" s="13">
        <f>VLOOKUP(A189,[1]Hoja1!A$9:B$3777,2,0)</f>
        <v>212450124</v>
      </c>
      <c r="C189" s="14" t="s">
        <v>332</v>
      </c>
      <c r="D189" s="15" t="s">
        <v>574</v>
      </c>
      <c r="E189" s="47">
        <f>VLOOKUP(A189,'[2]REPNCT004ReporteAuxiliarCon (2)'!A$21:F$279,6,0)</f>
        <v>48723085</v>
      </c>
      <c r="F189" s="47">
        <f>VLOOKUP(A189,[3]REPNCT004ReporteAuxiliarContabl!A$21:D$281,4,0)</f>
        <v>0</v>
      </c>
      <c r="G189" s="47">
        <f t="shared" si="4"/>
        <v>48723085</v>
      </c>
      <c r="H189" s="47">
        <f>VLOOKUP(A189,[6]REPNCT004ReporteAuxiliarContabl!A$21:D$281,4,0)</f>
        <v>0</v>
      </c>
      <c r="I189" s="47">
        <f t="shared" si="5"/>
        <v>48723085</v>
      </c>
    </row>
    <row r="190" spans="1:10" s="19" customFormat="1" ht="15" customHeight="1" x14ac:dyDescent="0.2">
      <c r="A190" s="13">
        <v>800050331</v>
      </c>
      <c r="B190" s="13">
        <f>VLOOKUP(A190,[1]Hoja1!A$9:B$3777,2,0)</f>
        <v>210070400</v>
      </c>
      <c r="C190" s="14" t="s">
        <v>333</v>
      </c>
      <c r="D190" s="15" t="s">
        <v>575</v>
      </c>
      <c r="E190" s="47">
        <f>VLOOKUP(A190,'[2]REPNCT004ReporteAuxiliarCon (2)'!A$21:F$279,6,0)</f>
        <v>30624736</v>
      </c>
      <c r="F190" s="47">
        <f>VLOOKUP(A190,[3]REPNCT004ReporteAuxiliarContabl!A$21:D$281,4,0)</f>
        <v>0</v>
      </c>
      <c r="G190" s="47">
        <f t="shared" si="4"/>
        <v>30624736</v>
      </c>
      <c r="H190" s="47">
        <f>VLOOKUP(A190,[6]REPNCT004ReporteAuxiliarContabl!A$21:D$281,4,0)</f>
        <v>0</v>
      </c>
      <c r="I190" s="47">
        <f t="shared" si="5"/>
        <v>30624736</v>
      </c>
    </row>
    <row r="191" spans="1:10" s="19" customFormat="1" ht="15" customHeight="1" x14ac:dyDescent="0.2">
      <c r="A191" s="13">
        <v>800096807</v>
      </c>
      <c r="B191" s="13">
        <f>VLOOKUP(A191,[1]Hoja1!A$9:B$3777,2,0)</f>
        <v>210723807</v>
      </c>
      <c r="C191" s="14" t="s">
        <v>334</v>
      </c>
      <c r="D191" s="15" t="s">
        <v>576</v>
      </c>
      <c r="E191" s="47">
        <f>VLOOKUP(A191,'[2]REPNCT004ReporteAuxiliarCon (2)'!A$21:F$279,6,0)</f>
        <v>111279532</v>
      </c>
      <c r="F191" s="47">
        <f>VLOOKUP(A191,[3]REPNCT004ReporteAuxiliarContabl!A$21:D$281,4,0)</f>
        <v>0</v>
      </c>
      <c r="G191" s="47">
        <f t="shared" si="4"/>
        <v>111279532</v>
      </c>
      <c r="H191" s="47">
        <f>VLOOKUP(A191,[6]REPNCT004ReporteAuxiliarContabl!A$21:D$281,4,0)</f>
        <v>0</v>
      </c>
      <c r="I191" s="47">
        <f t="shared" si="5"/>
        <v>111279532</v>
      </c>
    </row>
    <row r="192" spans="1:10" s="19" customFormat="1" ht="15" customHeight="1" x14ac:dyDescent="0.2">
      <c r="A192" s="13">
        <v>800098193</v>
      </c>
      <c r="B192" s="13">
        <f>VLOOKUP(A192,[1]Hoja1!A$9:B$3777,2,0)</f>
        <v>211850318</v>
      </c>
      <c r="C192" s="14" t="s">
        <v>335</v>
      </c>
      <c r="D192" s="15" t="s">
        <v>577</v>
      </c>
      <c r="E192" s="47">
        <f>VLOOKUP(A192,'[2]REPNCT004ReporteAuxiliarCon (2)'!A$21:F$279,6,0)</f>
        <v>160238256</v>
      </c>
      <c r="F192" s="47">
        <f>VLOOKUP(A192,[3]REPNCT004ReporteAuxiliarContabl!A$21:D$281,4,0)</f>
        <v>0</v>
      </c>
      <c r="G192" s="47">
        <f t="shared" si="4"/>
        <v>160238256</v>
      </c>
      <c r="H192" s="47">
        <f>VLOOKUP(A192,[6]REPNCT004ReporteAuxiliarContabl!A$21:D$281,4,0)</f>
        <v>0</v>
      </c>
      <c r="I192" s="47">
        <f t="shared" si="5"/>
        <v>160238256</v>
      </c>
    </row>
    <row r="193" spans="1:9" s="19" customFormat="1" ht="15" customHeight="1" x14ac:dyDescent="0.2">
      <c r="A193" s="13">
        <v>800104062</v>
      </c>
      <c r="B193" s="13">
        <f>VLOOKUP(A193,[1]Hoja1!A$9:B$3777,2,0)</f>
        <v>210170001</v>
      </c>
      <c r="C193" s="14" t="s">
        <v>336</v>
      </c>
      <c r="D193" s="15" t="s">
        <v>578</v>
      </c>
      <c r="E193" s="47">
        <f>VLOOKUP(A193,'[2]REPNCT004ReporteAuxiliarCon (2)'!A$21:F$279,6,0)</f>
        <v>2070586118</v>
      </c>
      <c r="F193" s="47">
        <f>VLOOKUP(A193,[3]REPNCT004ReporteAuxiliarContabl!A$21:D$281,4,0)</f>
        <v>1185639583</v>
      </c>
      <c r="G193" s="47">
        <f t="shared" si="4"/>
        <v>3256225701</v>
      </c>
      <c r="H193" s="47">
        <f>VLOOKUP(A193,[6]REPNCT004ReporteAuxiliarContabl!A$21:D$281,4,0)</f>
        <v>277326419800</v>
      </c>
      <c r="I193" s="47">
        <f t="shared" si="5"/>
        <v>280582645501</v>
      </c>
    </row>
    <row r="194" spans="1:9" s="19" customFormat="1" ht="15" customHeight="1" x14ac:dyDescent="0.2">
      <c r="A194" s="13">
        <v>800100729</v>
      </c>
      <c r="B194" s="13">
        <f>VLOOKUP(A194,[1]Hoja1!A$9:B$3777,2,0)</f>
        <v>210870508</v>
      </c>
      <c r="C194" s="14" t="s">
        <v>337</v>
      </c>
      <c r="D194" s="15" t="s">
        <v>579</v>
      </c>
      <c r="E194" s="47">
        <f>VLOOKUP(A194,'[2]REPNCT004ReporteAuxiliarCon (2)'!A$21:F$279,6,0)</f>
        <v>73709598</v>
      </c>
      <c r="F194" s="47">
        <f>VLOOKUP(A194,[3]REPNCT004ReporteAuxiliarContabl!A$21:D$281,4,0)</f>
        <v>0</v>
      </c>
      <c r="G194" s="47">
        <f t="shared" si="4"/>
        <v>73709598</v>
      </c>
      <c r="H194" s="47">
        <f>VLOOKUP(A194,[6]REPNCT004ReporteAuxiliarContabl!A$21:D$281,4,0)</f>
        <v>0</v>
      </c>
      <c r="I194" s="47">
        <f t="shared" si="5"/>
        <v>73709598</v>
      </c>
    </row>
    <row r="195" spans="1:9" s="19" customFormat="1" ht="15" customHeight="1" x14ac:dyDescent="0.2">
      <c r="A195" s="13">
        <v>812001681</v>
      </c>
      <c r="B195" s="13">
        <f>VLOOKUP(A195,[1]Hoja1!A$9:B$3777,2,0)</f>
        <v>215023350</v>
      </c>
      <c r="C195" s="14" t="s">
        <v>338</v>
      </c>
      <c r="D195" s="15" t="s">
        <v>580</v>
      </c>
      <c r="E195" s="47">
        <f>VLOOKUP(A195,'[2]REPNCT004ReporteAuxiliarCon (2)'!A$21:F$279,6,0)</f>
        <v>391991250</v>
      </c>
      <c r="F195" s="47">
        <f>VLOOKUP(A195,[3]REPNCT004ReporteAuxiliarContabl!A$21:D$281,4,0)</f>
        <v>0</v>
      </c>
      <c r="G195" s="47">
        <f t="shared" si="4"/>
        <v>391991250</v>
      </c>
      <c r="H195" s="47">
        <f>VLOOKUP(A195,[6]REPNCT004ReporteAuxiliarContabl!A$21:D$281,4,0)</f>
        <v>0</v>
      </c>
      <c r="I195" s="47">
        <f t="shared" si="5"/>
        <v>391991250</v>
      </c>
    </row>
    <row r="196" spans="1:9" s="19" customFormat="1" ht="15" customHeight="1" x14ac:dyDescent="0.2">
      <c r="A196" s="13">
        <v>890001639</v>
      </c>
      <c r="B196" s="13">
        <f>VLOOKUP(A196,[1]Hoja1!A$9:B$3777,2,0)</f>
        <v>116363000</v>
      </c>
      <c r="C196" s="14" t="s">
        <v>339</v>
      </c>
      <c r="D196" s="15" t="s">
        <v>581</v>
      </c>
      <c r="E196" s="47">
        <f>VLOOKUP(A196,'[2]REPNCT004ReporteAuxiliarCon (2)'!A$21:F$279,6,0)</f>
        <v>3549085123</v>
      </c>
      <c r="F196" s="47">
        <f>VLOOKUP(A196,[3]REPNCT004ReporteAuxiliarContabl!A$21:D$281,4,0)</f>
        <v>1075875613</v>
      </c>
      <c r="G196" s="47">
        <f t="shared" si="4"/>
        <v>4624960736</v>
      </c>
      <c r="H196" s="47">
        <f>VLOOKUP(A196,[6]REPNCT004ReporteAuxiliarContabl!A$21:D$281,4,0)</f>
        <v>1964374119</v>
      </c>
      <c r="I196" s="47">
        <f t="shared" si="5"/>
        <v>6589334855</v>
      </c>
    </row>
    <row r="197" spans="1:9" s="19" customFormat="1" ht="15" customHeight="1" x14ac:dyDescent="0.2">
      <c r="A197" s="13">
        <v>890981000</v>
      </c>
      <c r="B197" s="13">
        <f>VLOOKUP(A197,[1]Hoja1!A$9:B$3777,2,0)</f>
        <v>218505585</v>
      </c>
      <c r="C197" s="14" t="s">
        <v>340</v>
      </c>
      <c r="D197" s="15" t="s">
        <v>582</v>
      </c>
      <c r="E197" s="47">
        <f>VLOOKUP(A197,'[2]REPNCT004ReporteAuxiliarCon (2)'!A$21:F$279,6,0)</f>
        <v>660794112</v>
      </c>
      <c r="F197" s="47">
        <f>VLOOKUP(A197,[3]REPNCT004ReporteAuxiliarContabl!A$21:D$281,4,0)</f>
        <v>0</v>
      </c>
      <c r="G197" s="47">
        <f t="shared" ref="G197:G259" si="6">+E197+F197</f>
        <v>660794112</v>
      </c>
      <c r="H197" s="47">
        <f>VLOOKUP(A197,[6]REPNCT004ReporteAuxiliarContabl!A$21:D$281,4,0)</f>
        <v>0</v>
      </c>
      <c r="I197" s="47">
        <f t="shared" ref="I197:I260" si="7">+G197+H197</f>
        <v>660794112</v>
      </c>
    </row>
    <row r="198" spans="1:9" s="19" customFormat="1" ht="15" customHeight="1" x14ac:dyDescent="0.2">
      <c r="A198" s="13">
        <v>890984265</v>
      </c>
      <c r="B198" s="13">
        <f>VLOOKUP(A198,[1]Hoja1!A$9:B$3777,2,0)</f>
        <v>219305893</v>
      </c>
      <c r="C198" s="14" t="s">
        <v>341</v>
      </c>
      <c r="D198" s="15" t="s">
        <v>583</v>
      </c>
      <c r="E198" s="47">
        <f>VLOOKUP(A198,'[2]REPNCT004ReporteAuxiliarCon (2)'!A$21:F$279,6,0)</f>
        <v>1119236057</v>
      </c>
      <c r="F198" s="47">
        <f>VLOOKUP(A198,[3]REPNCT004ReporteAuxiliarContabl!A$21:D$281,4,0)</f>
        <v>0</v>
      </c>
      <c r="G198" s="47">
        <f t="shared" si="6"/>
        <v>1119236057</v>
      </c>
      <c r="H198" s="47">
        <f>VLOOKUP(A198,[6]REPNCT004ReporteAuxiliarContabl!A$21:D$281,4,0)</f>
        <v>0</v>
      </c>
      <c r="I198" s="47">
        <f t="shared" si="7"/>
        <v>1119236057</v>
      </c>
    </row>
    <row r="199" spans="1:9" s="19" customFormat="1" ht="15" customHeight="1" x14ac:dyDescent="0.2">
      <c r="A199" s="13">
        <v>890399045</v>
      </c>
      <c r="B199" s="13">
        <f>VLOOKUP(A199,[1]Hoja1!A$9:B$3777,2,0)</f>
        <v>210976109</v>
      </c>
      <c r="C199" s="14" t="s">
        <v>342</v>
      </c>
      <c r="D199" s="15" t="s">
        <v>584</v>
      </c>
      <c r="E199" s="47">
        <f>VLOOKUP(A199,'[2]REPNCT004ReporteAuxiliarCon (2)'!A$21:F$279,6,0)</f>
        <v>3515024174</v>
      </c>
      <c r="F199" s="47">
        <f>VLOOKUP(A199,[3]REPNCT004ReporteAuxiliarContabl!A$21:D$281,4,0)</f>
        <v>536610304</v>
      </c>
      <c r="G199" s="47">
        <f t="shared" si="6"/>
        <v>4051634478</v>
      </c>
      <c r="H199" s="47">
        <f>VLOOKUP(A199,[6]REPNCT004ReporteAuxiliarContabl!A$21:D$281,4,0)</f>
        <v>4691440</v>
      </c>
      <c r="I199" s="47">
        <f t="shared" si="7"/>
        <v>4056325918</v>
      </c>
    </row>
    <row r="200" spans="1:9" s="19" customFormat="1" ht="15" customHeight="1" x14ac:dyDescent="0.2">
      <c r="A200" s="13">
        <v>899999475</v>
      </c>
      <c r="B200" s="13">
        <f>VLOOKUP(A200,[1]Hoja1!A$9:B$3777,2,0)</f>
        <v>211325513</v>
      </c>
      <c r="C200" s="14" t="s">
        <v>343</v>
      </c>
      <c r="D200" s="15" t="s">
        <v>585</v>
      </c>
      <c r="E200" s="47">
        <f>VLOOKUP(A200,'[2]REPNCT004ReporteAuxiliarCon (2)'!A$21:F$279,6,0)</f>
        <v>330379</v>
      </c>
      <c r="F200" s="47">
        <f>VLOOKUP(A200,[3]REPNCT004ReporteAuxiliarContabl!A$21:D$281,4,0)</f>
        <v>0</v>
      </c>
      <c r="G200" s="47">
        <f t="shared" si="6"/>
        <v>330379</v>
      </c>
      <c r="H200" s="47">
        <f>VLOOKUP(A200,[6]REPNCT004ReporteAuxiliarContabl!A$21:D$281,4,0)</f>
        <v>0</v>
      </c>
      <c r="I200" s="47">
        <f t="shared" si="7"/>
        <v>330379</v>
      </c>
    </row>
    <row r="201" spans="1:9" s="19" customFormat="1" ht="15" customHeight="1" x14ac:dyDescent="0.2">
      <c r="A201" s="13">
        <v>899999476</v>
      </c>
      <c r="B201" s="13">
        <f>VLOOKUP(A201,[1]Hoja1!A$9:B$3777,2,0)</f>
        <v>218125781</v>
      </c>
      <c r="C201" s="14" t="s">
        <v>344</v>
      </c>
      <c r="D201" s="15" t="s">
        <v>586</v>
      </c>
      <c r="E201" s="47">
        <f>VLOOKUP(A201,'[2]REPNCT004ReporteAuxiliarCon (2)'!A$21:F$279,6,0)</f>
        <v>27152340</v>
      </c>
      <c r="F201" s="47">
        <f>VLOOKUP(A201,[3]REPNCT004ReporteAuxiliarContabl!A$21:D$281,4,0)</f>
        <v>0</v>
      </c>
      <c r="G201" s="47">
        <f t="shared" si="6"/>
        <v>27152340</v>
      </c>
      <c r="H201" s="47">
        <f>VLOOKUP(A201,[6]REPNCT004ReporteAuxiliarContabl!A$21:D$281,4,0)</f>
        <v>0</v>
      </c>
      <c r="I201" s="47">
        <f t="shared" si="7"/>
        <v>27152340</v>
      </c>
    </row>
    <row r="202" spans="1:9" s="19" customFormat="1" ht="15" customHeight="1" x14ac:dyDescent="0.2">
      <c r="A202" s="13">
        <v>892099105</v>
      </c>
      <c r="B202" s="13">
        <f>VLOOKUP(A202,[1]Hoja1!A$9:B$3777,2,0)</f>
        <v>210194001</v>
      </c>
      <c r="C202" s="14" t="s">
        <v>345</v>
      </c>
      <c r="D202" s="15" t="s">
        <v>587</v>
      </c>
      <c r="E202" s="47">
        <f>VLOOKUP(A202,'[2]REPNCT004ReporteAuxiliarCon (2)'!A$21:F$279,6,0)</f>
        <v>16237477</v>
      </c>
      <c r="F202" s="47">
        <f>VLOOKUP(A202,[3]REPNCT004ReporteAuxiliarContabl!A$21:D$281,4,0)</f>
        <v>0</v>
      </c>
      <c r="G202" s="47">
        <f t="shared" si="6"/>
        <v>16237477</v>
      </c>
      <c r="H202" s="47">
        <f>VLOOKUP(A202,[6]REPNCT004ReporteAuxiliarContabl!A$21:D$281,4,0)</f>
        <v>0</v>
      </c>
      <c r="I202" s="47">
        <f t="shared" si="7"/>
        <v>16237477</v>
      </c>
    </row>
    <row r="203" spans="1:9" s="19" customFormat="1" ht="15" customHeight="1" x14ac:dyDescent="0.2">
      <c r="A203" s="13">
        <v>892099149</v>
      </c>
      <c r="B203" s="13">
        <f>VLOOKUP(A203,[1]Hoja1!A$9:B$3777,2,0)</f>
        <v>119494000</v>
      </c>
      <c r="C203" s="14" t="s">
        <v>346</v>
      </c>
      <c r="D203" s="15" t="s">
        <v>588</v>
      </c>
      <c r="E203" s="47">
        <f>VLOOKUP(A203,'[2]REPNCT004ReporteAuxiliarCon (2)'!A$21:F$279,6,0)</f>
        <v>779644779</v>
      </c>
      <c r="F203" s="47">
        <f>VLOOKUP(A203,[3]REPNCT004ReporteAuxiliarContabl!A$21:D$281,4,0)</f>
        <v>75092568</v>
      </c>
      <c r="G203" s="47">
        <f t="shared" si="6"/>
        <v>854737347</v>
      </c>
      <c r="H203" s="47">
        <f>VLOOKUP(A203,[6]REPNCT004ReporteAuxiliarContabl!A$21:D$281,4,0)</f>
        <v>260323447</v>
      </c>
      <c r="I203" s="47">
        <f t="shared" si="7"/>
        <v>1115060794</v>
      </c>
    </row>
    <row r="204" spans="1:9" s="19" customFormat="1" ht="15" customHeight="1" x14ac:dyDescent="0.2">
      <c r="A204" s="13">
        <v>892099242</v>
      </c>
      <c r="B204" s="13">
        <f>VLOOKUP(A204,[1]Hoja1!A$9:B$3777,2,0)</f>
        <v>210050400</v>
      </c>
      <c r="C204" s="14" t="s">
        <v>347</v>
      </c>
      <c r="D204" s="15" t="s">
        <v>589</v>
      </c>
      <c r="E204" s="47">
        <f>VLOOKUP(A204,'[2]REPNCT004ReporteAuxiliarCon (2)'!A$21:F$279,6,0)</f>
        <v>48415456</v>
      </c>
      <c r="F204" s="47">
        <f>VLOOKUP(A204,[3]REPNCT004ReporteAuxiliarContabl!A$21:D$281,4,0)</f>
        <v>0</v>
      </c>
      <c r="G204" s="47">
        <f t="shared" si="6"/>
        <v>48415456</v>
      </c>
      <c r="H204" s="47">
        <f>VLOOKUP(A204,[6]REPNCT004ReporteAuxiliarContabl!A$21:D$281,4,0)</f>
        <v>0</v>
      </c>
      <c r="I204" s="47">
        <f t="shared" si="7"/>
        <v>48415456</v>
      </c>
    </row>
    <row r="205" spans="1:9" s="19" customFormat="1" ht="15" customHeight="1" x14ac:dyDescent="0.2">
      <c r="A205" s="13">
        <v>892120020</v>
      </c>
      <c r="B205" s="13">
        <f>VLOOKUP(A205,[1]Hoja1!A$9:B$3777,2,0)</f>
        <v>213044430</v>
      </c>
      <c r="C205" s="14" t="s">
        <v>348</v>
      </c>
      <c r="D205" s="15" t="s">
        <v>590</v>
      </c>
      <c r="E205" s="47">
        <f>VLOOKUP(A205,'[2]REPNCT004ReporteAuxiliarCon (2)'!A$21:F$279,6,0)</f>
        <v>4905408345</v>
      </c>
      <c r="F205" s="47">
        <f>VLOOKUP(A205,[3]REPNCT004ReporteAuxiliarContabl!A$21:D$281,4,0)</f>
        <v>322096338</v>
      </c>
      <c r="G205" s="47">
        <f t="shared" si="6"/>
        <v>5227504683</v>
      </c>
      <c r="H205" s="47">
        <f>VLOOKUP(A205,[6]REPNCT004ReporteAuxiliarContabl!A$21:D$281,4,0)</f>
        <v>0</v>
      </c>
      <c r="I205" s="47">
        <f t="shared" si="7"/>
        <v>5227504683</v>
      </c>
    </row>
    <row r="206" spans="1:9" s="19" customFormat="1" ht="15" customHeight="1" x14ac:dyDescent="0.2">
      <c r="A206" s="13">
        <v>892201282</v>
      </c>
      <c r="B206" s="13">
        <f>VLOOKUP(A206,[1]Hoja1!A$9:B$3777,2,0)</f>
        <v>210270702</v>
      </c>
      <c r="C206" s="14" t="s">
        <v>349</v>
      </c>
      <c r="D206" s="15" t="s">
        <v>591</v>
      </c>
      <c r="E206" s="47">
        <f>VLOOKUP(A206,'[2]REPNCT004ReporteAuxiliarCon (2)'!A$21:F$279,6,0)</f>
        <v>21365101</v>
      </c>
      <c r="F206" s="47">
        <f>VLOOKUP(A206,[3]REPNCT004ReporteAuxiliarContabl!A$21:D$281,4,0)</f>
        <v>0</v>
      </c>
      <c r="G206" s="47">
        <f t="shared" si="6"/>
        <v>21365101</v>
      </c>
      <c r="H206" s="47">
        <f>VLOOKUP(A206,[6]REPNCT004ReporteAuxiliarContabl!A$21:D$281,4,0)</f>
        <v>0</v>
      </c>
      <c r="I206" s="47">
        <f t="shared" si="7"/>
        <v>21365101</v>
      </c>
    </row>
    <row r="207" spans="1:9" s="19" customFormat="1" ht="15" customHeight="1" x14ac:dyDescent="0.2">
      <c r="A207" s="13">
        <v>890981107</v>
      </c>
      <c r="B207" s="13">
        <f>VLOOKUP(A207,[1]Hoja1!A$9:B$3777,2,0)</f>
        <v>214205142</v>
      </c>
      <c r="C207" s="43" t="s">
        <v>350</v>
      </c>
      <c r="D207" s="15" t="s">
        <v>592</v>
      </c>
      <c r="E207" s="47">
        <f>VLOOKUP(A207,'[2]REPNCT004ReporteAuxiliarCon (2)'!A$21:F$279,6,0)</f>
        <v>49455015</v>
      </c>
      <c r="F207" s="47">
        <f>VLOOKUP(A207,[3]REPNCT004ReporteAuxiliarContabl!A$21:D$281,4,0)</f>
        <v>0</v>
      </c>
      <c r="G207" s="47">
        <f t="shared" si="6"/>
        <v>49455015</v>
      </c>
      <c r="H207" s="47">
        <f>VLOOKUP(A207,[6]REPNCT004ReporteAuxiliarContabl!A$21:D$281,4,0)</f>
        <v>0</v>
      </c>
      <c r="I207" s="47">
        <f t="shared" si="7"/>
        <v>49455015</v>
      </c>
    </row>
    <row r="208" spans="1:9" s="19" customFormat="1" ht="15" customHeight="1" x14ac:dyDescent="0.2">
      <c r="A208" s="13">
        <v>890983906</v>
      </c>
      <c r="B208" s="13">
        <f>VLOOKUP(A208,[1]Hoja1!A$9:B$3777,2,0)</f>
        <v>219105591</v>
      </c>
      <c r="C208" s="14" t="s">
        <v>351</v>
      </c>
      <c r="D208" s="15" t="s">
        <v>593</v>
      </c>
      <c r="E208" s="47">
        <f>VLOOKUP(A208,'[2]REPNCT004ReporteAuxiliarCon (2)'!A$21:F$279,6,0)</f>
        <v>72691987</v>
      </c>
      <c r="F208" s="47">
        <f>VLOOKUP(A208,[3]REPNCT004ReporteAuxiliarContabl!A$21:D$281,4,0)</f>
        <v>0</v>
      </c>
      <c r="G208" s="47">
        <f t="shared" si="6"/>
        <v>72691987</v>
      </c>
      <c r="H208" s="47">
        <f>VLOOKUP(A208,[6]REPNCT004ReporteAuxiliarContabl!A$21:D$281,4,0)</f>
        <v>0</v>
      </c>
      <c r="I208" s="47">
        <f t="shared" si="7"/>
        <v>72691987</v>
      </c>
    </row>
    <row r="209" spans="1:9" s="19" customFormat="1" ht="15" customHeight="1" x14ac:dyDescent="0.2">
      <c r="A209" s="13">
        <v>891580016</v>
      </c>
      <c r="B209" s="13">
        <f>VLOOKUP(A209,[1]Hoja1!A$9:B$3777,2,0)</f>
        <v>111919000</v>
      </c>
      <c r="C209" s="14" t="s">
        <v>352</v>
      </c>
      <c r="D209" s="15" t="s">
        <v>594</v>
      </c>
      <c r="E209" s="47">
        <f>VLOOKUP(A209,'[2]REPNCT004ReporteAuxiliarCon (2)'!A$21:F$279,6,0)</f>
        <v>14477243713</v>
      </c>
      <c r="F209" s="47">
        <f>VLOOKUP(A209,[3]REPNCT004ReporteAuxiliarContabl!A$21:D$281,4,0)</f>
        <v>2156342086</v>
      </c>
      <c r="G209" s="47">
        <f t="shared" si="6"/>
        <v>16633585799</v>
      </c>
      <c r="H209" s="47">
        <f>VLOOKUP(A209,[6]REPNCT004ReporteAuxiliarContabl!A$21:D$281,4,0)</f>
        <v>3656624833</v>
      </c>
      <c r="I209" s="47">
        <f t="shared" si="7"/>
        <v>20290210632</v>
      </c>
    </row>
    <row r="210" spans="1:9" s="19" customFormat="1" ht="15" customHeight="1" x14ac:dyDescent="0.2">
      <c r="A210" s="13">
        <v>892099325</v>
      </c>
      <c r="B210" s="13">
        <f>VLOOKUP(A210,[1]Hoja1!A$9:B$3777,2,0)</f>
        <v>217350573</v>
      </c>
      <c r="C210" s="14" t="s">
        <v>353</v>
      </c>
      <c r="D210" s="15" t="s">
        <v>595</v>
      </c>
      <c r="E210" s="47">
        <f>VLOOKUP(A210,'[2]REPNCT004ReporteAuxiliarCon (2)'!A$21:F$279,6,0)</f>
        <v>25638121</v>
      </c>
      <c r="F210" s="47">
        <f>VLOOKUP(A210,[3]REPNCT004ReporteAuxiliarContabl!A$21:D$281,4,0)</f>
        <v>0</v>
      </c>
      <c r="G210" s="47">
        <f t="shared" si="6"/>
        <v>25638121</v>
      </c>
      <c r="H210" s="47">
        <f>VLOOKUP(A210,[6]REPNCT004ReporteAuxiliarContabl!A$21:D$281,4,0)</f>
        <v>0</v>
      </c>
      <c r="I210" s="47">
        <f t="shared" si="7"/>
        <v>25638121</v>
      </c>
    </row>
    <row r="211" spans="1:9" s="19" customFormat="1" ht="15" customHeight="1" x14ac:dyDescent="0.2">
      <c r="A211" s="13">
        <v>899999445</v>
      </c>
      <c r="B211" s="13">
        <f>VLOOKUP(A211,[1]Hoja1!A$9:B$3777,2,0)</f>
        <v>217325873</v>
      </c>
      <c r="C211" s="14" t="s">
        <v>354</v>
      </c>
      <c r="D211" s="15" t="s">
        <v>596</v>
      </c>
      <c r="E211" s="47">
        <f>VLOOKUP(A211,'[2]REPNCT004ReporteAuxiliarCon (2)'!A$21:F$279,6,0)</f>
        <v>427302</v>
      </c>
      <c r="F211" s="47">
        <f>VLOOKUP(A211,[3]REPNCT004ReporteAuxiliarContabl!A$21:D$281,4,0)</f>
        <v>0</v>
      </c>
      <c r="G211" s="47">
        <f t="shared" si="6"/>
        <v>427302</v>
      </c>
      <c r="H211" s="47">
        <f>VLOOKUP(A211,[6]REPNCT004ReporteAuxiliarContabl!A$21:D$281,4,0)</f>
        <v>0</v>
      </c>
      <c r="I211" s="47">
        <f t="shared" si="7"/>
        <v>427302</v>
      </c>
    </row>
    <row r="212" spans="1:9" s="19" customFormat="1" ht="15" customHeight="1" x14ac:dyDescent="0.2">
      <c r="A212" s="13">
        <v>891801363</v>
      </c>
      <c r="B212" s="13">
        <f>VLOOKUP(A212,[1]Hoja1!A$9:B$3777,2,0)</f>
        <v>211215212</v>
      </c>
      <c r="C212" s="14" t="s">
        <v>355</v>
      </c>
      <c r="D212" s="15" t="s">
        <v>597</v>
      </c>
      <c r="E212" s="47">
        <f>VLOOKUP(A212,'[2]REPNCT004ReporteAuxiliarCon (2)'!A$21:F$279,6,0)</f>
        <v>24569866</v>
      </c>
      <c r="F212" s="47">
        <f>VLOOKUP(A212,[3]REPNCT004ReporteAuxiliarContabl!A$21:D$281,4,0)</f>
        <v>0</v>
      </c>
      <c r="G212" s="47">
        <f t="shared" si="6"/>
        <v>24569866</v>
      </c>
      <c r="H212" s="47">
        <f>VLOOKUP(A212,[6]REPNCT004ReporteAuxiliarContabl!A$21:D$281,4,0)</f>
        <v>0</v>
      </c>
      <c r="I212" s="47">
        <f t="shared" si="7"/>
        <v>24569866</v>
      </c>
    </row>
    <row r="213" spans="1:9" s="19" customFormat="1" ht="15" customHeight="1" x14ac:dyDescent="0.2">
      <c r="A213" s="13">
        <v>892000148</v>
      </c>
      <c r="B213" s="13">
        <f>VLOOKUP(A213,[1]Hoja1!A$9:B$3777,2,0)</f>
        <v>115050000</v>
      </c>
      <c r="C213" s="14" t="s">
        <v>356</v>
      </c>
      <c r="D213" s="15" t="s">
        <v>598</v>
      </c>
      <c r="E213" s="47">
        <f>VLOOKUP(A213,'[2]REPNCT004ReporteAuxiliarCon (2)'!A$21:F$279,6,0)</f>
        <v>15803182620</v>
      </c>
      <c r="F213" s="47">
        <f>VLOOKUP(A213,[3]REPNCT004ReporteAuxiliarContabl!A$21:D$281,4,0)</f>
        <v>2088445220</v>
      </c>
      <c r="G213" s="47">
        <f t="shared" si="6"/>
        <v>17891627840</v>
      </c>
      <c r="H213" s="47">
        <f>VLOOKUP(A213,[6]REPNCT004ReporteAuxiliarContabl!A$21:D$281,4,0)</f>
        <v>0</v>
      </c>
      <c r="I213" s="47">
        <f t="shared" si="7"/>
        <v>17891627840</v>
      </c>
    </row>
    <row r="214" spans="1:9" s="19" customFormat="1" ht="15" customHeight="1" x14ac:dyDescent="0.2">
      <c r="A214" s="13">
        <v>892099246</v>
      </c>
      <c r="B214" s="13">
        <f>VLOOKUP(A214,[1]Hoja1!A$9:B$3777,2,0)</f>
        <v>218650686</v>
      </c>
      <c r="C214" s="14" t="s">
        <v>357</v>
      </c>
      <c r="D214" s="15" t="s">
        <v>599</v>
      </c>
      <c r="E214" s="47">
        <f>VLOOKUP(A214,'[2]REPNCT004ReporteAuxiliarCon (2)'!A$21:F$279,6,0)</f>
        <v>24687375</v>
      </c>
      <c r="F214" s="47">
        <f>VLOOKUP(A214,[3]REPNCT004ReporteAuxiliarContabl!A$21:D$281,4,0)</f>
        <v>0</v>
      </c>
      <c r="G214" s="47">
        <f t="shared" si="6"/>
        <v>24687375</v>
      </c>
      <c r="H214" s="47">
        <f>VLOOKUP(A214,[6]REPNCT004ReporteAuxiliarContabl!A$21:D$281,4,0)</f>
        <v>0</v>
      </c>
      <c r="I214" s="47">
        <f t="shared" si="7"/>
        <v>24687375</v>
      </c>
    </row>
    <row r="215" spans="1:9" s="19" customFormat="1" ht="15" customHeight="1" x14ac:dyDescent="0.2">
      <c r="A215" s="13">
        <v>891780103</v>
      </c>
      <c r="B215" s="13">
        <f>VLOOKUP(A215,[1]Hoja1!A$9:B$3777,2,0)</f>
        <v>214547745</v>
      </c>
      <c r="C215" s="14" t="s">
        <v>358</v>
      </c>
      <c r="D215" s="15" t="s">
        <v>600</v>
      </c>
      <c r="E215" s="47">
        <f>VLOOKUP(A215,'[2]REPNCT004ReporteAuxiliarCon (2)'!A$21:F$279,6,0)</f>
        <v>4415098</v>
      </c>
      <c r="F215" s="47">
        <f>VLOOKUP(A215,[3]REPNCT004ReporteAuxiliarContabl!A$21:D$281,4,0)</f>
        <v>0</v>
      </c>
      <c r="G215" s="47">
        <f t="shared" si="6"/>
        <v>4415098</v>
      </c>
      <c r="H215" s="47">
        <f>VLOOKUP(A215,[6]REPNCT004ReporteAuxiliarContabl!A$21:D$281,4,0)</f>
        <v>0</v>
      </c>
      <c r="I215" s="47">
        <f t="shared" si="7"/>
        <v>4415098</v>
      </c>
    </row>
    <row r="216" spans="1:9" s="19" customFormat="1" ht="15" customHeight="1" x14ac:dyDescent="0.2">
      <c r="A216" s="13">
        <v>891680010</v>
      </c>
      <c r="B216" s="13">
        <f>VLOOKUP(A216,[1]Hoja1!A$9:B$3777,2,0)</f>
        <v>112727000</v>
      </c>
      <c r="C216" s="14" t="s">
        <v>359</v>
      </c>
      <c r="D216" s="15" t="s">
        <v>601</v>
      </c>
      <c r="E216" s="47">
        <f>VLOOKUP(A216,'[2]REPNCT004ReporteAuxiliarCon (2)'!A$21:F$279,6,0)</f>
        <v>12264889451</v>
      </c>
      <c r="F216" s="47">
        <f>VLOOKUP(A216,[3]REPNCT004ReporteAuxiliarContabl!A$21:D$281,4,0)</f>
        <v>2055263551</v>
      </c>
      <c r="G216" s="47">
        <f t="shared" si="6"/>
        <v>14320153002</v>
      </c>
      <c r="H216" s="47">
        <f>VLOOKUP(A216,[6]REPNCT004ReporteAuxiliarContabl!A$21:D$281,4,0)</f>
        <v>4294481670</v>
      </c>
      <c r="I216" s="47">
        <f t="shared" si="7"/>
        <v>18614634672</v>
      </c>
    </row>
    <row r="217" spans="1:9" s="19" customFormat="1" ht="15" customHeight="1" x14ac:dyDescent="0.2">
      <c r="A217" s="13">
        <v>890102018</v>
      </c>
      <c r="B217" s="13">
        <f>VLOOKUP(A217,[1]Hoja1!A$9:B$3777,2,0)</f>
        <v>210108001</v>
      </c>
      <c r="C217" s="14" t="s">
        <v>360</v>
      </c>
      <c r="D217" s="15" t="s">
        <v>602</v>
      </c>
      <c r="E217" s="47">
        <f>VLOOKUP(A217,'[2]REPNCT004ReporteAuxiliarCon (2)'!A$21:F$279,6,0)</f>
        <v>10806464143</v>
      </c>
      <c r="F217" s="47">
        <f>VLOOKUP(A217,[3]REPNCT004ReporteAuxiliarContabl!A$21:D$281,4,0)</f>
        <v>1377427617</v>
      </c>
      <c r="G217" s="47">
        <f t="shared" si="6"/>
        <v>12183891760</v>
      </c>
      <c r="H217" s="47">
        <f>VLOOKUP(A217,[6]REPNCT004ReporteAuxiliarContabl!A$21:D$281,4,0)</f>
        <v>360880</v>
      </c>
      <c r="I217" s="47">
        <f t="shared" si="7"/>
        <v>12184252640</v>
      </c>
    </row>
    <row r="218" spans="1:9" s="19" customFormat="1" ht="15" customHeight="1" x14ac:dyDescent="0.2">
      <c r="A218" s="13">
        <v>890480184</v>
      </c>
      <c r="B218" s="13">
        <f>VLOOKUP(A218,[1]Hoja1!A$9:B$3777,2,0)</f>
        <v>210113001</v>
      </c>
      <c r="C218" s="43" t="s">
        <v>361</v>
      </c>
      <c r="D218" s="15" t="s">
        <v>603</v>
      </c>
      <c r="E218" s="47">
        <f>VLOOKUP(A218,'[2]REPNCT004ReporteAuxiliarCon (2)'!A$21:F$279,6,0)</f>
        <v>639425419</v>
      </c>
      <c r="F218" s="47">
        <f>VLOOKUP(A218,[3]REPNCT004ReporteAuxiliarContabl!A$21:D$281,4,0)</f>
        <v>0</v>
      </c>
      <c r="G218" s="47">
        <f t="shared" si="6"/>
        <v>639425419</v>
      </c>
      <c r="H218" s="47">
        <f>VLOOKUP(A218,[6]REPNCT004ReporteAuxiliarContabl!A$21:D$281,4,0)</f>
        <v>3410323680</v>
      </c>
      <c r="I218" s="47">
        <f t="shared" si="7"/>
        <v>4049749099</v>
      </c>
    </row>
    <row r="219" spans="1:9" s="19" customFormat="1" ht="15" customHeight="1" x14ac:dyDescent="0.2">
      <c r="A219" s="13">
        <v>891780009</v>
      </c>
      <c r="B219" s="13">
        <f>VLOOKUP(A219,[1]Hoja1!A$9:B$3777,2,0)</f>
        <v>210147001</v>
      </c>
      <c r="C219" s="14" t="s">
        <v>362</v>
      </c>
      <c r="D219" s="15" t="s">
        <v>604</v>
      </c>
      <c r="E219" s="47">
        <f>VLOOKUP(A219,'[2]REPNCT004ReporteAuxiliarCon (2)'!A$21:F$279,6,0)</f>
        <v>4073607546</v>
      </c>
      <c r="F219" s="47">
        <f>VLOOKUP(A219,[3]REPNCT004ReporteAuxiliarContabl!A$21:D$281,4,0)</f>
        <v>438006987</v>
      </c>
      <c r="G219" s="47">
        <f t="shared" si="6"/>
        <v>4511614533</v>
      </c>
      <c r="H219" s="47">
        <f>VLOOKUP(A219,[6]REPNCT004ReporteAuxiliarContabl!A$21:D$281,4,0)</f>
        <v>1083186007</v>
      </c>
      <c r="I219" s="47">
        <f t="shared" si="7"/>
        <v>5594800540</v>
      </c>
    </row>
    <row r="220" spans="1:9" s="19" customFormat="1" ht="15" customHeight="1" x14ac:dyDescent="0.2">
      <c r="A220" s="13">
        <v>899999035</v>
      </c>
      <c r="B220" s="13">
        <f>VLOOKUP(A220,[1]Hoja1!A$9:B$3777,2,0)</f>
        <v>41500000</v>
      </c>
      <c r="C220" s="14" t="s">
        <v>363</v>
      </c>
      <c r="D220" s="15" t="e">
        <v>#N/A</v>
      </c>
      <c r="E220" s="47">
        <f>VLOOKUP(A220,'[2]REPNCT004ReporteAuxiliarCon (2)'!A$21:F$279,6,0)</f>
        <v>639534767942</v>
      </c>
      <c r="F220" s="47">
        <f>VLOOKUP(A220,[3]REPNCT004ReporteAuxiliarContabl!A$21:D$281,4,0)</f>
        <v>11467257122</v>
      </c>
      <c r="G220" s="47">
        <f t="shared" si="6"/>
        <v>651002025064</v>
      </c>
      <c r="H220" s="47">
        <f>VLOOKUP(A220,[6]REPNCT004ReporteAuxiliarContabl!A$21:D$281,4,0)</f>
        <v>15000000000</v>
      </c>
      <c r="I220" s="47">
        <f t="shared" si="7"/>
        <v>666002025064</v>
      </c>
    </row>
    <row r="221" spans="1:9" s="19" customFormat="1" ht="15" customHeight="1" x14ac:dyDescent="0.2">
      <c r="A221" s="13">
        <v>800103920</v>
      </c>
      <c r="B221" s="13">
        <f>VLOOKUP(A221,[1]Hoja1!A$9:B$3777,2,0)</f>
        <v>114747000</v>
      </c>
      <c r="C221" s="14" t="s">
        <v>364</v>
      </c>
      <c r="D221" s="15" t="s">
        <v>605</v>
      </c>
      <c r="E221" s="47">
        <f>VLOOKUP(A221,'[2]REPNCT004ReporteAuxiliarCon (2)'!A$21:F$279,6,0)</f>
        <v>14615214907</v>
      </c>
      <c r="F221" s="47">
        <f>VLOOKUP(A221,[3]REPNCT004ReporteAuxiliarContabl!A$21:D$281,4,0)</f>
        <v>2801945368</v>
      </c>
      <c r="G221" s="47">
        <f t="shared" si="6"/>
        <v>17417160275</v>
      </c>
      <c r="H221" s="47">
        <f>VLOOKUP(A221,[6]REPNCT004ReporteAuxiliarContabl!A$21:D$281,4,0)</f>
        <v>4231327529</v>
      </c>
      <c r="I221" s="47">
        <f t="shared" si="7"/>
        <v>21648487804</v>
      </c>
    </row>
    <row r="222" spans="1:9" s="19" customFormat="1" ht="15" customHeight="1" x14ac:dyDescent="0.2">
      <c r="A222" s="13">
        <v>891680089</v>
      </c>
      <c r="B222" s="13">
        <f>VLOOKUP(A222,[1]Hoja1!A$9:B$3777,2,0)</f>
        <v>28327000</v>
      </c>
      <c r="C222" s="14" t="s">
        <v>365</v>
      </c>
      <c r="D222" s="15" t="s">
        <v>81</v>
      </c>
      <c r="E222" s="47">
        <f>VLOOKUP(A222,'[2]REPNCT004ReporteAuxiliarCon (2)'!A$21:F$279,6,0)</f>
        <v>651457936</v>
      </c>
      <c r="F222" s="47">
        <f>VLOOKUP(A222,[3]REPNCT004ReporteAuxiliarContabl!A$21:D$281,4,0)</f>
        <v>0</v>
      </c>
      <c r="G222" s="47">
        <f t="shared" si="6"/>
        <v>651457936</v>
      </c>
      <c r="H222" s="47">
        <f>VLOOKUP(A222,[6]REPNCT004ReporteAuxiliarContabl!A$21:D$281,4,0)</f>
        <v>178783008</v>
      </c>
      <c r="I222" s="47">
        <f t="shared" si="7"/>
        <v>830240944</v>
      </c>
    </row>
    <row r="223" spans="1:9" s="19" customFormat="1" ht="15" customHeight="1" x14ac:dyDescent="0.2">
      <c r="A223" s="13">
        <v>800103720</v>
      </c>
      <c r="B223" s="13">
        <f>VLOOKUP(A223,[1]Hoja1!A$9:B$3777,2,0)</f>
        <v>212585325</v>
      </c>
      <c r="C223" s="14" t="s">
        <v>366</v>
      </c>
      <c r="D223" s="15" t="s">
        <v>606</v>
      </c>
      <c r="E223" s="47">
        <f>VLOOKUP(A223,'[2]REPNCT004ReporteAuxiliarCon (2)'!A$21:F$279,6,0)</f>
        <v>194326355</v>
      </c>
      <c r="F223" s="47">
        <f>VLOOKUP(A223,[3]REPNCT004ReporteAuxiliarContabl!A$21:D$281,4,0)</f>
        <v>0</v>
      </c>
      <c r="G223" s="47">
        <f t="shared" si="6"/>
        <v>194326355</v>
      </c>
      <c r="H223" s="47">
        <f>VLOOKUP(A223,[6]REPNCT004ReporteAuxiliarContabl!A$21:D$281,4,0)</f>
        <v>0</v>
      </c>
      <c r="I223" s="47">
        <f t="shared" si="7"/>
        <v>194326355</v>
      </c>
    </row>
    <row r="224" spans="1:9" s="19" customFormat="1" ht="15" customHeight="1" x14ac:dyDescent="0.2">
      <c r="A224" s="13">
        <v>800113389</v>
      </c>
      <c r="B224" s="13">
        <f>VLOOKUP(A224,[1]Hoja1!A$9:B$3777,2,0)</f>
        <v>210173001</v>
      </c>
      <c r="C224" s="43" t="s">
        <v>367</v>
      </c>
      <c r="D224" s="15" t="s">
        <v>607</v>
      </c>
      <c r="E224" s="47">
        <f>VLOOKUP(A224,'[2]REPNCT004ReporteAuxiliarCon (2)'!A$21:F$279,6,0)</f>
        <v>3239874013</v>
      </c>
      <c r="F224" s="47">
        <f>VLOOKUP(A224,[3]REPNCT004ReporteAuxiliarContabl!A$21:D$281,4,0)</f>
        <v>499582218</v>
      </c>
      <c r="G224" s="47">
        <f t="shared" si="6"/>
        <v>3739456231</v>
      </c>
      <c r="H224" s="47">
        <f>VLOOKUP(A224,[6]REPNCT004ReporteAuxiliarContabl!A$21:D$281,4,0)</f>
        <v>1389391129</v>
      </c>
      <c r="I224" s="47">
        <f t="shared" si="7"/>
        <v>5128847360</v>
      </c>
    </row>
    <row r="225" spans="1:9" s="19" customFormat="1" ht="15" customHeight="1" x14ac:dyDescent="0.2">
      <c r="A225" s="13">
        <v>800144829</v>
      </c>
      <c r="B225" s="13">
        <f>VLOOKUP(A225,[1]Hoja1!A$9:B$3777,2,0)</f>
        <v>821400000</v>
      </c>
      <c r="C225" s="14" t="s">
        <v>59</v>
      </c>
      <c r="D225" s="15" t="s">
        <v>55</v>
      </c>
      <c r="E225" s="47">
        <f>VLOOKUP(A225,'[2]REPNCT004ReporteAuxiliarCon (2)'!A$21:F$279,6,0)</f>
        <v>773016507</v>
      </c>
      <c r="F225" s="47">
        <f>VLOOKUP(A225,[3]REPNCT004ReporteAuxiliarContabl!A$21:D$281,4,0)</f>
        <v>0</v>
      </c>
      <c r="G225" s="47">
        <f t="shared" si="6"/>
        <v>773016507</v>
      </c>
      <c r="H225" s="47">
        <f>VLOOKUP(A225,[6]REPNCT004ReporteAuxiliarContabl!A$21:D$281,4,0)</f>
        <v>235067100</v>
      </c>
      <c r="I225" s="47">
        <f t="shared" si="7"/>
        <v>1008083607</v>
      </c>
    </row>
    <row r="226" spans="1:9" s="19" customFormat="1" ht="15" customHeight="1" x14ac:dyDescent="0.2">
      <c r="A226" s="13">
        <v>890000432</v>
      </c>
      <c r="B226" s="13">
        <f>VLOOKUP(A226,[1]Hoja1!A$9:B$3777,2,0)</f>
        <v>126663000</v>
      </c>
      <c r="C226" s="14" t="s">
        <v>9</v>
      </c>
      <c r="D226" s="15" t="s">
        <v>127</v>
      </c>
      <c r="E226" s="47">
        <f>VLOOKUP(A226,'[2]REPNCT004ReporteAuxiliarCon (2)'!A$21:F$279,6,0)</f>
        <v>434194327</v>
      </c>
      <c r="F226" s="47">
        <f>VLOOKUP(A226,[3]REPNCT004ReporteAuxiliarContabl!A$21:D$281,4,0)</f>
        <v>0</v>
      </c>
      <c r="G226" s="47">
        <f t="shared" si="6"/>
        <v>434194327</v>
      </c>
      <c r="H226" s="47">
        <f>VLOOKUP(A226,[6]REPNCT004ReporteAuxiliarContabl!A$21:D$281,4,0)</f>
        <v>0</v>
      </c>
      <c r="I226" s="47">
        <f t="shared" si="7"/>
        <v>434194327</v>
      </c>
    </row>
    <row r="227" spans="1:9" s="19" customFormat="1" ht="15" customHeight="1" x14ac:dyDescent="0.2">
      <c r="A227" s="13">
        <v>890201213</v>
      </c>
      <c r="B227" s="13">
        <f>VLOOKUP(A227,[1]Hoja1!A$9:B$3777,2,0)</f>
        <v>128868000</v>
      </c>
      <c r="C227" s="14" t="s">
        <v>64</v>
      </c>
      <c r="D227" s="15" t="s">
        <v>12</v>
      </c>
      <c r="E227" s="47">
        <f>VLOOKUP(A227,'[2]REPNCT004ReporteAuxiliarCon (2)'!A$21:F$279,6,0)</f>
        <v>739334268</v>
      </c>
      <c r="F227" s="47">
        <f>VLOOKUP(A227,[3]REPNCT004ReporteAuxiliarContabl!A$21:D$281,4,0)</f>
        <v>0</v>
      </c>
      <c r="G227" s="47">
        <f t="shared" si="6"/>
        <v>739334268</v>
      </c>
      <c r="H227" s="47">
        <f>VLOOKUP(A227,[6]REPNCT004ReporteAuxiliarContabl!A$21:D$281,4,0)</f>
        <v>0</v>
      </c>
      <c r="I227" s="47">
        <f t="shared" si="7"/>
        <v>739334268</v>
      </c>
    </row>
    <row r="228" spans="1:9" s="19" customFormat="1" ht="15" customHeight="1" x14ac:dyDescent="0.2">
      <c r="A228" s="13">
        <v>890680062</v>
      </c>
      <c r="B228" s="13">
        <f>VLOOKUP(A228,[1]Hoja1!A$9:B$3777,2,0)</f>
        <v>127625000</v>
      </c>
      <c r="C228" s="14" t="s">
        <v>17</v>
      </c>
      <c r="D228" s="15" t="s">
        <v>18</v>
      </c>
      <c r="E228" s="47">
        <f>VLOOKUP(A228,'[2]REPNCT004ReporteAuxiliarCon (2)'!A$21:F$279,6,0)</f>
        <v>387188607</v>
      </c>
      <c r="F228" s="47">
        <f>VLOOKUP(A228,[3]REPNCT004ReporteAuxiliarContabl!A$21:D$281,4,0)</f>
        <v>0</v>
      </c>
      <c r="G228" s="47">
        <f t="shared" si="6"/>
        <v>387188607</v>
      </c>
      <c r="H228" s="47">
        <f>VLOOKUP(A228,[6]REPNCT004ReporteAuxiliarContabl!A$21:D$281,4,0)</f>
        <v>0</v>
      </c>
      <c r="I228" s="47">
        <f t="shared" si="7"/>
        <v>387188607</v>
      </c>
    </row>
    <row r="229" spans="1:9" s="19" customFormat="1" ht="15" customHeight="1" x14ac:dyDescent="0.2">
      <c r="A229" s="13">
        <v>890700640</v>
      </c>
      <c r="B229" s="13">
        <f>VLOOKUP(A229,[1]Hoja1!A$9:B$3777,2,0)</f>
        <v>129373000</v>
      </c>
      <c r="C229" s="14" t="s">
        <v>19</v>
      </c>
      <c r="D229" s="15" t="s">
        <v>82</v>
      </c>
      <c r="E229" s="47">
        <f>VLOOKUP(A229,'[2]REPNCT004ReporteAuxiliarCon (2)'!A$21:F$279,6,0)</f>
        <v>534555115</v>
      </c>
      <c r="F229" s="47">
        <f>VLOOKUP(A229,[3]REPNCT004ReporteAuxiliarContabl!A$21:D$281,4,0)</f>
        <v>0</v>
      </c>
      <c r="G229" s="47">
        <f t="shared" si="6"/>
        <v>534555115</v>
      </c>
      <c r="H229" s="47">
        <f>VLOOKUP(A229,[6]REPNCT004ReporteAuxiliarContabl!A$21:D$281,4,0)</f>
        <v>0</v>
      </c>
      <c r="I229" s="47">
        <f t="shared" si="7"/>
        <v>534555115</v>
      </c>
    </row>
    <row r="230" spans="1:9" s="19" customFormat="1" ht="15" customHeight="1" x14ac:dyDescent="0.2">
      <c r="A230" s="13">
        <v>891190346</v>
      </c>
      <c r="B230" s="13">
        <f>VLOOKUP(A230,[1]Hoja1!A$9:B$3777,2,0)</f>
        <v>26318000</v>
      </c>
      <c r="C230" s="14" t="s">
        <v>29</v>
      </c>
      <c r="D230" s="15" t="s">
        <v>30</v>
      </c>
      <c r="E230" s="47">
        <f>VLOOKUP(A230,'[2]REPNCT004ReporteAuxiliarCon (2)'!A$21:F$279,6,0)</f>
        <v>779268618</v>
      </c>
      <c r="F230" s="47">
        <f>VLOOKUP(A230,[3]REPNCT004ReporteAuxiliarContabl!A$21:D$281,4,0)</f>
        <v>0</v>
      </c>
      <c r="G230" s="47">
        <f t="shared" si="6"/>
        <v>779268618</v>
      </c>
      <c r="H230" s="47">
        <f>VLOOKUP(A230,[6]REPNCT004ReporteAuxiliarContabl!A$21:D$281,4,0)</f>
        <v>226801796</v>
      </c>
      <c r="I230" s="47">
        <f t="shared" si="7"/>
        <v>1006070414</v>
      </c>
    </row>
    <row r="231" spans="1:9" s="19" customFormat="1" ht="15" customHeight="1" x14ac:dyDescent="0.2">
      <c r="A231" s="13">
        <v>835000300</v>
      </c>
      <c r="B231" s="13">
        <f>VLOOKUP(A231,[1]Hoja1!A$9:B$3777,2,0)</f>
        <v>826076000</v>
      </c>
      <c r="C231" s="14" t="s">
        <v>7</v>
      </c>
      <c r="D231" s="15" t="s">
        <v>8</v>
      </c>
      <c r="E231" s="47">
        <f>VLOOKUP(A231,'[2]REPNCT004ReporteAuxiliarCon (2)'!A$21:F$279,6,0)</f>
        <v>586636960</v>
      </c>
      <c r="F231" s="47">
        <f>VLOOKUP(A231,[3]REPNCT004ReporteAuxiliarContabl!A$21:D$281,4,0)</f>
        <v>0</v>
      </c>
      <c r="G231" s="47">
        <f t="shared" si="6"/>
        <v>586636960</v>
      </c>
      <c r="H231" s="47">
        <f>VLOOKUP(A231,[6]REPNCT004ReporteAuxiliarContabl!A$21:D$281,4,0)</f>
        <v>101205547</v>
      </c>
      <c r="I231" s="47">
        <f t="shared" si="7"/>
        <v>687842507</v>
      </c>
    </row>
    <row r="232" spans="1:9" s="19" customFormat="1" ht="15" customHeight="1" x14ac:dyDescent="0.2">
      <c r="A232" s="13">
        <v>800225340</v>
      </c>
      <c r="B232" s="13">
        <f>VLOOKUP(A232,[1]Hoja1!A$9:B$3777,2,0)</f>
        <v>821700000</v>
      </c>
      <c r="C232" s="14" t="s">
        <v>368</v>
      </c>
      <c r="D232" s="15" t="s">
        <v>78</v>
      </c>
      <c r="E232" s="47">
        <f>VLOOKUP(A232,'[2]REPNCT004ReporteAuxiliarCon (2)'!A$21:F$279,6,0)</f>
        <v>515906928</v>
      </c>
      <c r="F232" s="47">
        <f>VLOOKUP(A232,[3]REPNCT004ReporteAuxiliarContabl!A$21:D$281,4,0)</f>
        <v>0</v>
      </c>
      <c r="G232" s="47">
        <f t="shared" si="6"/>
        <v>515906928</v>
      </c>
      <c r="H232" s="47">
        <f>VLOOKUP(A232,[6]REPNCT004ReporteAuxiliarContabl!A$21:D$281,4,0)</f>
        <v>0</v>
      </c>
      <c r="I232" s="47">
        <f t="shared" si="7"/>
        <v>515906928</v>
      </c>
    </row>
    <row r="233" spans="1:9" s="19" customFormat="1" ht="15" customHeight="1" x14ac:dyDescent="0.2">
      <c r="A233" s="13">
        <v>800118954</v>
      </c>
      <c r="B233" s="13">
        <f>VLOOKUP(A233,[1]Hoja1!A$9:B$3777,2,0)</f>
        <v>124552000</v>
      </c>
      <c r="C233" s="14" t="s">
        <v>4</v>
      </c>
      <c r="D233" s="15" t="s">
        <v>5</v>
      </c>
      <c r="E233" s="47">
        <f>VLOOKUP(A233,'[2]REPNCT004ReporteAuxiliarCon (2)'!A$21:F$279,6,0)</f>
        <v>574373311</v>
      </c>
      <c r="F233" s="47">
        <f>VLOOKUP(A233,[3]REPNCT004ReporteAuxiliarContabl!A$21:D$281,4,0)</f>
        <v>0</v>
      </c>
      <c r="G233" s="47">
        <f t="shared" si="6"/>
        <v>574373311</v>
      </c>
      <c r="H233" s="47">
        <f>VLOOKUP(A233,[6]REPNCT004ReporteAuxiliarContabl!A$21:D$281,4,0)</f>
        <v>0</v>
      </c>
      <c r="I233" s="47">
        <f t="shared" si="7"/>
        <v>574373311</v>
      </c>
    </row>
    <row r="234" spans="1:9" s="19" customFormat="1" ht="15" customHeight="1" x14ac:dyDescent="0.2">
      <c r="A234" s="13">
        <v>899999063</v>
      </c>
      <c r="B234" s="13">
        <f>VLOOKUP(A234,[1]Hoja1!A$9:B$3777,2,0)</f>
        <v>27400000</v>
      </c>
      <c r="C234" s="14" t="s">
        <v>369</v>
      </c>
      <c r="D234" s="15" t="s">
        <v>96</v>
      </c>
      <c r="E234" s="47">
        <f>VLOOKUP(A234,'[2]REPNCT004ReporteAuxiliarCon (2)'!A$21:F$279,6,0)</f>
        <v>16338003461</v>
      </c>
      <c r="F234" s="47">
        <f>VLOOKUP(A234,[3]REPNCT004ReporteAuxiliarContabl!A$21:D$281,4,0)</f>
        <v>0</v>
      </c>
      <c r="G234" s="47">
        <f t="shared" si="6"/>
        <v>16338003461</v>
      </c>
      <c r="H234" s="47">
        <f>VLOOKUP(A234,[6]REPNCT004ReporteAuxiliarContabl!A$21:D$281,4,0)</f>
        <v>11551971278</v>
      </c>
      <c r="I234" s="47">
        <f t="shared" si="7"/>
        <v>27889974739</v>
      </c>
    </row>
    <row r="235" spans="1:9" s="19" customFormat="1" ht="15" customHeight="1" x14ac:dyDescent="0.2">
      <c r="A235" s="13">
        <v>891480035</v>
      </c>
      <c r="B235" s="13">
        <f>VLOOKUP(A235,[1]Hoja1!A$9:B$3777,2,0)</f>
        <v>24666000</v>
      </c>
      <c r="C235" s="33" t="s">
        <v>370</v>
      </c>
      <c r="D235" s="15" t="s">
        <v>92</v>
      </c>
      <c r="E235" s="47">
        <f>VLOOKUP(A235,'[2]REPNCT004ReporteAuxiliarCon (2)'!A$21:F$279,6,0)</f>
        <v>1613169206</v>
      </c>
      <c r="F235" s="47">
        <f>VLOOKUP(A235,[3]REPNCT004ReporteAuxiliarContabl!A$21:D$281,4,0)</f>
        <v>0</v>
      </c>
      <c r="G235" s="47">
        <f t="shared" si="6"/>
        <v>1613169206</v>
      </c>
      <c r="H235" s="47">
        <f>VLOOKUP(A235,[6]REPNCT004ReporteAuxiliarContabl!A$21:D$281,4,0)</f>
        <v>676445431</v>
      </c>
      <c r="I235" s="47">
        <f t="shared" si="7"/>
        <v>2289614637</v>
      </c>
    </row>
    <row r="236" spans="1:9" s="19" customFormat="1" ht="15" customHeight="1" x14ac:dyDescent="0.2">
      <c r="A236" s="13">
        <v>892000757</v>
      </c>
      <c r="B236" s="13">
        <f>VLOOKUP(A236,[1]Hoja1!A$9:B$3777,2,0)</f>
        <v>28450000</v>
      </c>
      <c r="C236" s="14" t="s">
        <v>37</v>
      </c>
      <c r="D236" s="15" t="s">
        <v>125</v>
      </c>
      <c r="E236" s="47">
        <f>VLOOKUP(A236,'[2]REPNCT004ReporteAuxiliarCon (2)'!A$21:F$279,6,0)</f>
        <v>969851519</v>
      </c>
      <c r="F236" s="47">
        <f>VLOOKUP(A236,[3]REPNCT004ReporteAuxiliarContabl!A$21:D$281,4,0)</f>
        <v>0</v>
      </c>
      <c r="G236" s="47">
        <f t="shared" si="6"/>
        <v>969851519</v>
      </c>
      <c r="H236" s="47">
        <f>VLOOKUP(A236,[6]REPNCT004ReporteAuxiliarContabl!A$21:D$281,4,0)</f>
        <v>293100989</v>
      </c>
      <c r="I236" s="47">
        <f t="shared" si="7"/>
        <v>1262952508</v>
      </c>
    </row>
    <row r="237" spans="1:9" s="19" customFormat="1" ht="15" customHeight="1" x14ac:dyDescent="0.2">
      <c r="A237" s="13">
        <v>890102257</v>
      </c>
      <c r="B237" s="13">
        <f>VLOOKUP(A237,[1]Hoja1!A$9:B$3777,2,0)</f>
        <v>121708000</v>
      </c>
      <c r="C237" s="14" t="s">
        <v>10</v>
      </c>
      <c r="D237" s="15" t="s">
        <v>11</v>
      </c>
      <c r="E237" s="47">
        <f>VLOOKUP(A237,'[2]REPNCT004ReporteAuxiliarCon (2)'!A$21:F$279,6,0)</f>
        <v>657459320</v>
      </c>
      <c r="F237" s="47">
        <f>VLOOKUP(A237,[3]REPNCT004ReporteAuxiliarContabl!A$21:D$281,4,0)</f>
        <v>0</v>
      </c>
      <c r="G237" s="47">
        <f t="shared" si="6"/>
        <v>657459320</v>
      </c>
      <c r="H237" s="47">
        <f>VLOOKUP(A237,[6]REPNCT004ReporteAuxiliarContabl!A$21:D$281,4,0)</f>
        <v>0</v>
      </c>
      <c r="I237" s="47">
        <f t="shared" si="7"/>
        <v>657459320</v>
      </c>
    </row>
    <row r="238" spans="1:9" s="19" customFormat="1" ht="15" customHeight="1" x14ac:dyDescent="0.2">
      <c r="A238" s="13">
        <v>800006541</v>
      </c>
      <c r="B238" s="13">
        <f>VLOOKUP(A238,[1]Hoja1!A$9:B$3777,2,0)</f>
        <v>210115401</v>
      </c>
      <c r="C238" s="43" t="s">
        <v>371</v>
      </c>
      <c r="D238" s="15" t="s">
        <v>608</v>
      </c>
      <c r="E238" s="47">
        <f>VLOOKUP(A238,'[2]REPNCT004ReporteAuxiliarCon (2)'!A$21:F$279,6,0)</f>
        <v>14011802</v>
      </c>
      <c r="F238" s="47">
        <f>VLOOKUP(A238,[3]REPNCT004ReporteAuxiliarContabl!A$21:D$281,4,0)</f>
        <v>0</v>
      </c>
      <c r="G238" s="47">
        <f t="shared" si="6"/>
        <v>14011802</v>
      </c>
      <c r="H238" s="47">
        <f>VLOOKUP(A238,[6]REPNCT004ReporteAuxiliarContabl!A$21:D$281,4,0)</f>
        <v>0</v>
      </c>
      <c r="I238" s="47">
        <f t="shared" si="7"/>
        <v>14011802</v>
      </c>
    </row>
    <row r="239" spans="1:9" x14ac:dyDescent="0.2">
      <c r="A239" s="20">
        <v>891780111</v>
      </c>
      <c r="B239" s="13">
        <f>VLOOKUP(A239,[1]Hoja1!A$9:B$3777,2,0)</f>
        <v>121647000</v>
      </c>
      <c r="C239" s="14" t="s">
        <v>372</v>
      </c>
      <c r="D239" s="15" t="s">
        <v>83</v>
      </c>
      <c r="E239" s="47">
        <f>VLOOKUP(A239,'[2]REPNCT004ReporteAuxiliarCon (2)'!A$21:F$279,6,0)</f>
        <v>624928500</v>
      </c>
      <c r="F239" s="47">
        <f>VLOOKUP(A239,[3]REPNCT004ReporteAuxiliarContabl!A$21:D$281,4,0)</f>
        <v>0</v>
      </c>
      <c r="G239" s="47">
        <f t="shared" si="6"/>
        <v>624928500</v>
      </c>
      <c r="H239" s="47">
        <f>VLOOKUP(A239,[6]REPNCT004ReporteAuxiliarContabl!A$21:D$281,4,0)</f>
        <v>0</v>
      </c>
      <c r="I239" s="47">
        <f t="shared" si="7"/>
        <v>624928500</v>
      </c>
    </row>
    <row r="240" spans="1:9" ht="12.75" customHeight="1" x14ac:dyDescent="0.2">
      <c r="A240" s="20">
        <v>800079035</v>
      </c>
      <c r="B240" s="13">
        <f>VLOOKUP(A240,[1]Hoja1!A$9:B$3777,2,0)</f>
        <v>216850568</v>
      </c>
      <c r="C240" s="14" t="s">
        <v>373</v>
      </c>
      <c r="D240" s="15" t="s">
        <v>609</v>
      </c>
      <c r="E240" s="47">
        <f>VLOOKUP(A240,'[2]REPNCT004ReporteAuxiliarCon (2)'!A$21:F$279,6,0)</f>
        <v>828893457</v>
      </c>
      <c r="F240" s="47">
        <f>VLOOKUP(A240,[3]REPNCT004ReporteAuxiliarContabl!A$21:D$281,4,0)</f>
        <v>0</v>
      </c>
      <c r="G240" s="47">
        <f t="shared" si="6"/>
        <v>828893457</v>
      </c>
      <c r="H240" s="47">
        <f>VLOOKUP(A240,[6]REPNCT004ReporteAuxiliarContabl!A$21:D$281,4,0)</f>
        <v>0</v>
      </c>
      <c r="I240" s="47">
        <f t="shared" si="7"/>
        <v>828893457</v>
      </c>
    </row>
    <row r="241" spans="1:9" x14ac:dyDescent="0.2">
      <c r="A241" s="20">
        <v>899999366</v>
      </c>
      <c r="B241" s="13">
        <f>VLOOKUP(A241,[1]Hoja1!A$9:B$3777,2,0)</f>
        <v>218625486</v>
      </c>
      <c r="C241" s="14" t="s">
        <v>374</v>
      </c>
      <c r="D241" s="15" t="s">
        <v>610</v>
      </c>
      <c r="E241" s="47">
        <f>VLOOKUP(A241,'[2]REPNCT004ReporteAuxiliarCon (2)'!A$21:F$279,6,0)</f>
        <v>53412752</v>
      </c>
      <c r="F241" s="47">
        <f>VLOOKUP(A241,[3]REPNCT004ReporteAuxiliarContabl!A$21:D$281,4,0)</f>
        <v>0</v>
      </c>
      <c r="G241" s="47">
        <f t="shared" si="6"/>
        <v>53412752</v>
      </c>
      <c r="H241" s="47">
        <f>VLOOKUP(A241,[6]REPNCT004ReporteAuxiliarContabl!A$21:D$281,4,0)</f>
        <v>0</v>
      </c>
      <c r="I241" s="47">
        <f t="shared" si="7"/>
        <v>53412752</v>
      </c>
    </row>
    <row r="242" spans="1:9" x14ac:dyDescent="0.2">
      <c r="A242" s="20">
        <v>890399010</v>
      </c>
      <c r="B242" s="13">
        <f>VLOOKUP(A242,[1]Hoja1!A$9:B$3777,2,0)</f>
        <v>120676000</v>
      </c>
      <c r="C242" s="14" t="s">
        <v>13</v>
      </c>
      <c r="D242" s="15" t="s">
        <v>93</v>
      </c>
      <c r="E242" s="47">
        <f>VLOOKUP(A242,'[2]REPNCT004ReporteAuxiliarCon (2)'!A$21:F$279,6,0)</f>
        <v>818250404</v>
      </c>
      <c r="F242" s="47">
        <f>VLOOKUP(A242,[3]REPNCT004ReporteAuxiliarContabl!A$21:D$281,4,0)</f>
        <v>0</v>
      </c>
      <c r="G242" s="47">
        <f t="shared" si="6"/>
        <v>818250404</v>
      </c>
      <c r="H242" s="47">
        <f>VLOOKUP(A242,[6]REPNCT004ReporteAuxiliarContabl!A$21:D$281,4,0)</f>
        <v>0</v>
      </c>
      <c r="I242" s="47">
        <f t="shared" si="7"/>
        <v>818250404</v>
      </c>
    </row>
    <row r="243" spans="1:9" x14ac:dyDescent="0.2">
      <c r="A243" s="20">
        <v>890480203</v>
      </c>
      <c r="B243" s="13">
        <f>VLOOKUP(A243,[1]Hoja1!A$9:B$3777,2,0)</f>
        <v>217013670</v>
      </c>
      <c r="C243" s="33" t="s">
        <v>375</v>
      </c>
      <c r="D243" s="15" t="s">
        <v>611</v>
      </c>
      <c r="E243" s="47">
        <f>VLOOKUP(A243,'[2]REPNCT004ReporteAuxiliarCon (2)'!A$21:F$279,6,0)</f>
        <v>560107481</v>
      </c>
      <c r="F243" s="47">
        <f>VLOOKUP(A243,[3]REPNCT004ReporteAuxiliarContabl!A$21:D$281,4,0)</f>
        <v>0</v>
      </c>
      <c r="G243" s="47">
        <f t="shared" si="6"/>
        <v>560107481</v>
      </c>
      <c r="H243" s="47">
        <f>VLOOKUP(A243,[6]REPNCT004ReporteAuxiliarContabl!A$21:D$281,4,0)</f>
        <v>0</v>
      </c>
      <c r="I243" s="47">
        <f t="shared" si="7"/>
        <v>560107481</v>
      </c>
    </row>
    <row r="244" spans="1:9" x14ac:dyDescent="0.2">
      <c r="A244" s="20">
        <v>890980040</v>
      </c>
      <c r="B244" s="13">
        <f>VLOOKUP(A244,[1]Hoja1!A$9:B$3777,2,0)</f>
        <v>120205000</v>
      </c>
      <c r="C244" s="14" t="s">
        <v>23</v>
      </c>
      <c r="D244" s="15" t="s">
        <v>123</v>
      </c>
      <c r="E244" s="47">
        <f>VLOOKUP(A244,'[2]REPNCT004ReporteAuxiliarCon (2)'!A$21:F$279,6,0)</f>
        <v>891998478</v>
      </c>
      <c r="F244" s="47">
        <f>VLOOKUP(A244,[3]REPNCT004ReporteAuxiliarContabl!A$21:D$281,4,0)</f>
        <v>0</v>
      </c>
      <c r="G244" s="47">
        <f t="shared" si="6"/>
        <v>891998478</v>
      </c>
      <c r="H244" s="47">
        <f>VLOOKUP(A244,[6]REPNCT004ReporteAuxiliarContabl!A$21:D$281,4,0)</f>
        <v>0</v>
      </c>
      <c r="I244" s="47">
        <f t="shared" si="7"/>
        <v>891998478</v>
      </c>
    </row>
    <row r="245" spans="1:9" x14ac:dyDescent="0.2">
      <c r="A245" s="20">
        <v>899999230</v>
      </c>
      <c r="B245" s="13">
        <f>VLOOKUP(A245,[1]Hoja1!A$9:B$3777,2,0)</f>
        <v>222711001</v>
      </c>
      <c r="C245" s="14" t="s">
        <v>376</v>
      </c>
      <c r="D245" s="15" t="s">
        <v>98</v>
      </c>
      <c r="E245" s="47">
        <f>VLOOKUP(A245,'[2]REPNCT004ReporteAuxiliarCon (2)'!A$21:F$279,6,0)</f>
        <v>837689937</v>
      </c>
      <c r="F245" s="47">
        <f>VLOOKUP(A245,[3]REPNCT004ReporteAuxiliarContabl!A$21:D$281,4,0)</f>
        <v>0</v>
      </c>
      <c r="G245" s="47">
        <f t="shared" si="6"/>
        <v>837689937</v>
      </c>
      <c r="H245" s="47">
        <f>VLOOKUP(A245,[6]REPNCT004ReporteAuxiliarContabl!A$21:D$281,4,0)</f>
        <v>0</v>
      </c>
      <c r="I245" s="47">
        <f t="shared" si="7"/>
        <v>837689937</v>
      </c>
    </row>
    <row r="246" spans="1:9" x14ac:dyDescent="0.2">
      <c r="A246" s="20">
        <v>860512780</v>
      </c>
      <c r="B246" s="13">
        <f>VLOOKUP(A246,[1]Hoja1!A$9:B$3777,2,0)</f>
        <v>822000000</v>
      </c>
      <c r="C246" s="14" t="s">
        <v>63</v>
      </c>
      <c r="D246" s="15" t="s">
        <v>128</v>
      </c>
      <c r="E246" s="47">
        <f>VLOOKUP(A246,'[2]REPNCT004ReporteAuxiliarCon (2)'!A$21:F$279,6,0)</f>
        <v>1419875271</v>
      </c>
      <c r="F246" s="47">
        <f>VLOOKUP(A246,[3]REPNCT004ReporteAuxiliarContabl!A$21:D$281,4,0)</f>
        <v>0</v>
      </c>
      <c r="G246" s="47">
        <f t="shared" si="6"/>
        <v>1419875271</v>
      </c>
      <c r="H246" s="47">
        <f>VLOOKUP(A246,[6]REPNCT004ReporteAuxiliarContabl!A$21:D$281,4,0)</f>
        <v>498456000</v>
      </c>
      <c r="I246" s="47">
        <f t="shared" si="7"/>
        <v>1918331271</v>
      </c>
    </row>
    <row r="247" spans="1:9" x14ac:dyDescent="0.2">
      <c r="A247" s="20">
        <v>891500319</v>
      </c>
      <c r="B247" s="13">
        <f>VLOOKUP(A247,[1]Hoja1!A$9:B$3777,2,0)</f>
        <v>27219000</v>
      </c>
      <c r="C247" s="14" t="s">
        <v>32</v>
      </c>
      <c r="D247" s="15" t="s">
        <v>54</v>
      </c>
      <c r="E247" s="47">
        <f>VLOOKUP(A247,'[2]REPNCT004ReporteAuxiliarCon (2)'!A$21:F$279,6,0)</f>
        <v>1683290889</v>
      </c>
      <c r="F247" s="47">
        <f>VLOOKUP(A247,[3]REPNCT004ReporteAuxiliarContabl!A$21:D$281,4,0)</f>
        <v>0</v>
      </c>
      <c r="G247" s="47">
        <f t="shared" si="6"/>
        <v>1683290889</v>
      </c>
      <c r="H247" s="47">
        <f>VLOOKUP(A247,[6]REPNCT004ReporteAuxiliarContabl!A$21:D$281,4,0)</f>
        <v>763785684</v>
      </c>
      <c r="I247" s="47">
        <f t="shared" si="7"/>
        <v>2447076573</v>
      </c>
    </row>
    <row r="248" spans="1:9" x14ac:dyDescent="0.2">
      <c r="A248" s="20">
        <v>890480123</v>
      </c>
      <c r="B248" s="13">
        <f>VLOOKUP(A248,[1]Hoja1!A$9:B$3777,2,0)</f>
        <v>122613000</v>
      </c>
      <c r="C248" s="14" t="s">
        <v>14</v>
      </c>
      <c r="D248" s="15" t="s">
        <v>90</v>
      </c>
      <c r="E248" s="47">
        <f>VLOOKUP(A248,'[2]REPNCT004ReporteAuxiliarCon (2)'!A$21:F$279,6,0)</f>
        <v>836109502</v>
      </c>
      <c r="F248" s="47">
        <f>VLOOKUP(A248,[3]REPNCT004ReporteAuxiliarContabl!A$21:D$281,4,0)</f>
        <v>0</v>
      </c>
      <c r="G248" s="47">
        <f t="shared" si="6"/>
        <v>836109502</v>
      </c>
      <c r="H248" s="47">
        <f>VLOOKUP(A248,[6]REPNCT004ReporteAuxiliarContabl!A$21:D$281,4,0)</f>
        <v>0</v>
      </c>
      <c r="I248" s="47">
        <f t="shared" si="7"/>
        <v>836109502</v>
      </c>
    </row>
    <row r="249" spans="1:9" x14ac:dyDescent="0.2">
      <c r="A249" s="20">
        <v>899999124</v>
      </c>
      <c r="B249" s="13">
        <f>VLOOKUP(A249,[1]Hoja1!A$9:B$3777,2,0)</f>
        <v>27500000</v>
      </c>
      <c r="C249" s="14" t="s">
        <v>377</v>
      </c>
      <c r="D249" s="15" t="s">
        <v>94</v>
      </c>
      <c r="E249" s="47">
        <f>VLOOKUP(A249,'[2]REPNCT004ReporteAuxiliarCon (2)'!A$21:F$279,6,0)</f>
        <v>1263287647</v>
      </c>
      <c r="F249" s="47">
        <f>VLOOKUP(A249,[3]REPNCT004ReporteAuxiliarContabl!A$21:D$281,4,0)</f>
        <v>0</v>
      </c>
      <c r="G249" s="47">
        <f t="shared" si="6"/>
        <v>1263287647</v>
      </c>
      <c r="H249" s="47">
        <f>VLOOKUP(A249,[6]REPNCT004ReporteAuxiliarContabl!A$21:D$281,4,0)</f>
        <v>517592056</v>
      </c>
      <c r="I249" s="47">
        <f t="shared" si="7"/>
        <v>1780879703</v>
      </c>
    </row>
    <row r="250" spans="1:9" x14ac:dyDescent="0.2">
      <c r="A250" s="20">
        <v>890501510</v>
      </c>
      <c r="B250" s="13">
        <f>VLOOKUP(A250,[1]Hoja1!A$9:B$3777,2,0)</f>
        <v>125454000</v>
      </c>
      <c r="C250" s="14" t="s">
        <v>16</v>
      </c>
      <c r="D250" s="15" t="s">
        <v>84</v>
      </c>
      <c r="E250" s="47">
        <f>VLOOKUP(A250,'[2]REPNCT004ReporteAuxiliarCon (2)'!A$21:F$279,6,0)</f>
        <v>493918082</v>
      </c>
      <c r="F250" s="47">
        <f>VLOOKUP(A250,[3]REPNCT004ReporteAuxiliarContabl!A$21:D$281,4,0)</f>
        <v>0</v>
      </c>
      <c r="G250" s="47">
        <f t="shared" si="6"/>
        <v>493918082</v>
      </c>
      <c r="H250" s="47">
        <f>VLOOKUP(A250,[6]REPNCT004ReporteAuxiliarContabl!A$21:D$281,4,0)</f>
        <v>0</v>
      </c>
      <c r="I250" s="47">
        <f t="shared" si="7"/>
        <v>493918082</v>
      </c>
    </row>
    <row r="251" spans="1:9" x14ac:dyDescent="0.2">
      <c r="A251" s="20">
        <v>899999336</v>
      </c>
      <c r="B251" s="13">
        <f>VLOOKUP(A251,[1]Hoja1!A$9:B$3777,2,0)</f>
        <v>119191000</v>
      </c>
      <c r="C251" s="14" t="s">
        <v>378</v>
      </c>
      <c r="D251" s="15" t="s">
        <v>612</v>
      </c>
      <c r="E251" s="47">
        <f>VLOOKUP(A251,'[2]REPNCT004ReporteAuxiliarCon (2)'!A$21:F$279,6,0)</f>
        <v>1196337347</v>
      </c>
      <c r="F251" s="47">
        <f>VLOOKUP(A251,[3]REPNCT004ReporteAuxiliarContabl!A$21:D$281,4,0)</f>
        <v>135944240</v>
      </c>
      <c r="G251" s="47">
        <f t="shared" si="6"/>
        <v>1332281587</v>
      </c>
      <c r="H251" s="47">
        <f>VLOOKUP(A251,[6]REPNCT004ReporteAuxiliarContabl!A$21:D$281,4,0)</f>
        <v>379103559</v>
      </c>
      <c r="I251" s="47">
        <f t="shared" si="7"/>
        <v>1711385146</v>
      </c>
    </row>
    <row r="252" spans="1:9" x14ac:dyDescent="0.2">
      <c r="A252" s="20">
        <v>891800330</v>
      </c>
      <c r="B252" s="13">
        <f>VLOOKUP(A252,[1]Hoja1!A$9:B$3777,2,0)</f>
        <v>27615000</v>
      </c>
      <c r="C252" s="14" t="s">
        <v>379</v>
      </c>
      <c r="D252" s="15" t="s">
        <v>87</v>
      </c>
      <c r="E252" s="47">
        <f>VLOOKUP(A252,'[2]REPNCT004ReporteAuxiliarCon (2)'!A$21:F$279,6,0)</f>
        <v>2136063142</v>
      </c>
      <c r="F252" s="47">
        <f>VLOOKUP(A252,[3]REPNCT004ReporteAuxiliarContabl!A$21:D$281,4,0)</f>
        <v>0</v>
      </c>
      <c r="G252" s="47">
        <f t="shared" si="6"/>
        <v>2136063142</v>
      </c>
      <c r="H252" s="47">
        <f>VLOOKUP(A252,[6]REPNCT004ReporteAuxiliarContabl!A$21:D$281,4,0)</f>
        <v>1055114152</v>
      </c>
      <c r="I252" s="47">
        <f t="shared" si="7"/>
        <v>3191177294</v>
      </c>
    </row>
    <row r="253" spans="1:9" x14ac:dyDescent="0.2">
      <c r="A253" s="20">
        <v>890801063</v>
      </c>
      <c r="B253" s="13">
        <f>VLOOKUP(A253,[1]Hoja1!A$9:B$3777,2,0)</f>
        <v>27017000</v>
      </c>
      <c r="C253" s="14" t="s">
        <v>21</v>
      </c>
      <c r="D253" s="15" t="s">
        <v>74</v>
      </c>
      <c r="E253" s="47">
        <f>VLOOKUP(A253,'[2]REPNCT004ReporteAuxiliarCon (2)'!A$21:F$279,6,0)</f>
        <v>1695746379</v>
      </c>
      <c r="F253" s="47">
        <f>VLOOKUP(A253,[3]REPNCT004ReporteAuxiliarContabl!A$21:D$281,4,0)</f>
        <v>0</v>
      </c>
      <c r="G253" s="47">
        <f t="shared" si="6"/>
        <v>1695746379</v>
      </c>
      <c r="H253" s="47">
        <f>VLOOKUP(A253,[6]REPNCT004ReporteAuxiliarContabl!A$21:D$281,4,0)</f>
        <v>827044661</v>
      </c>
      <c r="I253" s="47">
        <f t="shared" si="7"/>
        <v>2522791040</v>
      </c>
    </row>
    <row r="254" spans="1:9" x14ac:dyDescent="0.2">
      <c r="A254" s="20">
        <v>891080031</v>
      </c>
      <c r="B254" s="13">
        <f>VLOOKUP(A254,[1]Hoja1!A$9:B$3777,2,0)</f>
        <v>27123000</v>
      </c>
      <c r="C254" s="14" t="s">
        <v>380</v>
      </c>
      <c r="D254" s="15" t="s">
        <v>122</v>
      </c>
      <c r="E254" s="47">
        <f>VLOOKUP(A254,'[2]REPNCT004ReporteAuxiliarCon (2)'!A$21:F$279,6,0)</f>
        <v>903258640</v>
      </c>
      <c r="F254" s="47">
        <f>VLOOKUP(A254,[3]REPNCT004ReporteAuxiliarContabl!A$21:D$281,4,0)</f>
        <v>0</v>
      </c>
      <c r="G254" s="47">
        <f t="shared" si="6"/>
        <v>903258640</v>
      </c>
      <c r="H254" s="47">
        <f>VLOOKUP(A254,[6]REPNCT004ReporteAuxiliarContabl!A$21:D$281,4,0)</f>
        <v>393322373</v>
      </c>
      <c r="I254" s="47">
        <f t="shared" si="7"/>
        <v>1296581013</v>
      </c>
    </row>
    <row r="255" spans="1:9" x14ac:dyDescent="0.2">
      <c r="A255" s="20">
        <v>892115029</v>
      </c>
      <c r="B255" s="13">
        <f>VLOOKUP(A255,[1]Hoja1!A$9:B$3777,2,0)</f>
        <v>129444000</v>
      </c>
      <c r="C255" s="14" t="s">
        <v>38</v>
      </c>
      <c r="D255" s="15" t="s">
        <v>39</v>
      </c>
      <c r="E255" s="47">
        <f>VLOOKUP(A255,'[2]REPNCT004ReporteAuxiliarCon (2)'!A$21:F$279,6,0)</f>
        <v>445082893</v>
      </c>
      <c r="F255" s="47">
        <f>VLOOKUP(A255,[3]REPNCT004ReporteAuxiliarContabl!A$21:D$281,4,0)</f>
        <v>0</v>
      </c>
      <c r="G255" s="47">
        <f t="shared" si="6"/>
        <v>445082893</v>
      </c>
      <c r="H255" s="47">
        <f>VLOOKUP(A255,[6]REPNCT004ReporteAuxiliarContabl!A$21:D$281,4,0)</f>
        <v>0</v>
      </c>
      <c r="I255" s="47">
        <f t="shared" si="7"/>
        <v>445082893</v>
      </c>
    </row>
    <row r="256" spans="1:9" x14ac:dyDescent="0.2">
      <c r="A256" s="20">
        <v>892200323</v>
      </c>
      <c r="B256" s="13">
        <f>VLOOKUP(A256,[1]Hoja1!A$9:B$3777,2,0)</f>
        <v>128870000</v>
      </c>
      <c r="C256" s="14" t="s">
        <v>40</v>
      </c>
      <c r="D256" s="15" t="s">
        <v>41</v>
      </c>
      <c r="E256" s="47">
        <f>VLOOKUP(A256,'[2]REPNCT004ReporteAuxiliarCon (2)'!A$21:F$279,6,0)</f>
        <v>440122881</v>
      </c>
      <c r="F256" s="47">
        <f>VLOOKUP(A256,[3]REPNCT004ReporteAuxiliarContabl!A$21:D$281,4,0)</f>
        <v>0</v>
      </c>
      <c r="G256" s="47">
        <f t="shared" si="6"/>
        <v>440122881</v>
      </c>
      <c r="H256" s="47">
        <f>VLOOKUP(A256,[6]REPNCT004ReporteAuxiliarContabl!A$21:D$281,4,0)</f>
        <v>0</v>
      </c>
      <c r="I256" s="47">
        <f t="shared" si="7"/>
        <v>440122881</v>
      </c>
    </row>
    <row r="257" spans="1:9" x14ac:dyDescent="0.2">
      <c r="A257" s="20">
        <v>890500622</v>
      </c>
      <c r="B257" s="13">
        <f>VLOOKUP(A257,[1]Hoja1!A$9:B$3777,2,0)</f>
        <v>125354000</v>
      </c>
      <c r="C257" s="14" t="s">
        <v>381</v>
      </c>
      <c r="D257" s="15" t="s">
        <v>15</v>
      </c>
      <c r="E257" s="47">
        <f>VLOOKUP(A257,'[2]REPNCT004ReporteAuxiliarCon (2)'!A$21:F$279,6,0)</f>
        <v>455920312</v>
      </c>
      <c r="F257" s="47">
        <f>VLOOKUP(A257,[3]REPNCT004ReporteAuxiliarContabl!A$21:D$281,4,0)</f>
        <v>0</v>
      </c>
      <c r="G257" s="47">
        <f t="shared" si="6"/>
        <v>455920312</v>
      </c>
      <c r="H257" s="47">
        <f>VLOOKUP(A257,[6]REPNCT004ReporteAuxiliarContabl!A$21:D$281,4,0)</f>
        <v>0</v>
      </c>
      <c r="I257" s="47">
        <f t="shared" si="7"/>
        <v>455920312</v>
      </c>
    </row>
    <row r="258" spans="1:9" x14ac:dyDescent="0.2">
      <c r="A258" s="20">
        <v>800163130</v>
      </c>
      <c r="B258" s="13">
        <f>VLOOKUP(A258,[1]Hoja1!A$9:B$3777,2,0)</f>
        <v>129254000</v>
      </c>
      <c r="C258" s="14" t="s">
        <v>382</v>
      </c>
      <c r="D258" s="15" t="s">
        <v>76</v>
      </c>
      <c r="E258" s="47">
        <f>VLOOKUP(A258,'[2]REPNCT004ReporteAuxiliarCon (2)'!A$21:F$279,6,0)</f>
        <v>502301098</v>
      </c>
      <c r="F258" s="47">
        <f>VLOOKUP(A258,[3]REPNCT004ReporteAuxiliarContabl!A$21:D$281,4,0)</f>
        <v>0</v>
      </c>
      <c r="G258" s="47">
        <f t="shared" si="6"/>
        <v>502301098</v>
      </c>
      <c r="H258" s="47">
        <f>VLOOKUP(A258,[6]REPNCT004ReporteAuxiliarContabl!A$21:D$281,4,0)</f>
        <v>0</v>
      </c>
      <c r="I258" s="47">
        <f t="shared" si="7"/>
        <v>502301098</v>
      </c>
    </row>
    <row r="259" spans="1:9" x14ac:dyDescent="0.2">
      <c r="A259" s="20">
        <v>892300285</v>
      </c>
      <c r="B259" s="13">
        <f>VLOOKUP(A259,[1]Hoja1!A$9:B$3777,2,0)</f>
        <v>821920000</v>
      </c>
      <c r="C259" s="14" t="s">
        <v>42</v>
      </c>
      <c r="D259" s="15" t="s">
        <v>95</v>
      </c>
      <c r="E259" s="47">
        <f>VLOOKUP(A259,'[2]REPNCT004ReporteAuxiliarCon (2)'!A$21:F$279,6,0)</f>
        <v>782755476</v>
      </c>
      <c r="F259" s="47">
        <f>VLOOKUP(A259,[3]REPNCT004ReporteAuxiliarContabl!A$21:D$281,4,0)</f>
        <v>0</v>
      </c>
      <c r="G259" s="47">
        <f t="shared" si="6"/>
        <v>782755476</v>
      </c>
      <c r="H259" s="47">
        <f>VLOOKUP(A259,[6]REPNCT004ReporteAuxiliarContabl!A$21:D$281,4,0)</f>
        <v>208098268</v>
      </c>
      <c r="I259" s="47">
        <f t="shared" si="7"/>
        <v>990853744</v>
      </c>
    </row>
    <row r="260" spans="1:9" x14ac:dyDescent="0.2">
      <c r="A260" s="20">
        <v>891180084</v>
      </c>
      <c r="B260" s="13">
        <f>VLOOKUP(A260,[1]Hoja1!A$9:B$3777,2,0)</f>
        <v>26141000</v>
      </c>
      <c r="C260" s="14" t="s">
        <v>383</v>
      </c>
      <c r="D260" s="15" t="s">
        <v>28</v>
      </c>
      <c r="E260" s="47">
        <f>VLOOKUP(A260,'[2]REPNCT004ReporteAuxiliarCon (2)'!A$21:F$279,6,0)</f>
        <v>1420374420</v>
      </c>
      <c r="F260" s="47">
        <f>VLOOKUP(A260,[3]REPNCT004ReporteAuxiliarContabl!A$21:D$281,4,0)</f>
        <v>0</v>
      </c>
      <c r="G260" s="47">
        <f t="shared" ref="G260:G261" si="8">+E260+F260</f>
        <v>1420374420</v>
      </c>
      <c r="H260" s="47">
        <f>VLOOKUP(A260,[6]REPNCT004ReporteAuxiliarContabl!A$21:D$281,4,0)</f>
        <v>620650612</v>
      </c>
      <c r="I260" s="47">
        <f t="shared" si="7"/>
        <v>2041025032</v>
      </c>
    </row>
    <row r="261" spans="1:9" x14ac:dyDescent="0.2">
      <c r="A261" s="46">
        <v>900220147</v>
      </c>
      <c r="B261" s="13">
        <f>VLOOKUP(A261,[1]Hoja1!A$9:B$3777,2,0)</f>
        <v>923271490</v>
      </c>
      <c r="C261" s="46" t="s">
        <v>384</v>
      </c>
      <c r="D261" s="15" t="s">
        <v>613</v>
      </c>
      <c r="E261" s="47">
        <f>VLOOKUP(A261,'[2]REPNCT004ReporteAuxiliarCon (2)'!A$21:F$279,6,0)</f>
        <v>42240940</v>
      </c>
      <c r="F261" s="47">
        <f>VLOOKUP(A261,[3]REPNCT004ReporteAuxiliarContabl!A$21:D$281,4,0)</f>
        <v>0</v>
      </c>
      <c r="G261" s="47">
        <f t="shared" si="8"/>
        <v>42240940</v>
      </c>
      <c r="H261" s="47">
        <f>VLOOKUP(A261,[6]REPNCT004ReporteAuxiliarContabl!A$21:D$281,4,0)</f>
        <v>0</v>
      </c>
      <c r="I261" s="47">
        <f t="shared" ref="I261:I262" si="9">+G261+H261</f>
        <v>42240940</v>
      </c>
    </row>
    <row r="262" spans="1:9" ht="18.75" customHeight="1" x14ac:dyDescent="0.2">
      <c r="A262" s="60" t="s">
        <v>52</v>
      </c>
      <c r="B262" s="61"/>
      <c r="C262" s="61"/>
      <c r="D262" s="48"/>
      <c r="E262" s="49">
        <f>SUM(E4:E261)</f>
        <v>1310403446300</v>
      </c>
      <c r="F262" s="49">
        <f>SUM(F4:F261)</f>
        <v>80546675387</v>
      </c>
      <c r="G262" s="49">
        <f>SUM(G4:G261)</f>
        <v>1390950121687</v>
      </c>
      <c r="H262" s="49">
        <f>SUM(H4:H261)</f>
        <v>383453860179</v>
      </c>
      <c r="I262" s="49">
        <f>SUM(I4:I261)</f>
        <v>1774403981866</v>
      </c>
    </row>
    <row r="263" spans="1:9" x14ac:dyDescent="0.2">
      <c r="E263" s="32"/>
      <c r="F263" s="32"/>
      <c r="G263" s="32"/>
    </row>
  </sheetData>
  <autoFilter ref="A3:J262" xr:uid="{99EF792E-449B-490C-A14D-C3CAEDF2AB84}"/>
  <mergeCells count="1">
    <mergeCell ref="A262:C262"/>
  </mergeCell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1"/>
  <ignoredErrors>
    <ignoredError sqref="H4:H2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 Ago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2018-10-05T20:47:25Z</dcterms:modified>
</cp:coreProperties>
</file>