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Junio\5423\"/>
    </mc:Choice>
  </mc:AlternateContent>
  <xr:revisionPtr revIDLastSave="68" documentId="8_{E399E288-C0E1-406C-A462-29A70E154415}" xr6:coauthVersionLast="34" xr6:coauthVersionMax="34" xr10:uidLastSave="{B9A8A510-7956-4BFC-9EB3-C20202CDA34B}"/>
  <bookViews>
    <workbookView xWindow="120" yWindow="3975" windowWidth="15195" windowHeight="4230" tabRatio="688" xr2:uid="{00000000-000D-0000-FFFF-FFFF00000000}"/>
  </bookViews>
  <sheets>
    <sheet name="Otras trans Junio" sheetId="1" r:id="rId1"/>
  </sheets>
  <externalReferences>
    <externalReference r:id="rId2"/>
  </externalReferences>
  <definedNames>
    <definedName name="_DIS2008">#REF!</definedName>
    <definedName name="_xlnm._FilterDatabase" localSheetId="0" hidden="1">'Otras trans Junio'!$A$3:$AF$66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66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" i="1"/>
  <c r="W66" i="1"/>
  <c r="Z66" i="1" l="1"/>
  <c r="AC42" i="1"/>
  <c r="AC44" i="1"/>
  <c r="AC45" i="1"/>
  <c r="AC46" i="1"/>
  <c r="AC48" i="1"/>
  <c r="AC50" i="1"/>
  <c r="AC54" i="1"/>
  <c r="AC57" i="1"/>
  <c r="AC58" i="1"/>
  <c r="AC59" i="1"/>
  <c r="AC60" i="1"/>
  <c r="AC61" i="1"/>
  <c r="AC62" i="1"/>
  <c r="AC6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4" i="1"/>
  <c r="AB5" i="1"/>
  <c r="AB6" i="1"/>
  <c r="AB11" i="1"/>
  <c r="AB22" i="1"/>
  <c r="AB31" i="1"/>
  <c r="AB33" i="1"/>
  <c r="AC66" i="1" l="1"/>
  <c r="AB66" i="1"/>
  <c r="X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AA36" i="1" s="1"/>
  <c r="AF36" i="1" s="1"/>
  <c r="I6" i="1"/>
  <c r="M6" i="1" s="1"/>
  <c r="Q6" i="1" s="1"/>
  <c r="U6" i="1" s="1"/>
  <c r="AA6" i="1" s="1"/>
  <c r="AF6" i="1" s="1"/>
  <c r="I7" i="1"/>
  <c r="M7" i="1" s="1"/>
  <c r="Q7" i="1" s="1"/>
  <c r="U7" i="1" s="1"/>
  <c r="AA7" i="1" s="1"/>
  <c r="AF7" i="1" s="1"/>
  <c r="I8" i="1"/>
  <c r="M8" i="1" s="1"/>
  <c r="Q8" i="1" s="1"/>
  <c r="U8" i="1" s="1"/>
  <c r="AA8" i="1" s="1"/>
  <c r="AF8" i="1" s="1"/>
  <c r="I9" i="1"/>
  <c r="M9" i="1" s="1"/>
  <c r="Q9" i="1" s="1"/>
  <c r="U9" i="1" s="1"/>
  <c r="AA9" i="1" s="1"/>
  <c r="AF9" i="1" s="1"/>
  <c r="I10" i="1"/>
  <c r="M10" i="1" s="1"/>
  <c r="Q10" i="1" s="1"/>
  <c r="U10" i="1" s="1"/>
  <c r="AA10" i="1" s="1"/>
  <c r="AF10" i="1" s="1"/>
  <c r="I11" i="1"/>
  <c r="M11" i="1" s="1"/>
  <c r="Q11" i="1" s="1"/>
  <c r="U11" i="1" s="1"/>
  <c r="AA11" i="1" s="1"/>
  <c r="AF11" i="1" s="1"/>
  <c r="I12" i="1"/>
  <c r="M12" i="1" s="1"/>
  <c r="Q12" i="1" s="1"/>
  <c r="U12" i="1" s="1"/>
  <c r="AA12" i="1" s="1"/>
  <c r="AF12" i="1" s="1"/>
  <c r="I15" i="1"/>
  <c r="M15" i="1" s="1"/>
  <c r="Q15" i="1" s="1"/>
  <c r="U15" i="1" s="1"/>
  <c r="AA15" i="1" s="1"/>
  <c r="AF15" i="1" s="1"/>
  <c r="I16" i="1"/>
  <c r="M16" i="1" s="1"/>
  <c r="Q16" i="1" s="1"/>
  <c r="U16" i="1" s="1"/>
  <c r="AA16" i="1" s="1"/>
  <c r="AF16" i="1" s="1"/>
  <c r="I17" i="1"/>
  <c r="M17" i="1" s="1"/>
  <c r="Q17" i="1" s="1"/>
  <c r="U17" i="1" s="1"/>
  <c r="AA17" i="1" s="1"/>
  <c r="AF17" i="1" s="1"/>
  <c r="I18" i="1"/>
  <c r="M18" i="1" s="1"/>
  <c r="Q18" i="1" s="1"/>
  <c r="U18" i="1" s="1"/>
  <c r="AA18" i="1" s="1"/>
  <c r="AF18" i="1" s="1"/>
  <c r="I19" i="1"/>
  <c r="M19" i="1" s="1"/>
  <c r="Q19" i="1" s="1"/>
  <c r="U19" i="1" s="1"/>
  <c r="AA19" i="1" s="1"/>
  <c r="AF19" i="1" s="1"/>
  <c r="I20" i="1"/>
  <c r="M20" i="1" s="1"/>
  <c r="Q20" i="1" s="1"/>
  <c r="U20" i="1" s="1"/>
  <c r="AA20" i="1" s="1"/>
  <c r="AF20" i="1" s="1"/>
  <c r="I21" i="1"/>
  <c r="M21" i="1" s="1"/>
  <c r="Q21" i="1" s="1"/>
  <c r="U21" i="1" s="1"/>
  <c r="AA21" i="1" s="1"/>
  <c r="AF21" i="1" s="1"/>
  <c r="I23" i="1"/>
  <c r="M23" i="1" s="1"/>
  <c r="Q23" i="1" s="1"/>
  <c r="U23" i="1" s="1"/>
  <c r="AA23" i="1" s="1"/>
  <c r="AF23" i="1" s="1"/>
  <c r="I24" i="1"/>
  <c r="M24" i="1" s="1"/>
  <c r="Q24" i="1" s="1"/>
  <c r="U24" i="1" s="1"/>
  <c r="AA24" i="1" s="1"/>
  <c r="AF24" i="1" s="1"/>
  <c r="I25" i="1"/>
  <c r="M25" i="1" s="1"/>
  <c r="Q25" i="1" s="1"/>
  <c r="U25" i="1" s="1"/>
  <c r="AA25" i="1" s="1"/>
  <c r="AF25" i="1" s="1"/>
  <c r="I26" i="1"/>
  <c r="M26" i="1" s="1"/>
  <c r="Q26" i="1" s="1"/>
  <c r="U26" i="1" s="1"/>
  <c r="AA26" i="1" s="1"/>
  <c r="AF26" i="1" s="1"/>
  <c r="I27" i="1"/>
  <c r="M27" i="1" s="1"/>
  <c r="Q27" i="1" s="1"/>
  <c r="U27" i="1" s="1"/>
  <c r="AA27" i="1" s="1"/>
  <c r="AF27" i="1" s="1"/>
  <c r="I28" i="1"/>
  <c r="M28" i="1" s="1"/>
  <c r="Q28" i="1" s="1"/>
  <c r="U28" i="1" s="1"/>
  <c r="AA28" i="1" s="1"/>
  <c r="AF28" i="1" s="1"/>
  <c r="I29" i="1"/>
  <c r="M29" i="1" s="1"/>
  <c r="Q29" i="1" s="1"/>
  <c r="U29" i="1" s="1"/>
  <c r="AA29" i="1" s="1"/>
  <c r="AF29" i="1" s="1"/>
  <c r="I30" i="1"/>
  <c r="M30" i="1" s="1"/>
  <c r="Q30" i="1" s="1"/>
  <c r="U30" i="1" s="1"/>
  <c r="AA30" i="1" s="1"/>
  <c r="AF30" i="1" s="1"/>
  <c r="I31" i="1"/>
  <c r="M31" i="1" s="1"/>
  <c r="Q31" i="1" s="1"/>
  <c r="U31" i="1" s="1"/>
  <c r="AA31" i="1" s="1"/>
  <c r="AF31" i="1" s="1"/>
  <c r="I32" i="1"/>
  <c r="M32" i="1" s="1"/>
  <c r="Q32" i="1" s="1"/>
  <c r="U32" i="1" s="1"/>
  <c r="AA32" i="1" s="1"/>
  <c r="AF32" i="1" s="1"/>
  <c r="I33" i="1"/>
  <c r="M33" i="1" s="1"/>
  <c r="Q33" i="1" s="1"/>
  <c r="U33" i="1" s="1"/>
  <c r="AA33" i="1" s="1"/>
  <c r="AF33" i="1" s="1"/>
  <c r="I34" i="1"/>
  <c r="M34" i="1" s="1"/>
  <c r="Q34" i="1" s="1"/>
  <c r="U34" i="1" s="1"/>
  <c r="AA34" i="1" s="1"/>
  <c r="AF34" i="1" s="1"/>
  <c r="I35" i="1"/>
  <c r="M35" i="1" s="1"/>
  <c r="Q35" i="1" s="1"/>
  <c r="U35" i="1" s="1"/>
  <c r="AA35" i="1" s="1"/>
  <c r="AF35" i="1" s="1"/>
  <c r="I39" i="1"/>
  <c r="M39" i="1" s="1"/>
  <c r="Q39" i="1" s="1"/>
  <c r="U39" i="1" s="1"/>
  <c r="AA39" i="1" s="1"/>
  <c r="AF39" i="1" s="1"/>
  <c r="I40" i="1"/>
  <c r="M40" i="1" s="1"/>
  <c r="Q40" i="1" s="1"/>
  <c r="U40" i="1" s="1"/>
  <c r="AA40" i="1" s="1"/>
  <c r="AF40" i="1" s="1"/>
  <c r="I42" i="1"/>
  <c r="M42" i="1" s="1"/>
  <c r="Q42" i="1" s="1"/>
  <c r="U42" i="1" s="1"/>
  <c r="AA42" i="1" s="1"/>
  <c r="AF42" i="1" s="1"/>
  <c r="I43" i="1"/>
  <c r="M43" i="1" s="1"/>
  <c r="Q43" i="1" s="1"/>
  <c r="U43" i="1" s="1"/>
  <c r="AA43" i="1" s="1"/>
  <c r="AF43" i="1" s="1"/>
  <c r="I44" i="1"/>
  <c r="M44" i="1" s="1"/>
  <c r="Q44" i="1" s="1"/>
  <c r="U44" i="1" s="1"/>
  <c r="AA44" i="1" s="1"/>
  <c r="AF44" i="1" s="1"/>
  <c r="I45" i="1"/>
  <c r="M45" i="1" s="1"/>
  <c r="Q45" i="1" s="1"/>
  <c r="U45" i="1" s="1"/>
  <c r="AA45" i="1" s="1"/>
  <c r="AF45" i="1" s="1"/>
  <c r="I46" i="1"/>
  <c r="M46" i="1" s="1"/>
  <c r="Q46" i="1" s="1"/>
  <c r="U46" i="1" s="1"/>
  <c r="AA46" i="1" s="1"/>
  <c r="AF46" i="1" s="1"/>
  <c r="I48" i="1"/>
  <c r="M48" i="1" s="1"/>
  <c r="Q48" i="1" s="1"/>
  <c r="U48" i="1" s="1"/>
  <c r="AA48" i="1" s="1"/>
  <c r="AF48" i="1" s="1"/>
  <c r="I50" i="1"/>
  <c r="M50" i="1" s="1"/>
  <c r="Q50" i="1" s="1"/>
  <c r="U50" i="1" s="1"/>
  <c r="AA50" i="1" s="1"/>
  <c r="AF50" i="1" s="1"/>
  <c r="I51" i="1"/>
  <c r="M51" i="1" s="1"/>
  <c r="Q51" i="1" s="1"/>
  <c r="U51" i="1" s="1"/>
  <c r="AA51" i="1" s="1"/>
  <c r="AF51" i="1" s="1"/>
  <c r="I52" i="1"/>
  <c r="M52" i="1" s="1"/>
  <c r="Q52" i="1" s="1"/>
  <c r="U52" i="1" s="1"/>
  <c r="AA52" i="1" s="1"/>
  <c r="AF52" i="1" s="1"/>
  <c r="I55" i="1"/>
  <c r="M55" i="1" s="1"/>
  <c r="Q55" i="1" s="1"/>
  <c r="U55" i="1" s="1"/>
  <c r="AA55" i="1" s="1"/>
  <c r="AF55" i="1" s="1"/>
  <c r="I56" i="1"/>
  <c r="M56" i="1" s="1"/>
  <c r="Q56" i="1" s="1"/>
  <c r="U56" i="1" s="1"/>
  <c r="AA56" i="1" s="1"/>
  <c r="AF56" i="1" s="1"/>
  <c r="I57" i="1"/>
  <c r="M57" i="1" s="1"/>
  <c r="Q57" i="1" s="1"/>
  <c r="U57" i="1" s="1"/>
  <c r="AA57" i="1" s="1"/>
  <c r="AF57" i="1" s="1"/>
  <c r="I59" i="1"/>
  <c r="M59" i="1" s="1"/>
  <c r="Q59" i="1" s="1"/>
  <c r="U59" i="1" s="1"/>
  <c r="AA59" i="1" s="1"/>
  <c r="AF59" i="1" s="1"/>
  <c r="I60" i="1"/>
  <c r="M60" i="1" s="1"/>
  <c r="Q60" i="1" s="1"/>
  <c r="U60" i="1" s="1"/>
  <c r="AA60" i="1" s="1"/>
  <c r="AF60" i="1" s="1"/>
  <c r="I61" i="1"/>
  <c r="M61" i="1" s="1"/>
  <c r="Q61" i="1" s="1"/>
  <c r="U61" i="1" s="1"/>
  <c r="AA61" i="1" s="1"/>
  <c r="AF61" i="1" s="1"/>
  <c r="I62" i="1"/>
  <c r="M62" i="1" s="1"/>
  <c r="Q62" i="1" s="1"/>
  <c r="U62" i="1" s="1"/>
  <c r="AA62" i="1" s="1"/>
  <c r="AF62" i="1" s="1"/>
  <c r="I63" i="1"/>
  <c r="M63" i="1" s="1"/>
  <c r="Q63" i="1" s="1"/>
  <c r="U63" i="1" s="1"/>
  <c r="AA63" i="1" s="1"/>
  <c r="AF63" i="1" s="1"/>
  <c r="I64" i="1"/>
  <c r="M64" i="1" s="1"/>
  <c r="Q64" i="1" s="1"/>
  <c r="U64" i="1" s="1"/>
  <c r="AA64" i="1" s="1"/>
  <c r="AF64" i="1" s="1"/>
  <c r="I4" i="1"/>
  <c r="M4" i="1" s="1"/>
  <c r="Q4" i="1" s="1"/>
  <c r="U4" i="1" s="1"/>
  <c r="AA4" i="1" s="1"/>
  <c r="AF4" i="1" s="1"/>
  <c r="I13" i="1"/>
  <c r="M13" i="1" s="1"/>
  <c r="Q13" i="1" s="1"/>
  <c r="U13" i="1" s="1"/>
  <c r="AA13" i="1" s="1"/>
  <c r="AF13" i="1" s="1"/>
  <c r="I37" i="1"/>
  <c r="M37" i="1" s="1"/>
  <c r="Q37" i="1" s="1"/>
  <c r="U37" i="1" s="1"/>
  <c r="AA37" i="1" s="1"/>
  <c r="AF37" i="1" s="1"/>
  <c r="I38" i="1"/>
  <c r="M38" i="1" s="1"/>
  <c r="Q38" i="1" s="1"/>
  <c r="U38" i="1" s="1"/>
  <c r="AA38" i="1" s="1"/>
  <c r="AF38" i="1" s="1"/>
  <c r="I41" i="1"/>
  <c r="M41" i="1" s="1"/>
  <c r="Q41" i="1" s="1"/>
  <c r="U41" i="1" s="1"/>
  <c r="AA41" i="1" s="1"/>
  <c r="AF41" i="1" s="1"/>
  <c r="I47" i="1"/>
  <c r="M47" i="1" s="1"/>
  <c r="Q47" i="1" s="1"/>
  <c r="U47" i="1" s="1"/>
  <c r="AA47" i="1" s="1"/>
  <c r="AF47" i="1" s="1"/>
  <c r="I49" i="1"/>
  <c r="M49" i="1" s="1"/>
  <c r="Q49" i="1" s="1"/>
  <c r="U49" i="1" s="1"/>
  <c r="AA49" i="1" s="1"/>
  <c r="AF49" i="1" s="1"/>
  <c r="I53" i="1"/>
  <c r="M53" i="1" s="1"/>
  <c r="Q53" i="1" s="1"/>
  <c r="U53" i="1" s="1"/>
  <c r="AA53" i="1" s="1"/>
  <c r="AF53" i="1" s="1"/>
  <c r="I65" i="1"/>
  <c r="M65" i="1" s="1"/>
  <c r="Q65" i="1" s="1"/>
  <c r="U65" i="1" s="1"/>
  <c r="AA65" i="1" s="1"/>
  <c r="AF65" i="1" s="1"/>
  <c r="H7" i="1"/>
  <c r="L7" i="1" s="1"/>
  <c r="P7" i="1" s="1"/>
  <c r="T7" i="1" s="1"/>
  <c r="Y7" i="1" s="1"/>
  <c r="AD7" i="1" s="1"/>
  <c r="H8" i="1"/>
  <c r="L8" i="1" s="1"/>
  <c r="P8" i="1" s="1"/>
  <c r="T8" i="1" s="1"/>
  <c r="Y8" i="1" s="1"/>
  <c r="AD8" i="1" s="1"/>
  <c r="H9" i="1"/>
  <c r="L9" i="1" s="1"/>
  <c r="P9" i="1" s="1"/>
  <c r="T9" i="1" s="1"/>
  <c r="Y9" i="1" s="1"/>
  <c r="AD9" i="1" s="1"/>
  <c r="H10" i="1"/>
  <c r="L10" i="1" s="1"/>
  <c r="P10" i="1" s="1"/>
  <c r="T10" i="1" s="1"/>
  <c r="Y10" i="1" s="1"/>
  <c r="AD10" i="1" s="1"/>
  <c r="H12" i="1"/>
  <c r="L12" i="1" s="1"/>
  <c r="P12" i="1" s="1"/>
  <c r="T12" i="1" s="1"/>
  <c r="Y12" i="1" s="1"/>
  <c r="AD12" i="1" s="1"/>
  <c r="H13" i="1"/>
  <c r="L13" i="1" s="1"/>
  <c r="P13" i="1" s="1"/>
  <c r="T13" i="1" s="1"/>
  <c r="Y13" i="1" s="1"/>
  <c r="AD13" i="1" s="1"/>
  <c r="H14" i="1"/>
  <c r="L14" i="1" s="1"/>
  <c r="P14" i="1" s="1"/>
  <c r="T14" i="1" s="1"/>
  <c r="Y14" i="1" s="1"/>
  <c r="AD14" i="1" s="1"/>
  <c r="H15" i="1"/>
  <c r="L15" i="1" s="1"/>
  <c r="P15" i="1" s="1"/>
  <c r="T15" i="1" s="1"/>
  <c r="Y15" i="1" s="1"/>
  <c r="AD15" i="1" s="1"/>
  <c r="H16" i="1"/>
  <c r="L16" i="1" s="1"/>
  <c r="P16" i="1" s="1"/>
  <c r="T16" i="1" s="1"/>
  <c r="Y16" i="1" s="1"/>
  <c r="AD16" i="1" s="1"/>
  <c r="H17" i="1"/>
  <c r="L17" i="1" s="1"/>
  <c r="P17" i="1" s="1"/>
  <c r="T17" i="1" s="1"/>
  <c r="Y17" i="1" s="1"/>
  <c r="AD17" i="1" s="1"/>
  <c r="H18" i="1"/>
  <c r="L18" i="1" s="1"/>
  <c r="P18" i="1" s="1"/>
  <c r="T18" i="1" s="1"/>
  <c r="Y18" i="1" s="1"/>
  <c r="AD18" i="1" s="1"/>
  <c r="H19" i="1"/>
  <c r="L19" i="1" s="1"/>
  <c r="P19" i="1" s="1"/>
  <c r="T19" i="1" s="1"/>
  <c r="Y19" i="1" s="1"/>
  <c r="AD19" i="1" s="1"/>
  <c r="H20" i="1"/>
  <c r="L20" i="1" s="1"/>
  <c r="P20" i="1" s="1"/>
  <c r="T20" i="1" s="1"/>
  <c r="Y20" i="1" s="1"/>
  <c r="AD20" i="1" s="1"/>
  <c r="H21" i="1"/>
  <c r="L21" i="1" s="1"/>
  <c r="P21" i="1" s="1"/>
  <c r="T21" i="1" s="1"/>
  <c r="Y21" i="1" s="1"/>
  <c r="AD21" i="1" s="1"/>
  <c r="H23" i="1"/>
  <c r="L23" i="1" s="1"/>
  <c r="P23" i="1" s="1"/>
  <c r="T23" i="1" s="1"/>
  <c r="Y23" i="1" s="1"/>
  <c r="AD23" i="1" s="1"/>
  <c r="H24" i="1"/>
  <c r="L24" i="1" s="1"/>
  <c r="P24" i="1" s="1"/>
  <c r="T24" i="1" s="1"/>
  <c r="Y24" i="1" s="1"/>
  <c r="AD24" i="1" s="1"/>
  <c r="H25" i="1"/>
  <c r="L25" i="1" s="1"/>
  <c r="P25" i="1" s="1"/>
  <c r="T25" i="1" s="1"/>
  <c r="Y25" i="1" s="1"/>
  <c r="AD25" i="1" s="1"/>
  <c r="H26" i="1"/>
  <c r="L26" i="1" s="1"/>
  <c r="P26" i="1" s="1"/>
  <c r="T26" i="1" s="1"/>
  <c r="Y26" i="1" s="1"/>
  <c r="AD26" i="1" s="1"/>
  <c r="H27" i="1"/>
  <c r="L27" i="1" s="1"/>
  <c r="P27" i="1" s="1"/>
  <c r="T27" i="1" s="1"/>
  <c r="Y27" i="1" s="1"/>
  <c r="AD27" i="1" s="1"/>
  <c r="H28" i="1"/>
  <c r="L28" i="1" s="1"/>
  <c r="P28" i="1" s="1"/>
  <c r="T28" i="1" s="1"/>
  <c r="Y28" i="1" s="1"/>
  <c r="AD28" i="1" s="1"/>
  <c r="H29" i="1"/>
  <c r="L29" i="1" s="1"/>
  <c r="P29" i="1" s="1"/>
  <c r="T29" i="1" s="1"/>
  <c r="Y29" i="1" s="1"/>
  <c r="AD29" i="1" s="1"/>
  <c r="H30" i="1"/>
  <c r="L30" i="1" s="1"/>
  <c r="P30" i="1" s="1"/>
  <c r="T30" i="1" s="1"/>
  <c r="Y30" i="1" s="1"/>
  <c r="AD30" i="1" s="1"/>
  <c r="H32" i="1"/>
  <c r="L32" i="1" s="1"/>
  <c r="P32" i="1" s="1"/>
  <c r="T32" i="1" s="1"/>
  <c r="Y32" i="1" s="1"/>
  <c r="AD32" i="1" s="1"/>
  <c r="H34" i="1"/>
  <c r="L34" i="1" s="1"/>
  <c r="P34" i="1" s="1"/>
  <c r="T34" i="1" s="1"/>
  <c r="Y34" i="1" s="1"/>
  <c r="AD34" i="1" s="1"/>
  <c r="H35" i="1"/>
  <c r="L35" i="1" s="1"/>
  <c r="P35" i="1" s="1"/>
  <c r="T35" i="1" s="1"/>
  <c r="Y35" i="1" s="1"/>
  <c r="AD35" i="1" s="1"/>
  <c r="H36" i="1"/>
  <c r="L36" i="1" s="1"/>
  <c r="P36" i="1" s="1"/>
  <c r="T36" i="1" s="1"/>
  <c r="Y36" i="1" s="1"/>
  <c r="AD36" i="1" s="1"/>
  <c r="H37" i="1"/>
  <c r="L37" i="1" s="1"/>
  <c r="P37" i="1" s="1"/>
  <c r="T37" i="1" s="1"/>
  <c r="Y37" i="1" s="1"/>
  <c r="AD37" i="1" s="1"/>
  <c r="H38" i="1"/>
  <c r="L38" i="1" s="1"/>
  <c r="P38" i="1" s="1"/>
  <c r="T38" i="1" s="1"/>
  <c r="Y38" i="1" s="1"/>
  <c r="AD38" i="1" s="1"/>
  <c r="H39" i="1"/>
  <c r="L39" i="1" s="1"/>
  <c r="P39" i="1" s="1"/>
  <c r="T39" i="1" s="1"/>
  <c r="Y39" i="1" s="1"/>
  <c r="AD39" i="1" s="1"/>
  <c r="H40" i="1"/>
  <c r="L40" i="1" s="1"/>
  <c r="P40" i="1" s="1"/>
  <c r="T40" i="1" s="1"/>
  <c r="Y40" i="1" s="1"/>
  <c r="AD40" i="1" s="1"/>
  <c r="H41" i="1"/>
  <c r="L41" i="1" s="1"/>
  <c r="P41" i="1" s="1"/>
  <c r="T41" i="1" s="1"/>
  <c r="Y41" i="1" s="1"/>
  <c r="AD41" i="1" s="1"/>
  <c r="H42" i="1"/>
  <c r="L42" i="1" s="1"/>
  <c r="P42" i="1" s="1"/>
  <c r="T42" i="1" s="1"/>
  <c r="Y42" i="1" s="1"/>
  <c r="AD42" i="1" s="1"/>
  <c r="H43" i="1"/>
  <c r="L43" i="1" s="1"/>
  <c r="P43" i="1" s="1"/>
  <c r="T43" i="1" s="1"/>
  <c r="Y43" i="1" s="1"/>
  <c r="AD43" i="1" s="1"/>
  <c r="H44" i="1"/>
  <c r="L44" i="1" s="1"/>
  <c r="P44" i="1" s="1"/>
  <c r="T44" i="1" s="1"/>
  <c r="Y44" i="1" s="1"/>
  <c r="AD44" i="1" s="1"/>
  <c r="H45" i="1"/>
  <c r="L45" i="1" s="1"/>
  <c r="P45" i="1" s="1"/>
  <c r="T45" i="1" s="1"/>
  <c r="Y45" i="1" s="1"/>
  <c r="AD45" i="1" s="1"/>
  <c r="H46" i="1"/>
  <c r="L46" i="1" s="1"/>
  <c r="P46" i="1" s="1"/>
  <c r="T46" i="1" s="1"/>
  <c r="Y46" i="1" s="1"/>
  <c r="AD46" i="1" s="1"/>
  <c r="H47" i="1"/>
  <c r="L47" i="1" s="1"/>
  <c r="P47" i="1" s="1"/>
  <c r="T47" i="1" s="1"/>
  <c r="Y47" i="1" s="1"/>
  <c r="AD47" i="1" s="1"/>
  <c r="H48" i="1"/>
  <c r="L48" i="1" s="1"/>
  <c r="P48" i="1" s="1"/>
  <c r="T48" i="1" s="1"/>
  <c r="Y48" i="1" s="1"/>
  <c r="AD48" i="1" s="1"/>
  <c r="H49" i="1"/>
  <c r="L49" i="1" s="1"/>
  <c r="P49" i="1" s="1"/>
  <c r="T49" i="1" s="1"/>
  <c r="Y49" i="1" s="1"/>
  <c r="AD49" i="1" s="1"/>
  <c r="H50" i="1"/>
  <c r="L50" i="1" s="1"/>
  <c r="P50" i="1" s="1"/>
  <c r="T50" i="1" s="1"/>
  <c r="Y50" i="1" s="1"/>
  <c r="AD50" i="1" s="1"/>
  <c r="H51" i="1"/>
  <c r="L51" i="1" s="1"/>
  <c r="P51" i="1" s="1"/>
  <c r="T51" i="1" s="1"/>
  <c r="Y51" i="1" s="1"/>
  <c r="AD51" i="1" s="1"/>
  <c r="H52" i="1"/>
  <c r="L52" i="1" s="1"/>
  <c r="P52" i="1" s="1"/>
  <c r="T52" i="1" s="1"/>
  <c r="Y52" i="1" s="1"/>
  <c r="AD52" i="1" s="1"/>
  <c r="H53" i="1"/>
  <c r="L53" i="1" s="1"/>
  <c r="P53" i="1" s="1"/>
  <c r="T53" i="1" s="1"/>
  <c r="Y53" i="1" s="1"/>
  <c r="AD53" i="1" s="1"/>
  <c r="H54" i="1"/>
  <c r="L54" i="1" s="1"/>
  <c r="P54" i="1" s="1"/>
  <c r="T54" i="1" s="1"/>
  <c r="Y54" i="1" s="1"/>
  <c r="AD54" i="1" s="1"/>
  <c r="H55" i="1"/>
  <c r="L55" i="1" s="1"/>
  <c r="P55" i="1" s="1"/>
  <c r="T55" i="1" s="1"/>
  <c r="Y55" i="1" s="1"/>
  <c r="AD55" i="1" s="1"/>
  <c r="H56" i="1"/>
  <c r="L56" i="1" s="1"/>
  <c r="P56" i="1" s="1"/>
  <c r="T56" i="1" s="1"/>
  <c r="Y56" i="1" s="1"/>
  <c r="AD56" i="1" s="1"/>
  <c r="H57" i="1"/>
  <c r="L57" i="1" s="1"/>
  <c r="P57" i="1" s="1"/>
  <c r="T57" i="1" s="1"/>
  <c r="Y57" i="1" s="1"/>
  <c r="AD57" i="1" s="1"/>
  <c r="H58" i="1"/>
  <c r="L58" i="1" s="1"/>
  <c r="P58" i="1" s="1"/>
  <c r="T58" i="1" s="1"/>
  <c r="Y58" i="1" s="1"/>
  <c r="AD58" i="1" s="1"/>
  <c r="H59" i="1"/>
  <c r="L59" i="1" s="1"/>
  <c r="P59" i="1" s="1"/>
  <c r="T59" i="1" s="1"/>
  <c r="Y59" i="1" s="1"/>
  <c r="AD59" i="1" s="1"/>
  <c r="H60" i="1"/>
  <c r="L60" i="1" s="1"/>
  <c r="P60" i="1" s="1"/>
  <c r="T60" i="1" s="1"/>
  <c r="Y60" i="1" s="1"/>
  <c r="AD60" i="1" s="1"/>
  <c r="H61" i="1"/>
  <c r="L61" i="1" s="1"/>
  <c r="P61" i="1" s="1"/>
  <c r="T61" i="1" s="1"/>
  <c r="Y61" i="1" s="1"/>
  <c r="AD61" i="1" s="1"/>
  <c r="H62" i="1"/>
  <c r="L62" i="1" s="1"/>
  <c r="P62" i="1" s="1"/>
  <c r="T62" i="1" s="1"/>
  <c r="Y62" i="1" s="1"/>
  <c r="AD62" i="1" s="1"/>
  <c r="H63" i="1"/>
  <c r="L63" i="1" s="1"/>
  <c r="P63" i="1" s="1"/>
  <c r="T63" i="1" s="1"/>
  <c r="Y63" i="1" s="1"/>
  <c r="AD63" i="1" s="1"/>
  <c r="H64" i="1"/>
  <c r="L64" i="1" s="1"/>
  <c r="P64" i="1" s="1"/>
  <c r="T64" i="1" s="1"/>
  <c r="Y64" i="1" s="1"/>
  <c r="AD64" i="1" s="1"/>
  <c r="H65" i="1"/>
  <c r="L65" i="1" s="1"/>
  <c r="P65" i="1" s="1"/>
  <c r="T65" i="1" s="1"/>
  <c r="Y65" i="1" s="1"/>
  <c r="AD65" i="1" s="1"/>
  <c r="H4" i="1"/>
  <c r="L4" i="1" s="1"/>
  <c r="P4" i="1" s="1"/>
  <c r="T4" i="1" s="1"/>
  <c r="Y4" i="1" s="1"/>
  <c r="AD4" i="1" s="1"/>
  <c r="H5" i="1"/>
  <c r="L5" i="1" s="1"/>
  <c r="P5" i="1" s="1"/>
  <c r="T5" i="1" s="1"/>
  <c r="Y5" i="1" s="1"/>
  <c r="AD5" i="1" s="1"/>
  <c r="H6" i="1"/>
  <c r="L6" i="1" s="1"/>
  <c r="P6" i="1" s="1"/>
  <c r="T6" i="1" s="1"/>
  <c r="Y6" i="1" s="1"/>
  <c r="AD6" i="1" s="1"/>
  <c r="H11" i="1"/>
  <c r="L11" i="1" s="1"/>
  <c r="P11" i="1" s="1"/>
  <c r="T11" i="1" s="1"/>
  <c r="Y11" i="1" s="1"/>
  <c r="AD11" i="1" s="1"/>
  <c r="H22" i="1"/>
  <c r="L22" i="1" s="1"/>
  <c r="P22" i="1" s="1"/>
  <c r="T22" i="1" s="1"/>
  <c r="Y22" i="1" s="1"/>
  <c r="AD22" i="1" s="1"/>
  <c r="H31" i="1"/>
  <c r="L31" i="1" s="1"/>
  <c r="P31" i="1" s="1"/>
  <c r="T31" i="1" s="1"/>
  <c r="Y31" i="1" s="1"/>
  <c r="AD31" i="1" s="1"/>
  <c r="H33" i="1"/>
  <c r="L33" i="1" s="1"/>
  <c r="P33" i="1" s="1"/>
  <c r="T33" i="1" s="1"/>
  <c r="Y33" i="1" s="1"/>
  <c r="AD33" i="1" s="1"/>
  <c r="AD66" i="1" l="1"/>
  <c r="Y66" i="1"/>
  <c r="T66" i="1"/>
  <c r="P66" i="1"/>
  <c r="L66" i="1"/>
  <c r="I14" i="1"/>
  <c r="M14" i="1" s="1"/>
  <c r="Q14" i="1" s="1"/>
  <c r="U14" i="1" s="1"/>
  <c r="AA14" i="1" s="1"/>
  <c r="I22" i="1"/>
  <c r="M22" i="1" s="1"/>
  <c r="Q22" i="1" s="1"/>
  <c r="U22" i="1" s="1"/>
  <c r="AA22" i="1" s="1"/>
  <c r="AF22" i="1" s="1"/>
  <c r="I5" i="1"/>
  <c r="M5" i="1" s="1"/>
  <c r="Q5" i="1" s="1"/>
  <c r="U5" i="1" s="1"/>
  <c r="AA5" i="1" s="1"/>
  <c r="AF5" i="1" s="1"/>
  <c r="I58" i="1"/>
  <c r="M58" i="1" s="1"/>
  <c r="Q58" i="1" s="1"/>
  <c r="U58" i="1" s="1"/>
  <c r="AA58" i="1" s="1"/>
  <c r="AF58" i="1" s="1"/>
  <c r="I54" i="1"/>
  <c r="M54" i="1" s="1"/>
  <c r="Q54" i="1" s="1"/>
  <c r="U54" i="1" s="1"/>
  <c r="AA54" i="1" s="1"/>
  <c r="AF54" i="1" s="1"/>
  <c r="AF14" i="1" l="1"/>
  <c r="AF66" i="1" s="1"/>
  <c r="AA66" i="1"/>
  <c r="U66" i="1"/>
  <c r="Q66" i="1"/>
  <c r="M66" i="1"/>
  <c r="F66" i="1"/>
  <c r="G66" i="1" l="1"/>
  <c r="H66" i="1" l="1"/>
  <c r="I66" i="1" l="1"/>
</calcChain>
</file>

<file path=xl/sharedStrings.xml><?xml version="1.0" encoding="utf-8"?>
<sst xmlns="http://schemas.openxmlformats.org/spreadsheetml/2006/main" count="168" uniqueCount="145">
  <si>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</si>
  <si>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</si>
  <si>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</si>
  <si>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</si>
  <si>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</si>
  <si>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</si>
  <si>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</si>
  <si>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</si>
  <si>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</si>
  <si>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</si>
  <si>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</si>
  <si>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</si>
  <si>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</si>
  <si>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</si>
  <si>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</si>
  <si>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</si>
  <si>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</si>
  <si>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</si>
  <si>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</si>
  <si>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</si>
  <si>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</si>
  <si>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</si>
  <si>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</si>
  <si>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</si>
  <si>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</si>
  <si>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</si>
  <si>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</si>
  <si>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</si>
  <si>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</si>
  <si>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</si>
  <si>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</si>
  <si>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</si>
  <si>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</si>
  <si>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</si>
  <si>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</si>
  <si>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</si>
  <si>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</si>
  <si>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</si>
  <si>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</si>
  <si>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</si>
  <si>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</si>
  <si>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</si>
  <si>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</si>
  <si>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</si>
  <si>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</si>
  <si>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</si>
  <si>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</si>
  <si>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</si>
  <si>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</si>
  <si>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</si>
  <si>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</si>
  <si>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</si>
  <si>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</si>
  <si>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</si>
  <si>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</si>
  <si>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</si>
  <si>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</si>
  <si>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</si>
  <si>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</si>
  <si>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</si>
  <si>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</si>
  <si>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</si>
  <si>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</si>
  <si>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</si>
  <si>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</si>
  <si>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</si>
  <si>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</si>
  <si>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</si>
  <si>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</si>
  <si>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</si>
  <si>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</si>
  <si>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</si>
  <si>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</si>
  <si>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</si>
  <si>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</si>
  <si>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</si>
  <si>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</si>
  <si>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</si>
  <si>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</si>
  <si>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</si>
  <si>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</si>
  <si>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</si>
  <si>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</si>
  <si>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</si>
  <si>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</si>
  <si>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</si>
  <si>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</si>
  <si>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</si>
  <si>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</si>
  <si>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</si>
  <si>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</si>
  <si>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</si>
  <si>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</si>
  <si>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</si>
  <si>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</si>
  <si>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</si>
  <si>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</si>
  <si>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</si>
  <si>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</si>
  <si>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</si>
  <si>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</si>
  <si>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</si>
  <si>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</si>
  <si>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</si>
  <si>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</si>
  <si>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</si>
  <si>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</si>
  <si>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</si>
  <si>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</si>
  <si>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</si>
  <si>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</si>
  <si>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</si>
  <si>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</si>
  <si>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</si>
  <si>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</si>
  <si>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</si>
  <si>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</si>
  <si>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</si>
  <si>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</si>
  <si>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</si>
  <si>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</si>
  <si>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</si>
  <si>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</si>
  <si>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</si>
  <si>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</si>
  <si>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</si>
  <si>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</si>
  <si>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</si>
  <si>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</si>
  <si>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</si>
  <si>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</si>
  <si>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</si>
  <si>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</si>
  <si>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</si>
  <si>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</si>
  <si>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</si>
  <si>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</si>
  <si>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</si>
  <si>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</si>
  <si>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MOVIMIENTOS DE MAYO 2018</t>
  </si>
  <si>
    <t>SALDOS A 31 MAYO DEL 2018</t>
  </si>
  <si>
    <t>MOVIMIENTOS DE JUNIO 2018</t>
  </si>
  <si>
    <t>SALDOS A 30 JUNIO DEL 2018</t>
  </si>
  <si>
    <t>SALDOS A 30 ABRIL DEL 2018</t>
  </si>
  <si>
    <t>542302001 Para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</si>
</sst>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43" fontId="9" fillId="0" borderId="0" xfId="1" applyFont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Junio/5423/UNIVERSIDADES%20Y%20COLEGIOS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dades"/>
      <sheetName val="Concurrencia Pensional"/>
      <sheetName val="Descentralizadas"/>
      <sheetName val="May_Univ"/>
      <sheetName val="May_Desc"/>
    </sheetNames>
    <sheetDataSet>
      <sheetData sheetId="0"/>
      <sheetData sheetId="1"/>
      <sheetData sheetId="2"/>
      <sheetData sheetId="3">
        <row r="7">
          <cell r="E7">
            <v>891900853</v>
          </cell>
          <cell r="F7" t="str">
            <v>BANCO POPULAR S. A.</v>
          </cell>
          <cell r="G7" t="str">
            <v>860007738</v>
          </cell>
          <cell r="H7" t="str">
            <v>AHR</v>
          </cell>
          <cell r="I7" t="str">
            <v>220600246383</v>
          </cell>
          <cell r="J7">
            <v>437330522</v>
          </cell>
        </row>
        <row r="8">
          <cell r="E8">
            <v>800144829</v>
          </cell>
          <cell r="F8" t="str">
            <v>BANCO DAVIVIENDA S.A.</v>
          </cell>
          <cell r="G8" t="str">
            <v>860034313</v>
          </cell>
          <cell r="H8" t="str">
            <v>CRR</v>
          </cell>
          <cell r="I8" t="str">
            <v>007069999642</v>
          </cell>
          <cell r="J8">
            <v>3301442354</v>
          </cell>
        </row>
        <row r="9">
          <cell r="E9">
            <v>890980040</v>
          </cell>
          <cell r="F9" t="str">
            <v>BANCO DE OCCIDENTE</v>
          </cell>
          <cell r="G9" t="str">
            <v>890300279</v>
          </cell>
          <cell r="H9" t="str">
            <v>CRR</v>
          </cell>
          <cell r="I9" t="str">
            <v>400066478</v>
          </cell>
          <cell r="J9">
            <v>44857343120</v>
          </cell>
        </row>
        <row r="10">
          <cell r="E10">
            <v>890801063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084569996287</v>
          </cell>
          <cell r="J10">
            <v>11457423598</v>
          </cell>
        </row>
        <row r="11">
          <cell r="E11">
            <v>890480123</v>
          </cell>
          <cell r="F11" t="str">
            <v>BANCO DAVIVIENDA S.A.</v>
          </cell>
          <cell r="G11" t="str">
            <v>860034313</v>
          </cell>
          <cell r="H11" t="str">
            <v>CRR</v>
          </cell>
          <cell r="I11" t="str">
            <v>057769999947</v>
          </cell>
          <cell r="J11">
            <v>11780948644</v>
          </cell>
        </row>
        <row r="12">
          <cell r="E12">
            <v>891080031</v>
          </cell>
          <cell r="F12" t="str">
            <v>BANCO COLPATRIA RED MULTIBANCA COLPATRIA S.A.</v>
          </cell>
          <cell r="G12" t="str">
            <v>860034594</v>
          </cell>
          <cell r="H12" t="str">
            <v>CRR</v>
          </cell>
          <cell r="I12" t="str">
            <v>7351006158</v>
          </cell>
          <cell r="J12">
            <v>11780484718</v>
          </cell>
        </row>
        <row r="13">
          <cell r="E13">
            <v>890680062</v>
          </cell>
          <cell r="F13" t="str">
            <v>BANCO DAVIVIENDA S.A.</v>
          </cell>
          <cell r="G13" t="str">
            <v>860034313</v>
          </cell>
          <cell r="H13" t="str">
            <v>AHR</v>
          </cell>
          <cell r="I13" t="str">
            <v>406070064521</v>
          </cell>
          <cell r="J13">
            <v>2618005688</v>
          </cell>
        </row>
        <row r="14">
          <cell r="E14">
            <v>891190346</v>
          </cell>
          <cell r="F14" t="str">
            <v>BANCO DE OCCIDENTE</v>
          </cell>
          <cell r="G14" t="str">
            <v>890300279</v>
          </cell>
          <cell r="H14" t="str">
            <v>CRR</v>
          </cell>
          <cell r="I14" t="str">
            <v>500067715</v>
          </cell>
          <cell r="J14">
            <v>4129559698</v>
          </cell>
        </row>
        <row r="15">
          <cell r="E15">
            <v>892115029</v>
          </cell>
          <cell r="F15" t="str">
            <v>BANCO POPULAR S. A.</v>
          </cell>
          <cell r="G15" t="str">
            <v>860007738</v>
          </cell>
          <cell r="H15" t="str">
            <v>CRR</v>
          </cell>
          <cell r="I15" t="str">
            <v>405010075</v>
          </cell>
          <cell r="J15">
            <v>4030141500</v>
          </cell>
        </row>
        <row r="16">
          <cell r="E16">
            <v>892000757</v>
          </cell>
          <cell r="F16" t="str">
            <v>BANCO DE BOGOTA S. A.</v>
          </cell>
          <cell r="G16" t="str">
            <v>860002964</v>
          </cell>
          <cell r="H16" t="str">
            <v>CRR</v>
          </cell>
          <cell r="I16" t="str">
            <v>364376046</v>
          </cell>
          <cell r="J16">
            <v>4421152884</v>
          </cell>
        </row>
        <row r="17">
          <cell r="E17">
            <v>800118954</v>
          </cell>
          <cell r="F17" t="str">
            <v>BANCO DE OCCIDENTE</v>
          </cell>
          <cell r="G17" t="str">
            <v>890300279</v>
          </cell>
          <cell r="H17" t="str">
            <v>AHR</v>
          </cell>
          <cell r="I17" t="str">
            <v>039967476</v>
          </cell>
          <cell r="J17">
            <v>9266848808</v>
          </cell>
        </row>
        <row r="18">
          <cell r="E18">
            <v>890501510</v>
          </cell>
          <cell r="F18" t="str">
            <v>BANCO POPULAR S. A.</v>
          </cell>
          <cell r="G18" t="str">
            <v>860007738</v>
          </cell>
          <cell r="H18" t="str">
            <v>AHR</v>
          </cell>
          <cell r="I18" t="str">
            <v>220720132075</v>
          </cell>
          <cell r="J18">
            <v>6102318024</v>
          </cell>
        </row>
        <row r="19">
          <cell r="E19">
            <v>892200323</v>
          </cell>
          <cell r="F19" t="str">
            <v>BANCO DAVIVIENDA S.A.</v>
          </cell>
          <cell r="G19" t="str">
            <v>860034313</v>
          </cell>
          <cell r="H19" t="str">
            <v>CRR</v>
          </cell>
          <cell r="I19" t="str">
            <v>206069999467</v>
          </cell>
          <cell r="J19">
            <v>3264169996</v>
          </cell>
        </row>
        <row r="20">
          <cell r="E20">
            <v>890102257</v>
          </cell>
          <cell r="F20" t="str">
            <v>BANCOLOMBIA S.A.</v>
          </cell>
          <cell r="G20" t="str">
            <v>890903938</v>
          </cell>
          <cell r="H20" t="str">
            <v>CRR</v>
          </cell>
          <cell r="I20" t="str">
            <v>48719981041</v>
          </cell>
          <cell r="J20">
            <v>17030830890</v>
          </cell>
        </row>
        <row r="21">
          <cell r="E21">
            <v>891500319</v>
          </cell>
          <cell r="F21" t="str">
            <v>BANCO POPULAR S. A.</v>
          </cell>
          <cell r="G21" t="str">
            <v>860007738</v>
          </cell>
          <cell r="H21" t="str">
            <v>CRR</v>
          </cell>
          <cell r="I21" t="str">
            <v>290031848</v>
          </cell>
          <cell r="J21">
            <v>14918059536</v>
          </cell>
        </row>
        <row r="22">
          <cell r="E22">
            <v>891780111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870041050</v>
          </cell>
          <cell r="J22">
            <v>7939270968</v>
          </cell>
        </row>
        <row r="23">
          <cell r="E23">
            <v>835000300</v>
          </cell>
          <cell r="F23" t="str">
            <v>BANCO DE OCCIDENTE</v>
          </cell>
          <cell r="G23" t="str">
            <v>890300279</v>
          </cell>
          <cell r="H23" t="str">
            <v>CRR</v>
          </cell>
          <cell r="I23" t="str">
            <v>30235501</v>
          </cell>
          <cell r="J23">
            <v>2488591744</v>
          </cell>
        </row>
        <row r="24">
          <cell r="E24">
            <v>890000432</v>
          </cell>
          <cell r="F24" t="str">
            <v>BANCO DAVIVIENDA S.A.</v>
          </cell>
          <cell r="G24" t="str">
            <v>860034313</v>
          </cell>
          <cell r="H24" t="str">
            <v>CRR</v>
          </cell>
          <cell r="I24" t="str">
            <v>079003752</v>
          </cell>
          <cell r="J24">
            <v>8315405704</v>
          </cell>
        </row>
        <row r="25">
          <cell r="E25">
            <v>890700640</v>
          </cell>
          <cell r="F25" t="str">
            <v>BANCO POPULAR S. A.</v>
          </cell>
          <cell r="G25" t="str">
            <v>860007738</v>
          </cell>
          <cell r="H25" t="str">
            <v>CRR</v>
          </cell>
          <cell r="I25" t="str">
            <v>550040083</v>
          </cell>
          <cell r="J25">
            <v>7109770148</v>
          </cell>
        </row>
        <row r="26">
          <cell r="E26">
            <v>890399010</v>
          </cell>
          <cell r="F26" t="str">
            <v>BANCO GNB SUDAMERIS S A</v>
          </cell>
          <cell r="G26" t="str">
            <v>860050750</v>
          </cell>
          <cell r="H26" t="str">
            <v>CRR</v>
          </cell>
          <cell r="I26" t="str">
            <v>350301000484</v>
          </cell>
          <cell r="J26">
            <v>33446638056</v>
          </cell>
        </row>
        <row r="27">
          <cell r="E27">
            <v>899999230</v>
          </cell>
          <cell r="F27" t="str">
            <v>BANCO DE OCCIDENTE</v>
          </cell>
          <cell r="G27" t="str">
            <v>890300279</v>
          </cell>
          <cell r="H27" t="str">
            <v>CRR</v>
          </cell>
          <cell r="I27" t="str">
            <v>230053548</v>
          </cell>
          <cell r="J27">
            <v>2935963406</v>
          </cell>
        </row>
        <row r="28">
          <cell r="E28">
            <v>890500622</v>
          </cell>
          <cell r="F28" t="str">
            <v>BANCO POPULAR S. A.</v>
          </cell>
          <cell r="G28" t="str">
            <v>860007738</v>
          </cell>
          <cell r="H28" t="str">
            <v>CRR</v>
          </cell>
          <cell r="I28" t="str">
            <v>450060090</v>
          </cell>
          <cell r="J28">
            <v>5684105678</v>
          </cell>
        </row>
        <row r="29">
          <cell r="E29">
            <v>800163130</v>
          </cell>
          <cell r="F29" t="str">
            <v>BANCO DE BOGOTA S. A.</v>
          </cell>
          <cell r="G29" t="str">
            <v>860002964</v>
          </cell>
          <cell r="H29" t="str">
            <v>CRR</v>
          </cell>
          <cell r="I29" t="str">
            <v>446049975</v>
          </cell>
          <cell r="J29">
            <v>2749156032</v>
          </cell>
        </row>
        <row r="30">
          <cell r="E30">
            <v>890201213</v>
          </cell>
          <cell r="F30" t="str">
            <v>BANCO DE OCCIDENTE</v>
          </cell>
          <cell r="G30" t="str">
            <v>890300279</v>
          </cell>
          <cell r="H30" t="str">
            <v>CRR</v>
          </cell>
          <cell r="I30" t="str">
            <v>657017554</v>
          </cell>
          <cell r="J30">
            <v>17786810936</v>
          </cell>
        </row>
        <row r="31">
          <cell r="E31">
            <v>800225340</v>
          </cell>
          <cell r="F31" t="str">
            <v>BANCO CORPBANCA COLOMBIA S.A.</v>
          </cell>
          <cell r="G31" t="str">
            <v>890903937</v>
          </cell>
          <cell r="H31" t="str">
            <v>CRR</v>
          </cell>
          <cell r="I31" t="str">
            <v>012383824</v>
          </cell>
          <cell r="J31">
            <v>2571079498</v>
          </cell>
        </row>
        <row r="32">
          <cell r="E32">
            <v>899999063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007769998985</v>
          </cell>
          <cell r="J32">
            <v>94547144794</v>
          </cell>
        </row>
        <row r="33">
          <cell r="E33">
            <v>899999124</v>
          </cell>
          <cell r="F33" t="str">
            <v>BANCO DAVIVIENDA S.A.</v>
          </cell>
          <cell r="G33" t="str">
            <v>860034313</v>
          </cell>
          <cell r="H33" t="str">
            <v>CRR</v>
          </cell>
          <cell r="I33" t="str">
            <v>457369986486</v>
          </cell>
          <cell r="J33">
            <v>9421707598</v>
          </cell>
        </row>
        <row r="34">
          <cell r="E34">
            <v>891800330</v>
          </cell>
          <cell r="F34" t="str">
            <v>BANCO CORPBANCA COLOMBIA S.A.</v>
          </cell>
          <cell r="G34" t="str">
            <v>890903937</v>
          </cell>
          <cell r="H34" t="str">
            <v>CRR</v>
          </cell>
          <cell r="I34" t="str">
            <v>291036440</v>
          </cell>
          <cell r="J34">
            <v>18004879776</v>
          </cell>
        </row>
        <row r="35">
          <cell r="E35">
            <v>892300285</v>
          </cell>
          <cell r="F35" t="str">
            <v>BANCO DE OCCIDENTE</v>
          </cell>
          <cell r="G35" t="str">
            <v>890300279</v>
          </cell>
          <cell r="H35" t="str">
            <v>CRR</v>
          </cell>
          <cell r="I35" t="str">
            <v>900067554</v>
          </cell>
          <cell r="J35">
            <v>4589155010</v>
          </cell>
        </row>
        <row r="36">
          <cell r="E36">
            <v>891680089</v>
          </cell>
          <cell r="F36" t="str">
            <v>BANCO POPULAR S. A.</v>
          </cell>
          <cell r="G36" t="str">
            <v>860007738</v>
          </cell>
          <cell r="H36" t="str">
            <v>CRR</v>
          </cell>
          <cell r="I36" t="str">
            <v>380003905</v>
          </cell>
          <cell r="J36">
            <v>6787597038</v>
          </cell>
        </row>
        <row r="37">
          <cell r="E37">
            <v>891180084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07600343110</v>
          </cell>
          <cell r="J37">
            <v>7810951146</v>
          </cell>
        </row>
        <row r="38">
          <cell r="E38">
            <v>891480035</v>
          </cell>
          <cell r="F38" t="str">
            <v>BANCOLOMBIA S.A.</v>
          </cell>
          <cell r="G38" t="str">
            <v>890903938</v>
          </cell>
          <cell r="H38" t="str">
            <v>CRR</v>
          </cell>
          <cell r="I38" t="str">
            <v>07335637520</v>
          </cell>
          <cell r="J38">
            <v>13993369710</v>
          </cell>
        </row>
        <row r="39">
          <cell r="E39">
            <v>860512780</v>
          </cell>
          <cell r="F39" t="str">
            <v>BANCO DE BOGOTA S. A.</v>
          </cell>
          <cell r="G39" t="str">
            <v>860002964</v>
          </cell>
          <cell r="H39" t="str">
            <v>CRR</v>
          </cell>
          <cell r="I39" t="str">
            <v>103003166</v>
          </cell>
          <cell r="J39">
            <v>6849055354</v>
          </cell>
        </row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32035959622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4044347636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3041894912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5286408064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459832708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239018526</v>
          </cell>
        </row>
      </sheetData>
      <sheetData sheetId="4">
        <row r="11">
          <cell r="D11">
            <v>891800260</v>
          </cell>
          <cell r="E11" t="str">
            <v>POPULAR</v>
          </cell>
          <cell r="F11">
            <v>860007738</v>
          </cell>
          <cell r="G11" t="str">
            <v>250010030</v>
          </cell>
          <cell r="H11" t="str">
            <v>CRR</v>
          </cell>
          <cell r="I11">
            <v>540264579</v>
          </cell>
        </row>
        <row r="12">
          <cell r="D12">
            <v>890700906</v>
          </cell>
          <cell r="E12" t="str">
            <v>DAVIVIENDA</v>
          </cell>
          <cell r="F12">
            <v>860034313</v>
          </cell>
          <cell r="G12" t="str">
            <v>000224037788</v>
          </cell>
          <cell r="H12" t="str">
            <v>CRR</v>
          </cell>
          <cell r="I12">
            <v>145592443</v>
          </cell>
        </row>
        <row r="13">
          <cell r="D13">
            <v>890980134</v>
          </cell>
          <cell r="E13" t="str">
            <v>POPULAR</v>
          </cell>
          <cell r="F13">
            <v>860007738</v>
          </cell>
          <cell r="G13" t="str">
            <v>180012262</v>
          </cell>
          <cell r="H13" t="str">
            <v>CRR</v>
          </cell>
          <cell r="I13">
            <v>384679977</v>
          </cell>
        </row>
        <row r="14">
          <cell r="D14">
            <v>891500759</v>
          </cell>
          <cell r="E14" t="str">
            <v>POPULAR</v>
          </cell>
          <cell r="F14">
            <v>860007738</v>
          </cell>
          <cell r="G14" t="str">
            <v>290010347</v>
          </cell>
          <cell r="H14" t="str">
            <v>CRR</v>
          </cell>
          <cell r="I14">
            <v>472671925</v>
          </cell>
        </row>
        <row r="15">
          <cell r="D15">
            <v>890980150</v>
          </cell>
          <cell r="E15" t="str">
            <v>POPULAR</v>
          </cell>
          <cell r="F15">
            <v>860007738</v>
          </cell>
          <cell r="G15">
            <v>220180365629</v>
          </cell>
          <cell r="H15" t="str">
            <v>AHR</v>
          </cell>
          <cell r="I15">
            <v>176349515</v>
          </cell>
        </row>
        <row r="16">
          <cell r="D16">
            <v>800247940</v>
          </cell>
          <cell r="E16" t="str">
            <v>BBVA</v>
          </cell>
          <cell r="F16">
            <v>860003020</v>
          </cell>
          <cell r="G16" t="str">
            <v>598206977</v>
          </cell>
          <cell r="H16" t="str">
            <v>AHR</v>
          </cell>
          <cell r="I16">
            <v>243036264</v>
          </cell>
        </row>
        <row r="17">
          <cell r="D17">
            <v>891701932</v>
          </cell>
          <cell r="E17" t="str">
            <v>BOGOTA</v>
          </cell>
          <cell r="F17">
            <v>860002964</v>
          </cell>
          <cell r="G17" t="str">
            <v>220319545</v>
          </cell>
          <cell r="H17" t="str">
            <v>CRR</v>
          </cell>
          <cell r="I17">
            <v>262971036</v>
          </cell>
        </row>
        <row r="18">
          <cell r="D18">
            <v>890802678</v>
          </cell>
          <cell r="E18" t="str">
            <v>DAVIVIENDA</v>
          </cell>
          <cell r="F18">
            <v>860034313</v>
          </cell>
          <cell r="G18" t="str">
            <v>085469998554</v>
          </cell>
          <cell r="H18" t="str">
            <v>CRR</v>
          </cell>
          <cell r="I18">
            <v>207146401</v>
          </cell>
        </row>
        <row r="19">
          <cell r="D19">
            <v>800124023</v>
          </cell>
          <cell r="E19" t="str">
            <v>BOGOTA</v>
          </cell>
          <cell r="F19">
            <v>860002964</v>
          </cell>
          <cell r="G19" t="str">
            <v>188293187</v>
          </cell>
          <cell r="H19" t="str">
            <v>CRR</v>
          </cell>
          <cell r="I19">
            <v>268145843</v>
          </cell>
        </row>
        <row r="20">
          <cell r="D20">
            <v>890980153</v>
          </cell>
          <cell r="E20" t="str">
            <v>BBVA</v>
          </cell>
          <cell r="F20">
            <v>860003020</v>
          </cell>
          <cell r="G20" t="str">
            <v>299006056</v>
          </cell>
          <cell r="H20" t="str">
            <v>CRR</v>
          </cell>
          <cell r="I20">
            <v>879329192</v>
          </cell>
        </row>
        <row r="21">
          <cell r="D21">
            <v>890480054</v>
          </cell>
          <cell r="E21" t="str">
            <v>BBVA</v>
          </cell>
          <cell r="F21">
            <v>860003020</v>
          </cell>
          <cell r="G21" t="str">
            <v>253019590</v>
          </cell>
          <cell r="H21" t="str">
            <v>CRR</v>
          </cell>
          <cell r="I21">
            <v>352056589</v>
          </cell>
        </row>
        <row r="22">
          <cell r="D22">
            <v>802011065</v>
          </cell>
          <cell r="E22" t="str">
            <v>DAVIVIENDA</v>
          </cell>
          <cell r="F22">
            <v>860034313</v>
          </cell>
          <cell r="G22" t="str">
            <v>029769999953</v>
          </cell>
          <cell r="H22" t="str">
            <v>CRR</v>
          </cell>
          <cell r="I22">
            <v>383732705</v>
          </cell>
        </row>
        <row r="23">
          <cell r="D23">
            <v>890501578</v>
          </cell>
          <cell r="E23" t="str">
            <v>POPULAR</v>
          </cell>
          <cell r="F23">
            <v>860007738</v>
          </cell>
          <cell r="G23" t="str">
            <v>720000934</v>
          </cell>
          <cell r="H23" t="str">
            <v>CRR</v>
          </cell>
          <cell r="I23">
            <v>366028862</v>
          </cell>
        </row>
        <row r="24">
          <cell r="D24">
            <v>891902811</v>
          </cell>
          <cell r="E24" t="str">
            <v>BANCOLOMBIA</v>
          </cell>
          <cell r="F24">
            <v>890903938</v>
          </cell>
          <cell r="G24" t="str">
            <v>73265710838</v>
          </cell>
          <cell r="H24" t="str">
            <v>CRR</v>
          </cell>
          <cell r="I24">
            <v>361615392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F107"/>
  <sheetViews>
    <sheetView tabSelected="1" zoomScaleNormal="100" workbookViewId="0">
      <pane xSplit="4" ySplit="3" topLeftCell="AB4" activePane="bottomRight" state="frozen"/>
      <selection activeCell="J39" sqref="J39"/>
      <selection pane="topRight" activeCell="J39" sqref="J39"/>
      <selection pane="bottomLeft" activeCell="J39" sqref="J39"/>
      <selection pane="bottomRight" activeCell="AE5" sqref="AE5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8.140625" style="12" customWidth="1"/>
    <col min="5" max="5" width="55.5703125" style="12" customWidth="1"/>
    <col min="6" max="6" width="18" style="30" bestFit="1" customWidth="1"/>
    <col min="7" max="7" width="25.140625" style="32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3" width="19.42578125" style="33" customWidth="1"/>
    <col min="24" max="24" width="19" style="12" bestFit="1" customWidth="1"/>
    <col min="25" max="25" width="17.5703125" style="12" bestFit="1" customWidth="1"/>
    <col min="26" max="26" width="17.5703125" style="12" customWidth="1"/>
    <col min="27" max="27" width="18.5703125" style="12" bestFit="1" customWidth="1"/>
    <col min="28" max="28" width="19.42578125" style="33" customWidth="1"/>
    <col min="29" max="29" width="19" style="12" bestFit="1" customWidth="1"/>
    <col min="30" max="30" width="19.42578125" style="12" bestFit="1" customWidth="1"/>
    <col min="31" max="31" width="19.42578125" style="12" customWidth="1"/>
    <col min="32" max="32" width="18.5703125" style="12" bestFit="1" customWidth="1"/>
    <col min="33" max="16384" width="11.42578125" style="12"/>
  </cols>
  <sheetData>
    <row r="1" spans="1:32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48"/>
      <c r="W1" s="48"/>
      <c r="AB1" s="48"/>
    </row>
    <row r="2" spans="1:32" s="7" customFormat="1" ht="30.75" customHeight="1" x14ac:dyDescent="0.25">
      <c r="A2" s="6"/>
      <c r="B2" s="6"/>
      <c r="C2" s="6"/>
      <c r="D2" s="6"/>
      <c r="E2" s="6"/>
      <c r="F2" s="51" t="s">
        <v>129</v>
      </c>
      <c r="G2" s="52"/>
      <c r="H2" s="49" t="s">
        <v>130</v>
      </c>
      <c r="I2" s="50"/>
      <c r="J2" s="51" t="s">
        <v>134</v>
      </c>
      <c r="K2" s="52"/>
      <c r="L2" s="49" t="s">
        <v>135</v>
      </c>
      <c r="M2" s="50"/>
      <c r="N2" s="51" t="s">
        <v>136</v>
      </c>
      <c r="O2" s="52"/>
      <c r="P2" s="49" t="s">
        <v>137</v>
      </c>
      <c r="Q2" s="50"/>
      <c r="R2" s="51" t="s">
        <v>138</v>
      </c>
      <c r="S2" s="52"/>
      <c r="T2" s="49" t="s">
        <v>143</v>
      </c>
      <c r="U2" s="50"/>
      <c r="V2" s="51" t="s">
        <v>139</v>
      </c>
      <c r="W2" s="52"/>
      <c r="X2" s="52"/>
      <c r="Y2" s="49" t="s">
        <v>140</v>
      </c>
      <c r="Z2" s="50"/>
      <c r="AA2" s="50"/>
      <c r="AB2" s="51" t="s">
        <v>141</v>
      </c>
      <c r="AC2" s="52"/>
      <c r="AD2" s="49" t="s">
        <v>142</v>
      </c>
      <c r="AE2" s="50"/>
      <c r="AF2" s="50"/>
    </row>
    <row r="3" spans="1:32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0" t="s">
        <v>144</v>
      </c>
      <c r="X3" s="11" t="s">
        <v>132</v>
      </c>
      <c r="Y3" s="8" t="s">
        <v>133</v>
      </c>
      <c r="Z3" s="8" t="s">
        <v>144</v>
      </c>
      <c r="AA3" s="8" t="s">
        <v>132</v>
      </c>
      <c r="AB3" s="10" t="s">
        <v>131</v>
      </c>
      <c r="AC3" s="11" t="s">
        <v>132</v>
      </c>
      <c r="AD3" s="8" t="s">
        <v>133</v>
      </c>
      <c r="AE3" s="8" t="s">
        <v>144</v>
      </c>
      <c r="AF3" s="8" t="s">
        <v>132</v>
      </c>
    </row>
    <row r="4" spans="1:32" s="19" customFormat="1" ht="15" hidden="1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 t="shared" ref="T4:T35" si="0">+P4+R4</f>
        <v>0</v>
      </c>
      <c r="U4" s="18">
        <f t="shared" ref="U4:U35" si="1">+Q4+S4</f>
        <v>19848177420</v>
      </c>
      <c r="V4" s="16"/>
      <c r="W4" s="16"/>
      <c r="X4" s="17">
        <v>3969635484</v>
      </c>
      <c r="Y4" s="18">
        <f t="shared" ref="Y4:Y35" si="2">+T4+V4</f>
        <v>0</v>
      </c>
      <c r="Z4" s="18">
        <f>+W4</f>
        <v>0</v>
      </c>
      <c r="AA4" s="18">
        <f>+U4+X4</f>
        <v>23817812904</v>
      </c>
      <c r="AB4" s="16"/>
      <c r="AC4" s="17">
        <f>VLOOKUP(B4,[1]May_Univ!E$7:J$39,6,0)</f>
        <v>7939270968</v>
      </c>
      <c r="AD4" s="18">
        <f>+Y4+AB4</f>
        <v>0</v>
      </c>
      <c r="AE4" s="18">
        <v>0</v>
      </c>
      <c r="AF4" s="18">
        <f>+AA4+AC4</f>
        <v>31757083872</v>
      </c>
    </row>
    <row r="5" spans="1:32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3">+F5</f>
        <v>229916354</v>
      </c>
      <c r="I5" s="18">
        <f t="shared" ref="I5:I65" si="4">+G5</f>
        <v>3393798519</v>
      </c>
      <c r="J5" s="16">
        <v>459832708</v>
      </c>
      <c r="K5" s="17">
        <v>6787597038</v>
      </c>
      <c r="L5" s="18">
        <f t="shared" ref="L5:L65" si="5">+H5+J5</f>
        <v>689749062</v>
      </c>
      <c r="M5" s="18">
        <f t="shared" ref="M5:M65" si="6">+I5+K5</f>
        <v>10181395557</v>
      </c>
      <c r="N5" s="16">
        <v>229916354</v>
      </c>
      <c r="O5" s="17">
        <v>3393798519</v>
      </c>
      <c r="P5" s="18">
        <f t="shared" ref="P5:P65" si="7">+L5+N5</f>
        <v>919665416</v>
      </c>
      <c r="Q5" s="18">
        <f t="shared" ref="Q5:Q65" si="8">+M5+O5</f>
        <v>13575194076</v>
      </c>
      <c r="R5" s="16">
        <v>229916354</v>
      </c>
      <c r="S5" s="17">
        <v>3393798519</v>
      </c>
      <c r="T5" s="18">
        <f t="shared" si="0"/>
        <v>1149581770</v>
      </c>
      <c r="U5" s="18">
        <f t="shared" si="1"/>
        <v>16968992595</v>
      </c>
      <c r="V5" s="16">
        <v>229916354</v>
      </c>
      <c r="W5" s="16">
        <v>415223655</v>
      </c>
      <c r="X5" s="17">
        <v>3393798519</v>
      </c>
      <c r="Y5" s="18">
        <f t="shared" si="2"/>
        <v>1379498124</v>
      </c>
      <c r="Z5" s="18">
        <f t="shared" ref="Z5:Z65" si="9">+W5</f>
        <v>415223655</v>
      </c>
      <c r="AA5" s="18">
        <f t="shared" ref="AA5:AA65" si="10">+U5+X5</f>
        <v>20362791114</v>
      </c>
      <c r="AB5" s="16">
        <f>VLOOKUP(B5,[1]May_Univ!E$46:J$51,6,0)</f>
        <v>459832708</v>
      </c>
      <c r="AC5" s="17">
        <f>VLOOKUP(B5,[1]May_Univ!E$7:J$39,6,0)</f>
        <v>6787597038</v>
      </c>
      <c r="AD5" s="18">
        <f t="shared" ref="AD5:AD65" si="11">+Y5+AB5</f>
        <v>1839330832</v>
      </c>
      <c r="AE5" s="18">
        <v>415223655</v>
      </c>
      <c r="AF5" s="18">
        <f t="shared" ref="AF5:AF65" si="12">+AA5+AC5</f>
        <v>27150388152</v>
      </c>
    </row>
    <row r="6" spans="1:32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3"/>
        <v>119509263</v>
      </c>
      <c r="I6" s="18">
        <f t="shared" si="4"/>
        <v>6996684855</v>
      </c>
      <c r="J6" s="16">
        <v>239018526</v>
      </c>
      <c r="K6" s="17">
        <v>13993369710</v>
      </c>
      <c r="L6" s="18">
        <f t="shared" si="5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7"/>
        <v>478037052</v>
      </c>
      <c r="Q6" s="18">
        <f t="shared" si="8"/>
        <v>27986739420</v>
      </c>
      <c r="R6" s="16">
        <v>119509263</v>
      </c>
      <c r="S6" s="17">
        <v>6996684855</v>
      </c>
      <c r="T6" s="18">
        <f t="shared" si="0"/>
        <v>597546315</v>
      </c>
      <c r="U6" s="18">
        <f t="shared" si="1"/>
        <v>34983424275</v>
      </c>
      <c r="V6" s="16">
        <v>119509263</v>
      </c>
      <c r="W6" s="16">
        <v>1571044959</v>
      </c>
      <c r="X6" s="17">
        <v>6996684855</v>
      </c>
      <c r="Y6" s="18">
        <f t="shared" si="2"/>
        <v>717055578</v>
      </c>
      <c r="Z6" s="18">
        <f t="shared" si="9"/>
        <v>1571044959</v>
      </c>
      <c r="AA6" s="18">
        <f t="shared" si="10"/>
        <v>41980109130</v>
      </c>
      <c r="AB6" s="16">
        <f>VLOOKUP(B6,[1]May_Univ!E$46:J$51,6,0)</f>
        <v>239018526</v>
      </c>
      <c r="AC6" s="17">
        <f>VLOOKUP(B6,[1]May_Univ!E$7:J$39,6,0)</f>
        <v>13993369710</v>
      </c>
      <c r="AD6" s="18">
        <f t="shared" si="11"/>
        <v>956074104</v>
      </c>
      <c r="AE6" s="18">
        <v>1571044959</v>
      </c>
      <c r="AF6" s="18">
        <f t="shared" si="12"/>
        <v>55973478840</v>
      </c>
    </row>
    <row r="7" spans="1:32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3"/>
        <v>0</v>
      </c>
      <c r="I7" s="18">
        <f t="shared" si="4"/>
        <v>3905475573</v>
      </c>
      <c r="J7" s="16"/>
      <c r="K7" s="17">
        <v>7810951146</v>
      </c>
      <c r="L7" s="18">
        <f t="shared" si="5"/>
        <v>0</v>
      </c>
      <c r="M7" s="18">
        <f t="shared" si="6"/>
        <v>11716426719</v>
      </c>
      <c r="N7" s="16"/>
      <c r="O7" s="17">
        <v>3905475573</v>
      </c>
      <c r="P7" s="18">
        <f t="shared" si="7"/>
        <v>0</v>
      </c>
      <c r="Q7" s="18">
        <f t="shared" si="8"/>
        <v>15621902292</v>
      </c>
      <c r="R7" s="16"/>
      <c r="S7" s="17">
        <v>3905475573</v>
      </c>
      <c r="T7" s="18">
        <f t="shared" si="0"/>
        <v>0</v>
      </c>
      <c r="U7" s="18">
        <f t="shared" si="1"/>
        <v>19527377865</v>
      </c>
      <c r="V7" s="16"/>
      <c r="W7" s="16">
        <v>1441461456</v>
      </c>
      <c r="X7" s="17">
        <v>3905475573</v>
      </c>
      <c r="Y7" s="18">
        <f t="shared" si="2"/>
        <v>0</v>
      </c>
      <c r="Z7" s="18">
        <f t="shared" si="9"/>
        <v>1441461456</v>
      </c>
      <c r="AA7" s="18">
        <f t="shared" si="10"/>
        <v>23432853438</v>
      </c>
      <c r="AB7" s="16"/>
      <c r="AC7" s="17">
        <f>VLOOKUP(B7,[1]May_Univ!E$7:J$39,6,0)</f>
        <v>7810951146</v>
      </c>
      <c r="AD7" s="18">
        <f t="shared" si="11"/>
        <v>0</v>
      </c>
      <c r="AE7" s="18">
        <v>1441461456</v>
      </c>
      <c r="AF7" s="18">
        <f t="shared" si="12"/>
        <v>31243804584</v>
      </c>
    </row>
    <row r="8" spans="1:32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3"/>
        <v>0</v>
      </c>
      <c r="I8" s="18">
        <f t="shared" si="4"/>
        <v>2294577505</v>
      </c>
      <c r="J8" s="16"/>
      <c r="K8" s="17">
        <v>4589155010</v>
      </c>
      <c r="L8" s="18">
        <f t="shared" si="5"/>
        <v>0</v>
      </c>
      <c r="M8" s="18">
        <f t="shared" si="6"/>
        <v>6883732515</v>
      </c>
      <c r="N8" s="16"/>
      <c r="O8" s="17">
        <v>2294577505</v>
      </c>
      <c r="P8" s="18">
        <f t="shared" si="7"/>
        <v>0</v>
      </c>
      <c r="Q8" s="18">
        <f t="shared" si="8"/>
        <v>9178310020</v>
      </c>
      <c r="R8" s="16"/>
      <c r="S8" s="17">
        <v>2294577505</v>
      </c>
      <c r="T8" s="18">
        <f t="shared" si="0"/>
        <v>0</v>
      </c>
      <c r="U8" s="18">
        <f t="shared" si="1"/>
        <v>11472887525</v>
      </c>
      <c r="V8" s="16"/>
      <c r="W8" s="16">
        <v>483308365</v>
      </c>
      <c r="X8" s="17">
        <v>2294577505</v>
      </c>
      <c r="Y8" s="18">
        <f t="shared" si="2"/>
        <v>0</v>
      </c>
      <c r="Z8" s="18">
        <f t="shared" si="9"/>
        <v>483308365</v>
      </c>
      <c r="AA8" s="18">
        <f t="shared" si="10"/>
        <v>13767465030</v>
      </c>
      <c r="AB8" s="16"/>
      <c r="AC8" s="17">
        <f>VLOOKUP(B8,[1]May_Univ!E$7:J$39,6,0)</f>
        <v>4589155010</v>
      </c>
      <c r="AD8" s="18">
        <f t="shared" si="11"/>
        <v>0</v>
      </c>
      <c r="AE8" s="18">
        <v>483308365</v>
      </c>
      <c r="AF8" s="18">
        <f t="shared" si="12"/>
        <v>18356620040</v>
      </c>
    </row>
    <row r="9" spans="1:32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3"/>
        <v>0</v>
      </c>
      <c r="I9" s="18">
        <f t="shared" si="4"/>
        <v>9002439888</v>
      </c>
      <c r="J9" s="16"/>
      <c r="K9" s="17">
        <v>18004879776</v>
      </c>
      <c r="L9" s="18">
        <f t="shared" si="5"/>
        <v>0</v>
      </c>
      <c r="M9" s="18">
        <f t="shared" si="6"/>
        <v>27007319664</v>
      </c>
      <c r="N9" s="16"/>
      <c r="O9" s="17">
        <v>9002439888</v>
      </c>
      <c r="P9" s="18">
        <f t="shared" si="7"/>
        <v>0</v>
      </c>
      <c r="Q9" s="18">
        <f t="shared" si="8"/>
        <v>36009759552</v>
      </c>
      <c r="R9" s="16"/>
      <c r="S9" s="17">
        <v>9002439888</v>
      </c>
      <c r="T9" s="18">
        <f t="shared" si="0"/>
        <v>0</v>
      </c>
      <c r="U9" s="18">
        <f t="shared" si="1"/>
        <v>45012199440</v>
      </c>
      <c r="V9" s="16"/>
      <c r="W9" s="16">
        <v>2450503315</v>
      </c>
      <c r="X9" s="17">
        <v>9002439888</v>
      </c>
      <c r="Y9" s="18">
        <f t="shared" si="2"/>
        <v>0</v>
      </c>
      <c r="Z9" s="18">
        <f t="shared" si="9"/>
        <v>2450503315</v>
      </c>
      <c r="AA9" s="18">
        <f t="shared" si="10"/>
        <v>54014639328</v>
      </c>
      <c r="AB9" s="16"/>
      <c r="AC9" s="17">
        <f>VLOOKUP(B9,[1]May_Univ!E$7:J$39,6,0)</f>
        <v>18004879776</v>
      </c>
      <c r="AD9" s="18">
        <f t="shared" si="11"/>
        <v>0</v>
      </c>
      <c r="AE9" s="18">
        <v>2450503315</v>
      </c>
      <c r="AF9" s="18">
        <f t="shared" si="12"/>
        <v>72019519104</v>
      </c>
    </row>
    <row r="10" spans="1:32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3"/>
        <v>0</v>
      </c>
      <c r="I10" s="18">
        <f t="shared" si="4"/>
        <v>4710853799</v>
      </c>
      <c r="J10" s="16"/>
      <c r="K10" s="17">
        <v>9421707598</v>
      </c>
      <c r="L10" s="18">
        <f t="shared" si="5"/>
        <v>0</v>
      </c>
      <c r="M10" s="18">
        <f t="shared" si="6"/>
        <v>14132561397</v>
      </c>
      <c r="N10" s="16"/>
      <c r="O10" s="17">
        <v>4710853799</v>
      </c>
      <c r="P10" s="18">
        <f t="shared" si="7"/>
        <v>0</v>
      </c>
      <c r="Q10" s="18">
        <f t="shared" si="8"/>
        <v>18843415196</v>
      </c>
      <c r="R10" s="16"/>
      <c r="S10" s="17">
        <v>4710853799</v>
      </c>
      <c r="T10" s="18">
        <f t="shared" si="0"/>
        <v>0</v>
      </c>
      <c r="U10" s="18">
        <f t="shared" si="1"/>
        <v>23554268995</v>
      </c>
      <c r="V10" s="16"/>
      <c r="W10" s="16">
        <v>1202107891</v>
      </c>
      <c r="X10" s="17">
        <v>4710853799</v>
      </c>
      <c r="Y10" s="18">
        <f t="shared" si="2"/>
        <v>0</v>
      </c>
      <c r="Z10" s="18">
        <f t="shared" si="9"/>
        <v>1202107891</v>
      </c>
      <c r="AA10" s="18">
        <f t="shared" si="10"/>
        <v>28265122794</v>
      </c>
      <c r="AB10" s="16"/>
      <c r="AC10" s="17">
        <f>VLOOKUP(B10,[1]May_Univ!E$7:J$39,6,0)</f>
        <v>9421707598</v>
      </c>
      <c r="AD10" s="18">
        <f t="shared" si="11"/>
        <v>0</v>
      </c>
      <c r="AE10" s="18">
        <v>1202107891</v>
      </c>
      <c r="AF10" s="18">
        <f t="shared" si="12"/>
        <v>37686830392</v>
      </c>
    </row>
    <row r="11" spans="1:32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3"/>
        <v>16017979811</v>
      </c>
      <c r="I11" s="18">
        <f t="shared" si="4"/>
        <v>47273572397</v>
      </c>
      <c r="J11" s="16">
        <v>32035959622</v>
      </c>
      <c r="K11" s="17">
        <v>94547144794</v>
      </c>
      <c r="L11" s="18">
        <f t="shared" si="5"/>
        <v>48053939433</v>
      </c>
      <c r="M11" s="18">
        <f t="shared" si="6"/>
        <v>141820717191</v>
      </c>
      <c r="N11" s="16">
        <v>16017979811</v>
      </c>
      <c r="O11" s="17">
        <v>47273572397</v>
      </c>
      <c r="P11" s="18">
        <f t="shared" si="7"/>
        <v>64071919244</v>
      </c>
      <c r="Q11" s="18">
        <f t="shared" si="8"/>
        <v>189094289588</v>
      </c>
      <c r="R11" s="16">
        <v>16017979811</v>
      </c>
      <c r="S11" s="17">
        <v>47273572397</v>
      </c>
      <c r="T11" s="18">
        <f t="shared" si="0"/>
        <v>80089899055</v>
      </c>
      <c r="U11" s="18">
        <f t="shared" si="1"/>
        <v>236367861985</v>
      </c>
      <c r="V11" s="16">
        <v>16017979811</v>
      </c>
      <c r="W11" s="16">
        <v>26829460923</v>
      </c>
      <c r="X11" s="17">
        <v>47273572397</v>
      </c>
      <c r="Y11" s="18">
        <f t="shared" si="2"/>
        <v>96107878866</v>
      </c>
      <c r="Z11" s="18">
        <f t="shared" si="9"/>
        <v>26829460923</v>
      </c>
      <c r="AA11" s="18">
        <f t="shared" si="10"/>
        <v>283641434382</v>
      </c>
      <c r="AB11" s="16">
        <f>VLOOKUP(B11,[1]May_Univ!E$46:J$51,6,0)</f>
        <v>32035959622</v>
      </c>
      <c r="AC11" s="17">
        <f>VLOOKUP(B11,[1]May_Univ!E$7:J$39,6,0)</f>
        <v>94547144794</v>
      </c>
      <c r="AD11" s="18">
        <f t="shared" si="11"/>
        <v>128143838488</v>
      </c>
      <c r="AE11" s="18">
        <v>26829460923</v>
      </c>
      <c r="AF11" s="18">
        <f t="shared" si="12"/>
        <v>378188579176</v>
      </c>
    </row>
    <row r="12" spans="1:32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42" t="s">
        <v>128</v>
      </c>
      <c r="F12" s="16"/>
      <c r="G12" s="17">
        <v>3424527677</v>
      </c>
      <c r="H12" s="18">
        <f t="shared" si="3"/>
        <v>0</v>
      </c>
      <c r="I12" s="18">
        <f t="shared" si="4"/>
        <v>3424527677</v>
      </c>
      <c r="J12" s="16"/>
      <c r="K12" s="17">
        <v>6849055354</v>
      </c>
      <c r="L12" s="18">
        <f t="shared" si="5"/>
        <v>0</v>
      </c>
      <c r="M12" s="18">
        <f t="shared" si="6"/>
        <v>10273583031</v>
      </c>
      <c r="N12" s="16"/>
      <c r="O12" s="17">
        <v>3424527677</v>
      </c>
      <c r="P12" s="18">
        <f t="shared" si="7"/>
        <v>0</v>
      </c>
      <c r="Q12" s="18">
        <f t="shared" si="8"/>
        <v>13698110708</v>
      </c>
      <c r="R12" s="16"/>
      <c r="S12" s="17">
        <v>3424527677</v>
      </c>
      <c r="T12" s="18">
        <f t="shared" si="0"/>
        <v>0</v>
      </c>
      <c r="U12" s="18">
        <f t="shared" si="1"/>
        <v>17122638385</v>
      </c>
      <c r="V12" s="16"/>
      <c r="W12" s="16">
        <v>1157664389</v>
      </c>
      <c r="X12" s="17">
        <v>3424527677</v>
      </c>
      <c r="Y12" s="18">
        <f t="shared" si="2"/>
        <v>0</v>
      </c>
      <c r="Z12" s="18">
        <f t="shared" si="9"/>
        <v>1157664389</v>
      </c>
      <c r="AA12" s="18">
        <f t="shared" si="10"/>
        <v>20547166062</v>
      </c>
      <c r="AB12" s="16"/>
      <c r="AC12" s="17">
        <f>VLOOKUP(B12,[1]May_Univ!E$7:J$39,6,0)</f>
        <v>6849055354</v>
      </c>
      <c r="AD12" s="18">
        <f t="shared" si="11"/>
        <v>0</v>
      </c>
      <c r="AE12" s="18">
        <v>1157664389</v>
      </c>
      <c r="AF12" s="18">
        <f t="shared" si="12"/>
        <v>27396221416</v>
      </c>
    </row>
    <row r="13" spans="1:32" s="19" customFormat="1" ht="15" hidden="1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3"/>
        <v>0</v>
      </c>
      <c r="I13" s="18">
        <f t="shared" si="4"/>
        <v>1285539749</v>
      </c>
      <c r="J13" s="16"/>
      <c r="K13" s="17">
        <v>2571079498</v>
      </c>
      <c r="L13" s="18">
        <f t="shared" si="5"/>
        <v>0</v>
      </c>
      <c r="M13" s="18">
        <f t="shared" si="6"/>
        <v>3856619247</v>
      </c>
      <c r="N13" s="16"/>
      <c r="O13" s="17">
        <v>1285539749</v>
      </c>
      <c r="P13" s="18">
        <f t="shared" si="7"/>
        <v>0</v>
      </c>
      <c r="Q13" s="18">
        <f t="shared" si="8"/>
        <v>5142158996</v>
      </c>
      <c r="R13" s="16"/>
      <c r="S13" s="17">
        <v>1285539749</v>
      </c>
      <c r="T13" s="18">
        <f t="shared" si="0"/>
        <v>0</v>
      </c>
      <c r="U13" s="18">
        <f t="shared" si="1"/>
        <v>6427698745</v>
      </c>
      <c r="V13" s="16"/>
      <c r="W13" s="16"/>
      <c r="X13" s="17">
        <v>1285539749</v>
      </c>
      <c r="Y13" s="18">
        <f t="shared" si="2"/>
        <v>0</v>
      </c>
      <c r="Z13" s="18">
        <f t="shared" si="9"/>
        <v>0</v>
      </c>
      <c r="AA13" s="18">
        <f t="shared" si="10"/>
        <v>7713238494</v>
      </c>
      <c r="AB13" s="16"/>
      <c r="AC13" s="17">
        <f>VLOOKUP(B13,[1]May_Univ!E$7:J$39,6,0)</f>
        <v>2571079498</v>
      </c>
      <c r="AD13" s="18">
        <f t="shared" si="11"/>
        <v>0</v>
      </c>
      <c r="AE13" s="18">
        <v>0</v>
      </c>
      <c r="AF13" s="18">
        <f t="shared" si="12"/>
        <v>10284317992</v>
      </c>
    </row>
    <row r="14" spans="1:32" s="19" customFormat="1" ht="15" hidden="1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3"/>
        <v>0</v>
      </c>
      <c r="I14" s="18">
        <f t="shared" si="4"/>
        <v>8893405468</v>
      </c>
      <c r="J14" s="16"/>
      <c r="K14" s="17">
        <v>17786810936</v>
      </c>
      <c r="L14" s="18">
        <f t="shared" si="5"/>
        <v>0</v>
      </c>
      <c r="M14" s="18">
        <f t="shared" si="6"/>
        <v>26680216404</v>
      </c>
      <c r="N14" s="16"/>
      <c r="O14" s="17">
        <v>8893405468</v>
      </c>
      <c r="P14" s="18">
        <f t="shared" si="7"/>
        <v>0</v>
      </c>
      <c r="Q14" s="18">
        <f t="shared" si="8"/>
        <v>35573621872</v>
      </c>
      <c r="R14" s="16"/>
      <c r="S14" s="17">
        <v>8893405468</v>
      </c>
      <c r="T14" s="18">
        <f t="shared" si="0"/>
        <v>0</v>
      </c>
      <c r="U14" s="18">
        <f t="shared" si="1"/>
        <v>44467027340</v>
      </c>
      <c r="V14" s="16"/>
      <c r="W14" s="16"/>
      <c r="X14" s="17">
        <v>8893405468</v>
      </c>
      <c r="Y14" s="18">
        <f t="shared" si="2"/>
        <v>0</v>
      </c>
      <c r="Z14" s="18">
        <f t="shared" si="9"/>
        <v>0</v>
      </c>
      <c r="AA14" s="18">
        <f t="shared" si="10"/>
        <v>53360432808</v>
      </c>
      <c r="AB14" s="16"/>
      <c r="AC14" s="17">
        <f>VLOOKUP(B14,[1]May_Univ!E$7:J$39,6,0)</f>
        <v>17786810936</v>
      </c>
      <c r="AD14" s="18">
        <f t="shared" si="11"/>
        <v>0</v>
      </c>
      <c r="AE14" s="18">
        <v>0</v>
      </c>
      <c r="AF14" s="18">
        <f t="shared" si="12"/>
        <v>71147243744</v>
      </c>
    </row>
    <row r="15" spans="1:32" s="19" customFormat="1" ht="15" hidden="1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3"/>
        <v>0</v>
      </c>
      <c r="I15" s="18">
        <f t="shared" si="4"/>
        <v>1374578016</v>
      </c>
      <c r="J15" s="16"/>
      <c r="K15" s="17">
        <v>2749156032</v>
      </c>
      <c r="L15" s="18">
        <f t="shared" si="5"/>
        <v>0</v>
      </c>
      <c r="M15" s="18">
        <f t="shared" si="6"/>
        <v>4123734048</v>
      </c>
      <c r="N15" s="16"/>
      <c r="O15" s="17">
        <v>1374578016</v>
      </c>
      <c r="P15" s="18">
        <f t="shared" si="7"/>
        <v>0</v>
      </c>
      <c r="Q15" s="18">
        <f t="shared" si="8"/>
        <v>5498312064</v>
      </c>
      <c r="R15" s="16"/>
      <c r="S15" s="17">
        <v>1374578016</v>
      </c>
      <c r="T15" s="18">
        <f t="shared" si="0"/>
        <v>0</v>
      </c>
      <c r="U15" s="18">
        <f t="shared" si="1"/>
        <v>6872890080</v>
      </c>
      <c r="V15" s="16"/>
      <c r="W15" s="16"/>
      <c r="X15" s="17">
        <v>1374578016</v>
      </c>
      <c r="Y15" s="18">
        <f t="shared" si="2"/>
        <v>0</v>
      </c>
      <c r="Z15" s="18">
        <f t="shared" si="9"/>
        <v>0</v>
      </c>
      <c r="AA15" s="18">
        <f t="shared" si="10"/>
        <v>8247468096</v>
      </c>
      <c r="AB15" s="16"/>
      <c r="AC15" s="17">
        <f>VLOOKUP(B15,[1]May_Univ!E$7:J$39,6,0)</f>
        <v>2749156032</v>
      </c>
      <c r="AD15" s="18">
        <f t="shared" si="11"/>
        <v>0</v>
      </c>
      <c r="AE15" s="18">
        <v>0</v>
      </c>
      <c r="AF15" s="18">
        <f t="shared" si="12"/>
        <v>10996624128</v>
      </c>
    </row>
    <row r="16" spans="1:32" s="19" customFormat="1" ht="15" hidden="1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3"/>
        <v>0</v>
      </c>
      <c r="I16" s="18">
        <f t="shared" si="4"/>
        <v>2842052839</v>
      </c>
      <c r="J16" s="16"/>
      <c r="K16" s="17">
        <v>5684105678</v>
      </c>
      <c r="L16" s="18">
        <f t="shared" si="5"/>
        <v>0</v>
      </c>
      <c r="M16" s="18">
        <f t="shared" si="6"/>
        <v>8526158517</v>
      </c>
      <c r="N16" s="16"/>
      <c r="O16" s="17">
        <v>2842052839</v>
      </c>
      <c r="P16" s="18">
        <f t="shared" si="7"/>
        <v>0</v>
      </c>
      <c r="Q16" s="18">
        <f t="shared" si="8"/>
        <v>11368211356</v>
      </c>
      <c r="R16" s="16"/>
      <c r="S16" s="17">
        <v>2842052839</v>
      </c>
      <c r="T16" s="18">
        <f t="shared" si="0"/>
        <v>0</v>
      </c>
      <c r="U16" s="18">
        <f t="shared" si="1"/>
        <v>14210264195</v>
      </c>
      <c r="V16" s="16"/>
      <c r="W16" s="16"/>
      <c r="X16" s="17">
        <v>2842052839</v>
      </c>
      <c r="Y16" s="18">
        <f t="shared" si="2"/>
        <v>0</v>
      </c>
      <c r="Z16" s="18">
        <f t="shared" si="9"/>
        <v>0</v>
      </c>
      <c r="AA16" s="18">
        <f t="shared" si="10"/>
        <v>17052317034</v>
      </c>
      <c r="AB16" s="16"/>
      <c r="AC16" s="17">
        <f>VLOOKUP(B16,[1]May_Univ!E$7:J$39,6,0)</f>
        <v>5684105678</v>
      </c>
      <c r="AD16" s="18">
        <f t="shared" si="11"/>
        <v>0</v>
      </c>
      <c r="AE16" s="18">
        <v>0</v>
      </c>
      <c r="AF16" s="18">
        <f t="shared" si="12"/>
        <v>22736422712</v>
      </c>
    </row>
    <row r="17" spans="1:32" s="19" customFormat="1" ht="15" hidden="1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3"/>
        <v>0</v>
      </c>
      <c r="I17" s="18">
        <f t="shared" si="4"/>
        <v>1467981703</v>
      </c>
      <c r="J17" s="16"/>
      <c r="K17" s="17">
        <v>2935963406</v>
      </c>
      <c r="L17" s="18">
        <f t="shared" si="5"/>
        <v>0</v>
      </c>
      <c r="M17" s="18">
        <f t="shared" si="6"/>
        <v>4403945109</v>
      </c>
      <c r="N17" s="16"/>
      <c r="O17" s="17">
        <v>1467981703</v>
      </c>
      <c r="P17" s="18">
        <f t="shared" si="7"/>
        <v>0</v>
      </c>
      <c r="Q17" s="18">
        <f t="shared" si="8"/>
        <v>5871926812</v>
      </c>
      <c r="R17" s="16"/>
      <c r="S17" s="17">
        <v>1467981703</v>
      </c>
      <c r="T17" s="18">
        <f t="shared" si="0"/>
        <v>0</v>
      </c>
      <c r="U17" s="18">
        <f t="shared" si="1"/>
        <v>7339908515</v>
      </c>
      <c r="V17" s="16"/>
      <c r="W17" s="16"/>
      <c r="X17" s="17">
        <v>1467981703</v>
      </c>
      <c r="Y17" s="18">
        <f t="shared" si="2"/>
        <v>0</v>
      </c>
      <c r="Z17" s="18">
        <f t="shared" si="9"/>
        <v>0</v>
      </c>
      <c r="AA17" s="18">
        <f t="shared" si="10"/>
        <v>8807890218</v>
      </c>
      <c r="AB17" s="16"/>
      <c r="AC17" s="17">
        <f>VLOOKUP(B17,[1]May_Univ!E$7:J$39,6,0)</f>
        <v>2935963406</v>
      </c>
      <c r="AD17" s="18">
        <f t="shared" si="11"/>
        <v>0</v>
      </c>
      <c r="AE17" s="18">
        <v>0</v>
      </c>
      <c r="AF17" s="18">
        <f t="shared" si="12"/>
        <v>11743853624</v>
      </c>
    </row>
    <row r="18" spans="1:32" s="19" customFormat="1" ht="15" hidden="1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40" t="s">
        <v>93</v>
      </c>
      <c r="F18" s="16"/>
      <c r="G18" s="17">
        <v>16723319028</v>
      </c>
      <c r="H18" s="18">
        <f t="shared" si="3"/>
        <v>0</v>
      </c>
      <c r="I18" s="18">
        <f t="shared" si="4"/>
        <v>16723319028</v>
      </c>
      <c r="J18" s="16"/>
      <c r="K18" s="17">
        <v>33446638056</v>
      </c>
      <c r="L18" s="18">
        <f t="shared" si="5"/>
        <v>0</v>
      </c>
      <c r="M18" s="18">
        <f t="shared" si="6"/>
        <v>50169957084</v>
      </c>
      <c r="N18" s="16"/>
      <c r="O18" s="17">
        <v>16723319028</v>
      </c>
      <c r="P18" s="18">
        <f t="shared" si="7"/>
        <v>0</v>
      </c>
      <c r="Q18" s="18">
        <f t="shared" si="8"/>
        <v>66893276112</v>
      </c>
      <c r="R18" s="16"/>
      <c r="S18" s="17">
        <v>16723319028</v>
      </c>
      <c r="T18" s="18">
        <f t="shared" si="0"/>
        <v>0</v>
      </c>
      <c r="U18" s="18">
        <f t="shared" si="1"/>
        <v>83616595140</v>
      </c>
      <c r="V18" s="16"/>
      <c r="W18" s="16"/>
      <c r="X18" s="17">
        <v>16723319028</v>
      </c>
      <c r="Y18" s="18">
        <f t="shared" si="2"/>
        <v>0</v>
      </c>
      <c r="Z18" s="18">
        <f t="shared" si="9"/>
        <v>0</v>
      </c>
      <c r="AA18" s="18">
        <f t="shared" si="10"/>
        <v>100339914168</v>
      </c>
      <c r="AB18" s="16"/>
      <c r="AC18" s="17">
        <f>VLOOKUP(B18,[1]May_Univ!E$7:J$39,6,0)</f>
        <v>33446638056</v>
      </c>
      <c r="AD18" s="18">
        <f t="shared" si="11"/>
        <v>0</v>
      </c>
      <c r="AE18" s="18">
        <v>0</v>
      </c>
      <c r="AF18" s="18">
        <f t="shared" si="12"/>
        <v>133786552224</v>
      </c>
    </row>
    <row r="19" spans="1:32" s="19" customFormat="1" ht="15" hidden="1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3"/>
        <v>0</v>
      </c>
      <c r="I19" s="18">
        <f t="shared" si="4"/>
        <v>3554885074</v>
      </c>
      <c r="J19" s="16"/>
      <c r="K19" s="17">
        <v>7109770148</v>
      </c>
      <c r="L19" s="18">
        <f t="shared" si="5"/>
        <v>0</v>
      </c>
      <c r="M19" s="18">
        <f t="shared" si="6"/>
        <v>10664655222</v>
      </c>
      <c r="N19" s="16"/>
      <c r="O19" s="17">
        <v>7109770148</v>
      </c>
      <c r="P19" s="18">
        <f t="shared" si="7"/>
        <v>0</v>
      </c>
      <c r="Q19" s="18">
        <f t="shared" si="8"/>
        <v>17774425370</v>
      </c>
      <c r="R19" s="16"/>
      <c r="S19" s="17">
        <v>3554885074</v>
      </c>
      <c r="T19" s="18">
        <f t="shared" si="0"/>
        <v>0</v>
      </c>
      <c r="U19" s="18">
        <f t="shared" si="1"/>
        <v>21329310444</v>
      </c>
      <c r="V19" s="16"/>
      <c r="W19" s="16"/>
      <c r="X19" s="17">
        <v>3554885074</v>
      </c>
      <c r="Y19" s="18">
        <f t="shared" si="2"/>
        <v>0</v>
      </c>
      <c r="Z19" s="18">
        <f t="shared" si="9"/>
        <v>0</v>
      </c>
      <c r="AA19" s="18">
        <f t="shared" si="10"/>
        <v>24884195518</v>
      </c>
      <c r="AB19" s="16"/>
      <c r="AC19" s="17">
        <f>VLOOKUP(B19,[1]May_Univ!E$7:J$39,6,0)</f>
        <v>7109770148</v>
      </c>
      <c r="AD19" s="18">
        <f t="shared" si="11"/>
        <v>0</v>
      </c>
      <c r="AE19" s="18">
        <v>0</v>
      </c>
      <c r="AF19" s="18">
        <f t="shared" si="12"/>
        <v>31993965666</v>
      </c>
    </row>
    <row r="20" spans="1:32" s="19" customFormat="1" ht="15" hidden="1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3"/>
        <v>0</v>
      </c>
      <c r="I20" s="18">
        <f t="shared" si="4"/>
        <v>4157702852</v>
      </c>
      <c r="J20" s="16"/>
      <c r="K20" s="17">
        <v>8315405704</v>
      </c>
      <c r="L20" s="18">
        <f t="shared" si="5"/>
        <v>0</v>
      </c>
      <c r="M20" s="18">
        <f t="shared" si="6"/>
        <v>12473108556</v>
      </c>
      <c r="N20" s="16"/>
      <c r="O20" s="17">
        <v>4157702852</v>
      </c>
      <c r="P20" s="18">
        <f t="shared" si="7"/>
        <v>0</v>
      </c>
      <c r="Q20" s="18">
        <f t="shared" si="8"/>
        <v>16630811408</v>
      </c>
      <c r="R20" s="16"/>
      <c r="S20" s="17">
        <v>4157702852</v>
      </c>
      <c r="T20" s="18">
        <f t="shared" si="0"/>
        <v>0</v>
      </c>
      <c r="U20" s="18">
        <f t="shared" si="1"/>
        <v>20788514260</v>
      </c>
      <c r="V20" s="16"/>
      <c r="W20" s="16"/>
      <c r="X20" s="17">
        <v>4157702852</v>
      </c>
      <c r="Y20" s="18">
        <f t="shared" si="2"/>
        <v>0</v>
      </c>
      <c r="Z20" s="18">
        <f t="shared" si="9"/>
        <v>0</v>
      </c>
      <c r="AA20" s="18">
        <f t="shared" si="10"/>
        <v>24946217112</v>
      </c>
      <c r="AB20" s="16"/>
      <c r="AC20" s="17">
        <f>VLOOKUP(B20,[1]May_Univ!E$7:J$39,6,0)</f>
        <v>8315405704</v>
      </c>
      <c r="AD20" s="18">
        <f t="shared" si="11"/>
        <v>0</v>
      </c>
      <c r="AE20" s="18">
        <v>0</v>
      </c>
      <c r="AF20" s="18">
        <f t="shared" si="12"/>
        <v>33261622816</v>
      </c>
    </row>
    <row r="21" spans="1:32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3"/>
        <v>0</v>
      </c>
      <c r="I21" s="18">
        <f t="shared" si="4"/>
        <v>1244295872</v>
      </c>
      <c r="J21" s="16"/>
      <c r="K21" s="17">
        <v>2488591744</v>
      </c>
      <c r="L21" s="18">
        <f t="shared" si="5"/>
        <v>0</v>
      </c>
      <c r="M21" s="18">
        <f t="shared" si="6"/>
        <v>3732887616</v>
      </c>
      <c r="N21" s="16"/>
      <c r="O21" s="17">
        <v>1244295872</v>
      </c>
      <c r="P21" s="18">
        <f t="shared" si="7"/>
        <v>0</v>
      </c>
      <c r="Q21" s="18">
        <f t="shared" si="8"/>
        <v>4977183488</v>
      </c>
      <c r="R21" s="16"/>
      <c r="S21" s="17">
        <v>1244295872</v>
      </c>
      <c r="T21" s="18">
        <f t="shared" si="0"/>
        <v>0</v>
      </c>
      <c r="U21" s="18">
        <f t="shared" si="1"/>
        <v>6221479360</v>
      </c>
      <c r="V21" s="16"/>
      <c r="W21" s="16">
        <v>235049950</v>
      </c>
      <c r="X21" s="17">
        <v>1244295872</v>
      </c>
      <c r="Y21" s="18">
        <f t="shared" si="2"/>
        <v>0</v>
      </c>
      <c r="Z21" s="18">
        <f t="shared" si="9"/>
        <v>235049950</v>
      </c>
      <c r="AA21" s="18">
        <f t="shared" si="10"/>
        <v>7465775232</v>
      </c>
      <c r="AB21" s="16"/>
      <c r="AC21" s="17">
        <f>VLOOKUP(B21,[1]May_Univ!E$7:J$39,6,0)</f>
        <v>2488591744</v>
      </c>
      <c r="AD21" s="18">
        <f t="shared" si="11"/>
        <v>0</v>
      </c>
      <c r="AE21" s="18">
        <v>235049950</v>
      </c>
      <c r="AF21" s="18">
        <f t="shared" si="12"/>
        <v>9954366976</v>
      </c>
    </row>
    <row r="22" spans="1:32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3"/>
        <v>2022173818</v>
      </c>
      <c r="I22" s="18">
        <f t="shared" si="4"/>
        <v>7459029768</v>
      </c>
      <c r="J22" s="16">
        <v>4044347636</v>
      </c>
      <c r="K22" s="17">
        <v>14918059536</v>
      </c>
      <c r="L22" s="18">
        <f t="shared" si="5"/>
        <v>6066521454</v>
      </c>
      <c r="M22" s="18">
        <f t="shared" si="6"/>
        <v>22377089304</v>
      </c>
      <c r="N22" s="16">
        <v>2022173818</v>
      </c>
      <c r="O22" s="17">
        <v>7459029768</v>
      </c>
      <c r="P22" s="18">
        <f t="shared" si="7"/>
        <v>8088695272</v>
      </c>
      <c r="Q22" s="18">
        <f t="shared" si="8"/>
        <v>29836119072</v>
      </c>
      <c r="R22" s="16">
        <v>2022173818</v>
      </c>
      <c r="S22" s="17">
        <v>7459029768</v>
      </c>
      <c r="T22" s="18">
        <f t="shared" si="0"/>
        <v>10110869090</v>
      </c>
      <c r="U22" s="18">
        <f t="shared" si="1"/>
        <v>37295148840</v>
      </c>
      <c r="V22" s="16">
        <v>2022173818</v>
      </c>
      <c r="W22" s="16">
        <v>1773892755</v>
      </c>
      <c r="X22" s="17">
        <v>7459029768</v>
      </c>
      <c r="Y22" s="18">
        <f t="shared" si="2"/>
        <v>12133042908</v>
      </c>
      <c r="Z22" s="18">
        <f t="shared" si="9"/>
        <v>1773892755</v>
      </c>
      <c r="AA22" s="18">
        <f t="shared" si="10"/>
        <v>44754178608</v>
      </c>
      <c r="AB22" s="16">
        <f>VLOOKUP(B22,[1]May_Univ!E$46:J$51,6,0)</f>
        <v>4044347636</v>
      </c>
      <c r="AC22" s="17">
        <f>VLOOKUP(B22,[1]May_Univ!E$7:J$39,6,0)</f>
        <v>14918059536</v>
      </c>
      <c r="AD22" s="18">
        <f t="shared" si="11"/>
        <v>16177390544</v>
      </c>
      <c r="AE22" s="18">
        <v>1773892755</v>
      </c>
      <c r="AF22" s="18">
        <f t="shared" si="12"/>
        <v>59672238144</v>
      </c>
    </row>
    <row r="23" spans="1:32" s="19" customFormat="1" ht="15" hidden="1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3"/>
        <v>0</v>
      </c>
      <c r="I23" s="18">
        <f t="shared" si="4"/>
        <v>8515415445</v>
      </c>
      <c r="J23" s="16"/>
      <c r="K23" s="17">
        <v>17030830890</v>
      </c>
      <c r="L23" s="18">
        <f t="shared" si="5"/>
        <v>0</v>
      </c>
      <c r="M23" s="18">
        <f t="shared" si="6"/>
        <v>25546246335</v>
      </c>
      <c r="N23" s="16"/>
      <c r="O23" s="17">
        <v>8515415445</v>
      </c>
      <c r="P23" s="18">
        <f t="shared" si="7"/>
        <v>0</v>
      </c>
      <c r="Q23" s="18">
        <f t="shared" si="8"/>
        <v>34061661780</v>
      </c>
      <c r="R23" s="16"/>
      <c r="S23" s="17">
        <v>8515415445</v>
      </c>
      <c r="T23" s="18">
        <f t="shared" si="0"/>
        <v>0</v>
      </c>
      <c r="U23" s="18">
        <f t="shared" si="1"/>
        <v>42577077225</v>
      </c>
      <c r="V23" s="16"/>
      <c r="W23" s="16"/>
      <c r="X23" s="17">
        <v>8515415445</v>
      </c>
      <c r="Y23" s="18">
        <f t="shared" si="2"/>
        <v>0</v>
      </c>
      <c r="Z23" s="18">
        <f t="shared" si="9"/>
        <v>0</v>
      </c>
      <c r="AA23" s="18">
        <f t="shared" si="10"/>
        <v>51092492670</v>
      </c>
      <c r="AB23" s="16"/>
      <c r="AC23" s="17">
        <f>VLOOKUP(B23,[1]May_Univ!E$7:J$39,6,0)</f>
        <v>17030830890</v>
      </c>
      <c r="AD23" s="18">
        <f t="shared" si="11"/>
        <v>0</v>
      </c>
      <c r="AE23" s="18">
        <v>0</v>
      </c>
      <c r="AF23" s="18">
        <f t="shared" si="12"/>
        <v>68123323560</v>
      </c>
    </row>
    <row r="24" spans="1:32" s="19" customFormat="1" ht="15" hidden="1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3"/>
        <v>0</v>
      </c>
      <c r="I24" s="18">
        <f t="shared" si="4"/>
        <v>1632084998</v>
      </c>
      <c r="J24" s="16"/>
      <c r="K24" s="17">
        <v>3264169996</v>
      </c>
      <c r="L24" s="18">
        <f t="shared" si="5"/>
        <v>0</v>
      </c>
      <c r="M24" s="18">
        <f t="shared" si="6"/>
        <v>4896254994</v>
      </c>
      <c r="N24" s="16"/>
      <c r="O24" s="17">
        <v>1632084998</v>
      </c>
      <c r="P24" s="18">
        <f t="shared" si="7"/>
        <v>0</v>
      </c>
      <c r="Q24" s="18">
        <f t="shared" si="8"/>
        <v>6528339992</v>
      </c>
      <c r="R24" s="16"/>
      <c r="S24" s="17">
        <v>1632084998</v>
      </c>
      <c r="T24" s="18">
        <f t="shared" si="0"/>
        <v>0</v>
      </c>
      <c r="U24" s="18">
        <f t="shared" si="1"/>
        <v>8160424990</v>
      </c>
      <c r="V24" s="16"/>
      <c r="W24" s="16"/>
      <c r="X24" s="17">
        <v>1632084998</v>
      </c>
      <c r="Y24" s="18">
        <f t="shared" si="2"/>
        <v>0</v>
      </c>
      <c r="Z24" s="18">
        <f t="shared" si="9"/>
        <v>0</v>
      </c>
      <c r="AA24" s="18">
        <f t="shared" si="10"/>
        <v>9792509988</v>
      </c>
      <c r="AB24" s="16"/>
      <c r="AC24" s="17">
        <f>VLOOKUP(B24,[1]May_Univ!E$7:J$39,6,0)</f>
        <v>3264169996</v>
      </c>
      <c r="AD24" s="18">
        <f t="shared" si="11"/>
        <v>0</v>
      </c>
      <c r="AE24" s="18">
        <v>0</v>
      </c>
      <c r="AF24" s="18">
        <f t="shared" si="12"/>
        <v>13056679984</v>
      </c>
    </row>
    <row r="25" spans="1:32" s="19" customFormat="1" ht="15" hidden="1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3"/>
        <v>0</v>
      </c>
      <c r="I25" s="18">
        <f t="shared" si="4"/>
        <v>3051159012</v>
      </c>
      <c r="J25" s="16"/>
      <c r="K25" s="17">
        <v>6102318024</v>
      </c>
      <c r="L25" s="18">
        <f t="shared" si="5"/>
        <v>0</v>
      </c>
      <c r="M25" s="18">
        <f t="shared" si="6"/>
        <v>9153477036</v>
      </c>
      <c r="N25" s="16"/>
      <c r="O25" s="17">
        <v>3051159012</v>
      </c>
      <c r="P25" s="18">
        <f t="shared" si="7"/>
        <v>0</v>
      </c>
      <c r="Q25" s="18">
        <f t="shared" si="8"/>
        <v>12204636048</v>
      </c>
      <c r="R25" s="16"/>
      <c r="S25" s="17">
        <v>3051159012</v>
      </c>
      <c r="T25" s="18">
        <f t="shared" si="0"/>
        <v>0</v>
      </c>
      <c r="U25" s="18">
        <f t="shared" si="1"/>
        <v>15255795060</v>
      </c>
      <c r="V25" s="16"/>
      <c r="W25" s="16"/>
      <c r="X25" s="17">
        <v>3051159012</v>
      </c>
      <c r="Y25" s="18">
        <f t="shared" si="2"/>
        <v>0</v>
      </c>
      <c r="Z25" s="18">
        <f t="shared" si="9"/>
        <v>0</v>
      </c>
      <c r="AA25" s="18">
        <f t="shared" si="10"/>
        <v>18306954072</v>
      </c>
      <c r="AB25" s="16"/>
      <c r="AC25" s="17">
        <f>VLOOKUP(B25,[1]May_Univ!E$7:J$39,6,0)</f>
        <v>6102318024</v>
      </c>
      <c r="AD25" s="18">
        <f t="shared" si="11"/>
        <v>0</v>
      </c>
      <c r="AE25" s="18">
        <v>0</v>
      </c>
      <c r="AF25" s="18">
        <f t="shared" si="12"/>
        <v>24409272096</v>
      </c>
    </row>
    <row r="26" spans="1:32" s="19" customFormat="1" ht="15" hidden="1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3"/>
        <v>0</v>
      </c>
      <c r="I26" s="18">
        <f t="shared" si="4"/>
        <v>4633424404</v>
      </c>
      <c r="J26" s="16"/>
      <c r="K26" s="17">
        <v>9266848808</v>
      </c>
      <c r="L26" s="18">
        <f t="shared" si="5"/>
        <v>0</v>
      </c>
      <c r="M26" s="18">
        <f t="shared" si="6"/>
        <v>13900273212</v>
      </c>
      <c r="N26" s="16"/>
      <c r="O26" s="17">
        <v>4633424404</v>
      </c>
      <c r="P26" s="18">
        <f t="shared" si="7"/>
        <v>0</v>
      </c>
      <c r="Q26" s="18">
        <f t="shared" si="8"/>
        <v>18533697616</v>
      </c>
      <c r="R26" s="16"/>
      <c r="S26" s="17">
        <v>4633424404</v>
      </c>
      <c r="T26" s="18">
        <f t="shared" si="0"/>
        <v>0</v>
      </c>
      <c r="U26" s="18">
        <f t="shared" si="1"/>
        <v>23167122020</v>
      </c>
      <c r="V26" s="16"/>
      <c r="W26" s="16"/>
      <c r="X26" s="17">
        <v>4633424404</v>
      </c>
      <c r="Y26" s="18">
        <f t="shared" si="2"/>
        <v>0</v>
      </c>
      <c r="Z26" s="18">
        <f t="shared" si="9"/>
        <v>0</v>
      </c>
      <c r="AA26" s="18">
        <f t="shared" si="10"/>
        <v>27800546424</v>
      </c>
      <c r="AB26" s="16"/>
      <c r="AC26" s="17">
        <f>VLOOKUP(B26,[1]May_Univ!E$7:J$39,6,0)</f>
        <v>9266848808</v>
      </c>
      <c r="AD26" s="18">
        <f t="shared" si="11"/>
        <v>0</v>
      </c>
      <c r="AE26" s="18">
        <v>0</v>
      </c>
      <c r="AF26" s="18">
        <f t="shared" si="12"/>
        <v>37067395232</v>
      </c>
    </row>
    <row r="27" spans="1:32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3"/>
        <v>0</v>
      </c>
      <c r="I27" s="18">
        <f t="shared" si="4"/>
        <v>2210576442</v>
      </c>
      <c r="J27" s="16"/>
      <c r="K27" s="17">
        <v>4421152884</v>
      </c>
      <c r="L27" s="18">
        <f t="shared" si="5"/>
        <v>0</v>
      </c>
      <c r="M27" s="18">
        <f t="shared" si="6"/>
        <v>6631729326</v>
      </c>
      <c r="N27" s="16"/>
      <c r="O27" s="17">
        <v>2210576442</v>
      </c>
      <c r="P27" s="18">
        <f t="shared" si="7"/>
        <v>0</v>
      </c>
      <c r="Q27" s="18">
        <f t="shared" si="8"/>
        <v>8842305768</v>
      </c>
      <c r="R27" s="16"/>
      <c r="S27" s="17">
        <v>2210576442</v>
      </c>
      <c r="T27" s="18">
        <f t="shared" si="0"/>
        <v>0</v>
      </c>
      <c r="U27" s="18">
        <f t="shared" si="1"/>
        <v>11052882210</v>
      </c>
      <c r="V27" s="16"/>
      <c r="W27" s="16">
        <v>680727242</v>
      </c>
      <c r="X27" s="17">
        <v>2210576442</v>
      </c>
      <c r="Y27" s="18">
        <f t="shared" si="2"/>
        <v>0</v>
      </c>
      <c r="Z27" s="18">
        <f t="shared" si="9"/>
        <v>680727242</v>
      </c>
      <c r="AA27" s="18">
        <f t="shared" si="10"/>
        <v>13263458652</v>
      </c>
      <c r="AB27" s="16"/>
      <c r="AC27" s="17">
        <f>VLOOKUP(B27,[1]May_Univ!E$7:J$39,6,0)</f>
        <v>4421152884</v>
      </c>
      <c r="AD27" s="18">
        <f t="shared" si="11"/>
        <v>0</v>
      </c>
      <c r="AE27" s="18">
        <v>680727242</v>
      </c>
      <c r="AF27" s="18">
        <f t="shared" si="12"/>
        <v>17684611536</v>
      </c>
    </row>
    <row r="28" spans="1:32" s="19" customFormat="1" ht="15" hidden="1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3"/>
        <v>0</v>
      </c>
      <c r="I28" s="18">
        <f t="shared" si="4"/>
        <v>2015070750</v>
      </c>
      <c r="J28" s="16"/>
      <c r="K28" s="17">
        <v>4030141500</v>
      </c>
      <c r="L28" s="18">
        <f t="shared" si="5"/>
        <v>0</v>
      </c>
      <c r="M28" s="18">
        <f t="shared" si="6"/>
        <v>6045212250</v>
      </c>
      <c r="N28" s="16"/>
      <c r="O28" s="17">
        <v>2015070750</v>
      </c>
      <c r="P28" s="18">
        <f t="shared" si="7"/>
        <v>0</v>
      </c>
      <c r="Q28" s="18">
        <f t="shared" si="8"/>
        <v>8060283000</v>
      </c>
      <c r="R28" s="16"/>
      <c r="S28" s="17">
        <v>2015070750</v>
      </c>
      <c r="T28" s="18">
        <f t="shared" si="0"/>
        <v>0</v>
      </c>
      <c r="U28" s="18">
        <f t="shared" si="1"/>
        <v>10075353750</v>
      </c>
      <c r="V28" s="16"/>
      <c r="W28" s="16"/>
      <c r="X28" s="17">
        <v>2015070750</v>
      </c>
      <c r="Y28" s="18">
        <f t="shared" si="2"/>
        <v>0</v>
      </c>
      <c r="Z28" s="18">
        <f t="shared" si="9"/>
        <v>0</v>
      </c>
      <c r="AA28" s="18">
        <f t="shared" si="10"/>
        <v>12090424500</v>
      </c>
      <c r="AB28" s="16"/>
      <c r="AC28" s="17">
        <f>VLOOKUP(B28,[1]May_Univ!E$7:J$39,6,0)</f>
        <v>4030141500</v>
      </c>
      <c r="AD28" s="18">
        <f t="shared" si="11"/>
        <v>0</v>
      </c>
      <c r="AE28" s="18">
        <v>0</v>
      </c>
      <c r="AF28" s="18">
        <f t="shared" si="12"/>
        <v>16120566000</v>
      </c>
    </row>
    <row r="29" spans="1:32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3"/>
        <v>0</v>
      </c>
      <c r="I29" s="18">
        <f t="shared" si="4"/>
        <v>2064779849</v>
      </c>
      <c r="J29" s="16"/>
      <c r="K29" s="17">
        <v>4129559698</v>
      </c>
      <c r="L29" s="18">
        <f t="shared" si="5"/>
        <v>0</v>
      </c>
      <c r="M29" s="18">
        <f t="shared" si="6"/>
        <v>6194339547</v>
      </c>
      <c r="N29" s="16"/>
      <c r="O29" s="17">
        <v>2064779849</v>
      </c>
      <c r="P29" s="18">
        <f t="shared" si="7"/>
        <v>0</v>
      </c>
      <c r="Q29" s="18">
        <f t="shared" si="8"/>
        <v>8259119396</v>
      </c>
      <c r="R29" s="16"/>
      <c r="S29" s="17">
        <v>2064779849</v>
      </c>
      <c r="T29" s="18">
        <f t="shared" si="0"/>
        <v>0</v>
      </c>
      <c r="U29" s="18">
        <f t="shared" si="1"/>
        <v>10323899245</v>
      </c>
      <c r="V29" s="16"/>
      <c r="W29" s="16">
        <v>526747322</v>
      </c>
      <c r="X29" s="17">
        <v>2064779849</v>
      </c>
      <c r="Y29" s="18">
        <f t="shared" si="2"/>
        <v>0</v>
      </c>
      <c r="Z29" s="18">
        <f t="shared" si="9"/>
        <v>526747322</v>
      </c>
      <c r="AA29" s="18">
        <f t="shared" si="10"/>
        <v>12388679094</v>
      </c>
      <c r="AB29" s="16"/>
      <c r="AC29" s="17">
        <f>VLOOKUP(B29,[1]May_Univ!E$7:J$39,6,0)</f>
        <v>4129559698</v>
      </c>
      <c r="AD29" s="18">
        <f t="shared" si="11"/>
        <v>0</v>
      </c>
      <c r="AE29" s="18">
        <v>526747322</v>
      </c>
      <c r="AF29" s="18">
        <f t="shared" si="12"/>
        <v>16518238792</v>
      </c>
    </row>
    <row r="30" spans="1:32" s="19" customFormat="1" ht="15" hidden="1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3"/>
        <v>0</v>
      </c>
      <c r="I30" s="18">
        <f t="shared" si="4"/>
        <v>1309002844</v>
      </c>
      <c r="J30" s="16"/>
      <c r="K30" s="17">
        <v>2618005688</v>
      </c>
      <c r="L30" s="18">
        <f t="shared" si="5"/>
        <v>0</v>
      </c>
      <c r="M30" s="18">
        <f t="shared" si="6"/>
        <v>3927008532</v>
      </c>
      <c r="N30" s="16"/>
      <c r="O30" s="17">
        <v>1309002844</v>
      </c>
      <c r="P30" s="18">
        <f t="shared" si="7"/>
        <v>0</v>
      </c>
      <c r="Q30" s="18">
        <f t="shared" si="8"/>
        <v>5236011376</v>
      </c>
      <c r="R30" s="16"/>
      <c r="S30" s="17">
        <v>1309002844</v>
      </c>
      <c r="T30" s="18">
        <f t="shared" si="0"/>
        <v>0</v>
      </c>
      <c r="U30" s="18">
        <f t="shared" si="1"/>
        <v>6545014220</v>
      </c>
      <c r="V30" s="16"/>
      <c r="W30" s="16"/>
      <c r="X30" s="17">
        <v>1309002844</v>
      </c>
      <c r="Y30" s="18">
        <f t="shared" si="2"/>
        <v>0</v>
      </c>
      <c r="Z30" s="18">
        <f t="shared" si="9"/>
        <v>0</v>
      </c>
      <c r="AA30" s="18">
        <f t="shared" si="10"/>
        <v>7854017064</v>
      </c>
      <c r="AB30" s="16"/>
      <c r="AC30" s="17">
        <f>VLOOKUP(B30,[1]May_Univ!E$7:J$39,6,0)</f>
        <v>2618005688</v>
      </c>
      <c r="AD30" s="18">
        <f t="shared" si="11"/>
        <v>0</v>
      </c>
      <c r="AE30" s="18">
        <v>0</v>
      </c>
      <c r="AF30" s="18">
        <f t="shared" si="12"/>
        <v>10472022752</v>
      </c>
    </row>
    <row r="31" spans="1:32" s="19" customFormat="1" ht="15" customHeight="1" x14ac:dyDescent="0.2">
      <c r="A31" s="13">
        <v>8910800313</v>
      </c>
      <c r="B31" s="13">
        <v>891080031</v>
      </c>
      <c r="C31" s="13">
        <v>27123000</v>
      </c>
      <c r="D31" s="14" t="s">
        <v>27</v>
      </c>
      <c r="E31" s="39" t="s">
        <v>122</v>
      </c>
      <c r="F31" s="16">
        <v>2643204032</v>
      </c>
      <c r="G31" s="17">
        <v>5890242359</v>
      </c>
      <c r="H31" s="18">
        <f t="shared" si="3"/>
        <v>2643204032</v>
      </c>
      <c r="I31" s="18">
        <f t="shared" si="4"/>
        <v>5890242359</v>
      </c>
      <c r="J31" s="16">
        <v>5286408064</v>
      </c>
      <c r="K31" s="17">
        <v>11780484718</v>
      </c>
      <c r="L31" s="18">
        <f t="shared" si="5"/>
        <v>7929612096</v>
      </c>
      <c r="M31" s="18">
        <f t="shared" si="6"/>
        <v>17670727077</v>
      </c>
      <c r="N31" s="16">
        <v>2643204032</v>
      </c>
      <c r="O31" s="17">
        <v>5890242359</v>
      </c>
      <c r="P31" s="18">
        <f t="shared" si="7"/>
        <v>10572816128</v>
      </c>
      <c r="Q31" s="18">
        <f t="shared" si="8"/>
        <v>23560969436</v>
      </c>
      <c r="R31" s="16">
        <v>2643204032</v>
      </c>
      <c r="S31" s="17">
        <v>5890242359</v>
      </c>
      <c r="T31" s="18">
        <f t="shared" si="0"/>
        <v>13216020160</v>
      </c>
      <c r="U31" s="18">
        <f t="shared" si="1"/>
        <v>29451211795</v>
      </c>
      <c r="V31" s="16">
        <v>2643204032</v>
      </c>
      <c r="W31" s="16">
        <v>913491470</v>
      </c>
      <c r="X31" s="17">
        <v>5890242359</v>
      </c>
      <c r="Y31" s="18">
        <f t="shared" si="2"/>
        <v>15859224192</v>
      </c>
      <c r="Z31" s="18">
        <f t="shared" si="9"/>
        <v>913491470</v>
      </c>
      <c r="AA31" s="18">
        <f t="shared" si="10"/>
        <v>35341454154</v>
      </c>
      <c r="AB31" s="16">
        <f>VLOOKUP(B31,[1]May_Univ!E$46:J$51,6,0)</f>
        <v>5286408064</v>
      </c>
      <c r="AC31" s="17">
        <f>VLOOKUP(B31,[1]May_Univ!E$7:J$39,6,0)</f>
        <v>11780484718</v>
      </c>
      <c r="AD31" s="18">
        <f t="shared" si="11"/>
        <v>21145632256</v>
      </c>
      <c r="AE31" s="18">
        <v>913491470</v>
      </c>
      <c r="AF31" s="18">
        <f t="shared" si="12"/>
        <v>47121938872</v>
      </c>
    </row>
    <row r="32" spans="1:32" s="19" customFormat="1" ht="15" hidden="1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3"/>
        <v>0</v>
      </c>
      <c r="I32" s="18">
        <f t="shared" si="4"/>
        <v>5890474322</v>
      </c>
      <c r="J32" s="16"/>
      <c r="K32" s="17">
        <v>11780948644</v>
      </c>
      <c r="L32" s="18">
        <f t="shared" si="5"/>
        <v>0</v>
      </c>
      <c r="M32" s="18">
        <f t="shared" si="6"/>
        <v>17671422966</v>
      </c>
      <c r="N32" s="16"/>
      <c r="O32" s="17">
        <v>5890474322</v>
      </c>
      <c r="P32" s="18">
        <f t="shared" si="7"/>
        <v>0</v>
      </c>
      <c r="Q32" s="18">
        <f t="shared" si="8"/>
        <v>23561897288</v>
      </c>
      <c r="R32" s="16"/>
      <c r="S32" s="17">
        <v>5890474322</v>
      </c>
      <c r="T32" s="18">
        <f t="shared" si="0"/>
        <v>0</v>
      </c>
      <c r="U32" s="18">
        <f t="shared" si="1"/>
        <v>29452371610</v>
      </c>
      <c r="V32" s="16"/>
      <c r="W32" s="16"/>
      <c r="X32" s="17">
        <v>5890474322</v>
      </c>
      <c r="Y32" s="18">
        <f t="shared" si="2"/>
        <v>0</v>
      </c>
      <c r="Z32" s="18">
        <f t="shared" si="9"/>
        <v>0</v>
      </c>
      <c r="AA32" s="18">
        <f t="shared" si="10"/>
        <v>35342845932</v>
      </c>
      <c r="AB32" s="16"/>
      <c r="AC32" s="17">
        <f>VLOOKUP(B32,[1]May_Univ!E$7:J$39,6,0)</f>
        <v>11780948644</v>
      </c>
      <c r="AD32" s="18">
        <f t="shared" si="11"/>
        <v>0</v>
      </c>
      <c r="AE32" s="18">
        <v>0</v>
      </c>
      <c r="AF32" s="18">
        <f t="shared" si="12"/>
        <v>47123794576</v>
      </c>
    </row>
    <row r="33" spans="1:32" s="19" customFormat="1" ht="15" customHeight="1" x14ac:dyDescent="0.2">
      <c r="A33" s="13">
        <v>8908010630</v>
      </c>
      <c r="B33" s="13">
        <v>890801063</v>
      </c>
      <c r="C33" s="13">
        <v>27017000</v>
      </c>
      <c r="D33" s="47" t="s">
        <v>21</v>
      </c>
      <c r="E33" s="15" t="s">
        <v>74</v>
      </c>
      <c r="F33" s="16">
        <v>1520947456</v>
      </c>
      <c r="G33" s="17">
        <v>5728711799</v>
      </c>
      <c r="H33" s="18">
        <f t="shared" si="3"/>
        <v>1520947456</v>
      </c>
      <c r="I33" s="18">
        <f t="shared" si="4"/>
        <v>5728711799</v>
      </c>
      <c r="J33" s="16">
        <v>3041894912</v>
      </c>
      <c r="K33" s="17">
        <v>11457423598</v>
      </c>
      <c r="L33" s="18">
        <f t="shared" si="5"/>
        <v>4562842368</v>
      </c>
      <c r="M33" s="18">
        <f t="shared" si="6"/>
        <v>17186135397</v>
      </c>
      <c r="N33" s="16">
        <v>1520947456</v>
      </c>
      <c r="O33" s="17">
        <v>5728711799</v>
      </c>
      <c r="P33" s="18">
        <f t="shared" si="7"/>
        <v>6083789824</v>
      </c>
      <c r="Q33" s="18">
        <f t="shared" si="8"/>
        <v>22914847196</v>
      </c>
      <c r="R33" s="16">
        <v>1520947456</v>
      </c>
      <c r="S33" s="17">
        <v>5728711799</v>
      </c>
      <c r="T33" s="18">
        <f t="shared" si="0"/>
        <v>7604737280</v>
      </c>
      <c r="U33" s="18">
        <f t="shared" si="1"/>
        <v>28643558995</v>
      </c>
      <c r="V33" s="16">
        <v>1520947456</v>
      </c>
      <c r="W33" s="16">
        <v>1920811772</v>
      </c>
      <c r="X33" s="17">
        <v>5728711799</v>
      </c>
      <c r="Y33" s="18">
        <f t="shared" si="2"/>
        <v>9125684736</v>
      </c>
      <c r="Z33" s="18">
        <f t="shared" si="9"/>
        <v>1920811772</v>
      </c>
      <c r="AA33" s="18">
        <f t="shared" si="10"/>
        <v>34372270794</v>
      </c>
      <c r="AB33" s="16">
        <f>VLOOKUP(B33,[1]May_Univ!E$46:J$51,6,0)</f>
        <v>3041894912</v>
      </c>
      <c r="AC33" s="17">
        <f>VLOOKUP(B33,[1]May_Univ!E$7:J$39,6,0)</f>
        <v>11457423598</v>
      </c>
      <c r="AD33" s="18">
        <f t="shared" si="11"/>
        <v>12167579648</v>
      </c>
      <c r="AE33" s="18">
        <v>1920811772</v>
      </c>
      <c r="AF33" s="18">
        <f t="shared" si="12"/>
        <v>45829694392</v>
      </c>
    </row>
    <row r="34" spans="1:32" s="19" customFormat="1" ht="15" hidden="1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3"/>
        <v>0</v>
      </c>
      <c r="I34" s="18">
        <f t="shared" si="4"/>
        <v>22428671560</v>
      </c>
      <c r="J34" s="16"/>
      <c r="K34" s="17">
        <v>44857343120</v>
      </c>
      <c r="L34" s="18">
        <f t="shared" si="5"/>
        <v>0</v>
      </c>
      <c r="M34" s="18">
        <f t="shared" si="6"/>
        <v>67286014680</v>
      </c>
      <c r="N34" s="16"/>
      <c r="O34" s="17">
        <v>22428671560</v>
      </c>
      <c r="P34" s="18">
        <f t="shared" si="7"/>
        <v>0</v>
      </c>
      <c r="Q34" s="18">
        <f t="shared" si="8"/>
        <v>89714686240</v>
      </c>
      <c r="R34" s="16"/>
      <c r="S34" s="17">
        <v>22428671560</v>
      </c>
      <c r="T34" s="18">
        <f t="shared" si="0"/>
        <v>0</v>
      </c>
      <c r="U34" s="18">
        <f t="shared" si="1"/>
        <v>112143357800</v>
      </c>
      <c r="V34" s="16"/>
      <c r="W34" s="16"/>
      <c r="X34" s="17">
        <v>22428671560</v>
      </c>
      <c r="Y34" s="18">
        <f t="shared" si="2"/>
        <v>0</v>
      </c>
      <c r="Z34" s="18">
        <f t="shared" si="9"/>
        <v>0</v>
      </c>
      <c r="AA34" s="18">
        <f t="shared" si="10"/>
        <v>134572029360</v>
      </c>
      <c r="AB34" s="16"/>
      <c r="AC34" s="17">
        <f>VLOOKUP(B34,[1]May_Univ!E$7:J$39,6,0)</f>
        <v>44857343120</v>
      </c>
      <c r="AD34" s="18">
        <f t="shared" si="11"/>
        <v>0</v>
      </c>
      <c r="AE34" s="18">
        <v>0</v>
      </c>
      <c r="AF34" s="18">
        <f t="shared" si="12"/>
        <v>179429372480</v>
      </c>
    </row>
    <row r="35" spans="1:32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3"/>
        <v>0</v>
      </c>
      <c r="I35" s="18">
        <f t="shared" si="4"/>
        <v>1650721177</v>
      </c>
      <c r="J35" s="16"/>
      <c r="K35" s="17">
        <v>3301442354</v>
      </c>
      <c r="L35" s="18">
        <f t="shared" si="5"/>
        <v>0</v>
      </c>
      <c r="M35" s="18">
        <f t="shared" si="6"/>
        <v>4952163531</v>
      </c>
      <c r="N35" s="16"/>
      <c r="O35" s="17">
        <v>1650721177</v>
      </c>
      <c r="P35" s="18">
        <f t="shared" si="7"/>
        <v>0</v>
      </c>
      <c r="Q35" s="18">
        <f t="shared" si="8"/>
        <v>6602884708</v>
      </c>
      <c r="R35" s="16"/>
      <c r="S35" s="17">
        <v>1650721177</v>
      </c>
      <c r="T35" s="18">
        <f t="shared" si="0"/>
        <v>0</v>
      </c>
      <c r="U35" s="18">
        <f t="shared" si="1"/>
        <v>8253605885</v>
      </c>
      <c r="V35" s="16"/>
      <c r="W35" s="16">
        <v>545943494</v>
      </c>
      <c r="X35" s="17">
        <v>1650721177</v>
      </c>
      <c r="Y35" s="18">
        <f t="shared" si="2"/>
        <v>0</v>
      </c>
      <c r="Z35" s="18">
        <f t="shared" si="9"/>
        <v>545943494</v>
      </c>
      <c r="AA35" s="18">
        <f t="shared" si="10"/>
        <v>9904327062</v>
      </c>
      <c r="AB35" s="16"/>
      <c r="AC35" s="17">
        <f>VLOOKUP(B35,[1]May_Univ!E$7:J$39,6,0)</f>
        <v>3301442354</v>
      </c>
      <c r="AD35" s="18">
        <f t="shared" si="11"/>
        <v>0</v>
      </c>
      <c r="AE35" s="18">
        <v>545943494</v>
      </c>
      <c r="AF35" s="18">
        <f t="shared" si="12"/>
        <v>13205769416</v>
      </c>
    </row>
    <row r="36" spans="1:32" s="19" customFormat="1" ht="15" hidden="1" customHeight="1" thickBot="1" x14ac:dyDescent="0.2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3"/>
        <v>0</v>
      </c>
      <c r="I36" s="18">
        <f t="shared" si="4"/>
        <v>218665261</v>
      </c>
      <c r="J36" s="16"/>
      <c r="K36" s="46">
        <v>437330522</v>
      </c>
      <c r="L36" s="18">
        <f t="shared" si="5"/>
        <v>0</v>
      </c>
      <c r="M36" s="18">
        <f t="shared" si="6"/>
        <v>655995783</v>
      </c>
      <c r="N36" s="16"/>
      <c r="O36" s="17">
        <v>218665261</v>
      </c>
      <c r="P36" s="18">
        <f t="shared" si="7"/>
        <v>0</v>
      </c>
      <c r="Q36" s="18">
        <f t="shared" si="8"/>
        <v>874661044</v>
      </c>
      <c r="R36" s="16"/>
      <c r="S36" s="17">
        <v>218665261</v>
      </c>
      <c r="T36" s="18">
        <f t="shared" ref="T36:T65" si="13">+P36+R36</f>
        <v>0</v>
      </c>
      <c r="U36" s="18">
        <f t="shared" ref="U36:U65" si="14">+Q36+S36</f>
        <v>1093326305</v>
      </c>
      <c r="V36" s="16"/>
      <c r="W36" s="16"/>
      <c r="X36" s="17">
        <v>218665261</v>
      </c>
      <c r="Y36" s="18">
        <f t="shared" ref="Y36:Y65" si="15">+T36+V36</f>
        <v>0</v>
      </c>
      <c r="Z36" s="18">
        <f t="shared" si="9"/>
        <v>0</v>
      </c>
      <c r="AA36" s="18">
        <f t="shared" si="10"/>
        <v>1311991566</v>
      </c>
      <c r="AB36" s="16"/>
      <c r="AC36" s="17">
        <f>VLOOKUP(B36,[1]May_Univ!E$7:J$39,6,0)</f>
        <v>437330522</v>
      </c>
      <c r="AD36" s="18">
        <f t="shared" si="11"/>
        <v>0</v>
      </c>
      <c r="AE36" s="18">
        <v>0</v>
      </c>
      <c r="AF36" s="18">
        <f t="shared" si="12"/>
        <v>1749322088</v>
      </c>
    </row>
    <row r="37" spans="1:32" s="19" customFormat="1" ht="15" hidden="1" customHeight="1" thickBot="1" x14ac:dyDescent="0.25">
      <c r="A37" s="43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3"/>
        <v>0</v>
      </c>
      <c r="I37" s="18">
        <f t="shared" si="4"/>
        <v>0</v>
      </c>
      <c r="J37" s="16"/>
      <c r="K37" s="17"/>
      <c r="L37" s="18">
        <f t="shared" si="5"/>
        <v>0</v>
      </c>
      <c r="M37" s="18">
        <f t="shared" si="6"/>
        <v>0</v>
      </c>
      <c r="N37" s="16"/>
      <c r="O37" s="17"/>
      <c r="P37" s="18">
        <f t="shared" si="7"/>
        <v>0</v>
      </c>
      <c r="Q37" s="18">
        <f t="shared" si="8"/>
        <v>0</v>
      </c>
      <c r="R37" s="16"/>
      <c r="S37" s="17"/>
      <c r="T37" s="18">
        <f t="shared" si="13"/>
        <v>0</v>
      </c>
      <c r="U37" s="18">
        <f t="shared" si="14"/>
        <v>0</v>
      </c>
      <c r="V37" s="16"/>
      <c r="W37" s="16"/>
      <c r="X37" s="17"/>
      <c r="Y37" s="18">
        <f t="shared" si="15"/>
        <v>0</v>
      </c>
      <c r="Z37" s="18">
        <f t="shared" si="9"/>
        <v>0</v>
      </c>
      <c r="AA37" s="18">
        <f t="shared" si="10"/>
        <v>0</v>
      </c>
      <c r="AB37" s="16"/>
      <c r="AC37" s="17"/>
      <c r="AD37" s="18">
        <f t="shared" si="11"/>
        <v>0</v>
      </c>
      <c r="AE37" s="18">
        <v>0</v>
      </c>
      <c r="AF37" s="18">
        <f t="shared" si="12"/>
        <v>0</v>
      </c>
    </row>
    <row r="38" spans="1:32" s="19" customFormat="1" ht="15" hidden="1" customHeight="1" thickBot="1" x14ac:dyDescent="0.2">
      <c r="A38" s="43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3"/>
        <v>0</v>
      </c>
      <c r="I38" s="18">
        <f t="shared" si="4"/>
        <v>0</v>
      </c>
      <c r="J38" s="16"/>
      <c r="K38" s="17"/>
      <c r="L38" s="18">
        <f t="shared" si="5"/>
        <v>0</v>
      </c>
      <c r="M38" s="18">
        <f t="shared" si="6"/>
        <v>0</v>
      </c>
      <c r="N38" s="16"/>
      <c r="O38" s="17"/>
      <c r="P38" s="18">
        <f t="shared" si="7"/>
        <v>0</v>
      </c>
      <c r="Q38" s="18">
        <f t="shared" si="8"/>
        <v>0</v>
      </c>
      <c r="R38" s="16"/>
      <c r="S38" s="17"/>
      <c r="T38" s="18">
        <f t="shared" si="13"/>
        <v>0</v>
      </c>
      <c r="U38" s="18">
        <f t="shared" si="14"/>
        <v>0</v>
      </c>
      <c r="V38" s="16"/>
      <c r="W38" s="16"/>
      <c r="X38" s="17"/>
      <c r="Y38" s="18">
        <f t="shared" si="15"/>
        <v>0</v>
      </c>
      <c r="Z38" s="18">
        <f t="shared" si="9"/>
        <v>0</v>
      </c>
      <c r="AA38" s="18">
        <f t="shared" si="10"/>
        <v>0</v>
      </c>
      <c r="AB38" s="16"/>
      <c r="AC38" s="17"/>
      <c r="AD38" s="18">
        <f t="shared" si="11"/>
        <v>0</v>
      </c>
      <c r="AE38" s="18">
        <v>0</v>
      </c>
      <c r="AF38" s="18">
        <f t="shared" si="12"/>
        <v>0</v>
      </c>
    </row>
    <row r="39" spans="1:32" s="19" customFormat="1" ht="15" hidden="1" customHeight="1" thickBot="1" x14ac:dyDescent="0.25">
      <c r="A39" s="43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3"/>
        <v>0</v>
      </c>
      <c r="I39" s="18">
        <f t="shared" si="4"/>
        <v>0</v>
      </c>
      <c r="J39" s="16"/>
      <c r="K39" s="17"/>
      <c r="L39" s="18">
        <f t="shared" si="5"/>
        <v>0</v>
      </c>
      <c r="M39" s="18">
        <f t="shared" si="6"/>
        <v>0</v>
      </c>
      <c r="N39" s="16"/>
      <c r="O39" s="17"/>
      <c r="P39" s="18">
        <f t="shared" si="7"/>
        <v>0</v>
      </c>
      <c r="Q39" s="18">
        <f t="shared" si="8"/>
        <v>0</v>
      </c>
      <c r="R39" s="16"/>
      <c r="S39" s="17"/>
      <c r="T39" s="18">
        <f t="shared" si="13"/>
        <v>0</v>
      </c>
      <c r="U39" s="18">
        <f t="shared" si="14"/>
        <v>0</v>
      </c>
      <c r="V39" s="16"/>
      <c r="W39" s="16"/>
      <c r="X39" s="17"/>
      <c r="Y39" s="18">
        <f t="shared" si="15"/>
        <v>0</v>
      </c>
      <c r="Z39" s="18">
        <f t="shared" si="9"/>
        <v>0</v>
      </c>
      <c r="AA39" s="18">
        <f t="shared" si="10"/>
        <v>0</v>
      </c>
      <c r="AB39" s="16"/>
      <c r="AC39" s="17"/>
      <c r="AD39" s="18">
        <f t="shared" si="11"/>
        <v>0</v>
      </c>
      <c r="AE39" s="18">
        <v>0</v>
      </c>
      <c r="AF39" s="18">
        <f t="shared" si="12"/>
        <v>0</v>
      </c>
    </row>
    <row r="40" spans="1:32" s="19" customFormat="1" ht="15" hidden="1" customHeight="1" x14ac:dyDescent="0.2">
      <c r="A40" s="43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3"/>
        <v>0</v>
      </c>
      <c r="I40" s="18">
        <f t="shared" si="4"/>
        <v>0</v>
      </c>
      <c r="J40" s="16"/>
      <c r="K40" s="17"/>
      <c r="L40" s="18">
        <f t="shared" si="5"/>
        <v>0</v>
      </c>
      <c r="M40" s="18">
        <f t="shared" si="6"/>
        <v>0</v>
      </c>
      <c r="N40" s="16"/>
      <c r="O40" s="17"/>
      <c r="P40" s="18">
        <f t="shared" si="7"/>
        <v>0</v>
      </c>
      <c r="Q40" s="18">
        <f t="shared" si="8"/>
        <v>0</v>
      </c>
      <c r="R40" s="16"/>
      <c r="S40" s="17"/>
      <c r="T40" s="18">
        <f t="shared" si="13"/>
        <v>0</v>
      </c>
      <c r="U40" s="18">
        <f t="shared" si="14"/>
        <v>0</v>
      </c>
      <c r="V40" s="16"/>
      <c r="W40" s="16"/>
      <c r="X40" s="17"/>
      <c r="Y40" s="18">
        <f t="shared" si="15"/>
        <v>0</v>
      </c>
      <c r="Z40" s="18">
        <f t="shared" si="9"/>
        <v>0</v>
      </c>
      <c r="AA40" s="18">
        <f t="shared" si="10"/>
        <v>0</v>
      </c>
      <c r="AB40" s="16"/>
      <c r="AC40" s="17"/>
      <c r="AD40" s="18">
        <f t="shared" si="11"/>
        <v>0</v>
      </c>
      <c r="AE40" s="18">
        <v>0</v>
      </c>
      <c r="AF40" s="18">
        <f t="shared" si="12"/>
        <v>0</v>
      </c>
    </row>
    <row r="41" spans="1:32" s="19" customFormat="1" ht="15" hidden="1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3"/>
        <v>0</v>
      </c>
      <c r="I41" s="18">
        <f t="shared" si="4"/>
        <v>0</v>
      </c>
      <c r="J41" s="16"/>
      <c r="K41" s="17"/>
      <c r="L41" s="18">
        <f t="shared" si="5"/>
        <v>0</v>
      </c>
      <c r="M41" s="18">
        <f t="shared" si="6"/>
        <v>0</v>
      </c>
      <c r="N41" s="16"/>
      <c r="O41" s="17"/>
      <c r="P41" s="18">
        <f t="shared" si="7"/>
        <v>0</v>
      </c>
      <c r="Q41" s="18">
        <f t="shared" si="8"/>
        <v>0</v>
      </c>
      <c r="R41" s="16"/>
      <c r="S41" s="17"/>
      <c r="T41" s="18">
        <f t="shared" si="13"/>
        <v>0</v>
      </c>
      <c r="U41" s="18">
        <f t="shared" si="14"/>
        <v>0</v>
      </c>
      <c r="V41" s="16"/>
      <c r="W41" s="16"/>
      <c r="X41" s="17"/>
      <c r="Y41" s="18">
        <f t="shared" si="15"/>
        <v>0</v>
      </c>
      <c r="Z41" s="18">
        <f t="shared" si="9"/>
        <v>0</v>
      </c>
      <c r="AA41" s="18">
        <f t="shared" si="10"/>
        <v>0</v>
      </c>
      <c r="AB41" s="16"/>
      <c r="AC41" s="17"/>
      <c r="AD41" s="18">
        <f t="shared" si="11"/>
        <v>0</v>
      </c>
      <c r="AE41" s="18">
        <v>0</v>
      </c>
      <c r="AF41" s="18">
        <f t="shared" si="12"/>
        <v>0</v>
      </c>
    </row>
    <row r="42" spans="1:32" s="19" customFormat="1" ht="15" hidden="1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9" t="s">
        <v>50</v>
      </c>
      <c r="F42" s="16"/>
      <c r="G42" s="17">
        <v>879329192</v>
      </c>
      <c r="H42" s="18">
        <f t="shared" si="3"/>
        <v>0</v>
      </c>
      <c r="I42" s="18">
        <f t="shared" si="4"/>
        <v>879329192</v>
      </c>
      <c r="J42" s="16"/>
      <c r="K42" s="17">
        <v>879329192</v>
      </c>
      <c r="L42" s="18">
        <f t="shared" si="5"/>
        <v>0</v>
      </c>
      <c r="M42" s="18">
        <f t="shared" si="6"/>
        <v>1758658384</v>
      </c>
      <c r="N42" s="16"/>
      <c r="O42" s="17">
        <v>879329192</v>
      </c>
      <c r="P42" s="18">
        <f t="shared" si="7"/>
        <v>0</v>
      </c>
      <c r="Q42" s="18">
        <f t="shared" si="8"/>
        <v>2637987576</v>
      </c>
      <c r="R42" s="16"/>
      <c r="S42" s="17">
        <v>879329192</v>
      </c>
      <c r="T42" s="18">
        <f t="shared" si="13"/>
        <v>0</v>
      </c>
      <c r="U42" s="18">
        <f t="shared" si="14"/>
        <v>3517316768</v>
      </c>
      <c r="V42" s="16"/>
      <c r="W42" s="16"/>
      <c r="X42" s="17">
        <v>879329192</v>
      </c>
      <c r="Y42" s="18">
        <f t="shared" si="15"/>
        <v>0</v>
      </c>
      <c r="Z42" s="18">
        <f t="shared" si="9"/>
        <v>0</v>
      </c>
      <c r="AA42" s="18">
        <f t="shared" si="10"/>
        <v>4396645960</v>
      </c>
      <c r="AB42" s="16"/>
      <c r="AC42" s="17">
        <f>VLOOKUP(B42,[1]May_Desc!D$11:I$24,6,0)</f>
        <v>879329192</v>
      </c>
      <c r="AD42" s="18">
        <f t="shared" si="11"/>
        <v>0</v>
      </c>
      <c r="AE42" s="18">
        <v>0</v>
      </c>
      <c r="AF42" s="18">
        <f t="shared" si="12"/>
        <v>5275975152</v>
      </c>
    </row>
    <row r="43" spans="1:32" s="19" customFormat="1" ht="15" hidden="1" customHeight="1" x14ac:dyDescent="0.2">
      <c r="A43" s="43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3"/>
        <v>0</v>
      </c>
      <c r="I43" s="18">
        <f t="shared" si="4"/>
        <v>0</v>
      </c>
      <c r="J43" s="16"/>
      <c r="K43" s="17"/>
      <c r="L43" s="18">
        <f t="shared" si="5"/>
        <v>0</v>
      </c>
      <c r="M43" s="18">
        <f t="shared" si="6"/>
        <v>0</v>
      </c>
      <c r="N43" s="16"/>
      <c r="O43" s="17"/>
      <c r="P43" s="18">
        <f t="shared" si="7"/>
        <v>0</v>
      </c>
      <c r="Q43" s="18">
        <f t="shared" si="8"/>
        <v>0</v>
      </c>
      <c r="R43" s="16"/>
      <c r="S43" s="17"/>
      <c r="T43" s="18">
        <f t="shared" si="13"/>
        <v>0</v>
      </c>
      <c r="U43" s="18">
        <f t="shared" si="14"/>
        <v>0</v>
      </c>
      <c r="V43" s="16"/>
      <c r="W43" s="16"/>
      <c r="X43" s="17"/>
      <c r="Y43" s="18">
        <f t="shared" si="15"/>
        <v>0</v>
      </c>
      <c r="Z43" s="18">
        <f t="shared" si="9"/>
        <v>0</v>
      </c>
      <c r="AA43" s="18">
        <f t="shared" si="10"/>
        <v>0</v>
      </c>
      <c r="AB43" s="16"/>
      <c r="AC43" s="17"/>
      <c r="AD43" s="18">
        <f t="shared" si="11"/>
        <v>0</v>
      </c>
      <c r="AE43" s="18">
        <v>0</v>
      </c>
      <c r="AF43" s="18">
        <f t="shared" si="12"/>
        <v>0</v>
      </c>
    </row>
    <row r="44" spans="1:32" s="19" customFormat="1" ht="15" hidden="1" customHeight="1" x14ac:dyDescent="0.2">
      <c r="A44" s="13">
        <v>8002479401</v>
      </c>
      <c r="B44" s="13">
        <v>800247940</v>
      </c>
      <c r="C44" s="13">
        <v>824086000</v>
      </c>
      <c r="D44" s="47" t="s">
        <v>62</v>
      </c>
      <c r="E44" s="15" t="s">
        <v>6</v>
      </c>
      <c r="F44" s="16"/>
      <c r="G44" s="17">
        <v>243036264</v>
      </c>
      <c r="H44" s="18">
        <f t="shared" si="3"/>
        <v>0</v>
      </c>
      <c r="I44" s="18">
        <f t="shared" si="4"/>
        <v>243036264</v>
      </c>
      <c r="J44" s="16"/>
      <c r="K44" s="17">
        <v>243036264</v>
      </c>
      <c r="L44" s="18">
        <f t="shared" si="5"/>
        <v>0</v>
      </c>
      <c r="M44" s="18">
        <f t="shared" si="6"/>
        <v>486072528</v>
      </c>
      <c r="N44" s="16"/>
      <c r="O44" s="17">
        <v>243036264</v>
      </c>
      <c r="P44" s="18">
        <f t="shared" si="7"/>
        <v>0</v>
      </c>
      <c r="Q44" s="18">
        <f t="shared" si="8"/>
        <v>729108792</v>
      </c>
      <c r="R44" s="16"/>
      <c r="S44" s="17">
        <v>243036264</v>
      </c>
      <c r="T44" s="18">
        <f t="shared" si="13"/>
        <v>0</v>
      </c>
      <c r="U44" s="18">
        <f t="shared" si="14"/>
        <v>972145056</v>
      </c>
      <c r="V44" s="16"/>
      <c r="W44" s="16"/>
      <c r="X44" s="17">
        <v>243036264</v>
      </c>
      <c r="Y44" s="18">
        <f t="shared" si="15"/>
        <v>0</v>
      </c>
      <c r="Z44" s="18">
        <f t="shared" si="9"/>
        <v>0</v>
      </c>
      <c r="AA44" s="18">
        <f t="shared" si="10"/>
        <v>1215181320</v>
      </c>
      <c r="AB44" s="16"/>
      <c r="AC44" s="17">
        <f>VLOOKUP(B44,[1]May_Desc!D$11:I$24,6,0)</f>
        <v>243036264</v>
      </c>
      <c r="AD44" s="18">
        <f t="shared" si="11"/>
        <v>0</v>
      </c>
      <c r="AE44" s="18">
        <v>0</v>
      </c>
      <c r="AF44" s="18">
        <f t="shared" si="12"/>
        <v>1458217584</v>
      </c>
    </row>
    <row r="45" spans="1:32" s="19" customFormat="1" ht="15" hidden="1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8" t="s">
        <v>126</v>
      </c>
      <c r="F45" s="16"/>
      <c r="G45" s="17">
        <v>383732705</v>
      </c>
      <c r="H45" s="18">
        <f t="shared" si="3"/>
        <v>0</v>
      </c>
      <c r="I45" s="18">
        <f t="shared" si="4"/>
        <v>383732705</v>
      </c>
      <c r="J45" s="16"/>
      <c r="K45" s="17">
        <v>383732705</v>
      </c>
      <c r="L45" s="18">
        <f t="shared" si="5"/>
        <v>0</v>
      </c>
      <c r="M45" s="18">
        <f t="shared" si="6"/>
        <v>767465410</v>
      </c>
      <c r="N45" s="16"/>
      <c r="O45" s="17">
        <v>383732705</v>
      </c>
      <c r="P45" s="18">
        <f t="shared" si="7"/>
        <v>0</v>
      </c>
      <c r="Q45" s="18">
        <f t="shared" si="8"/>
        <v>1151198115</v>
      </c>
      <c r="R45" s="16"/>
      <c r="S45" s="17">
        <v>383732705</v>
      </c>
      <c r="T45" s="18">
        <f t="shared" si="13"/>
        <v>0</v>
      </c>
      <c r="U45" s="18">
        <f t="shared" si="14"/>
        <v>1534930820</v>
      </c>
      <c r="V45" s="16"/>
      <c r="W45" s="16"/>
      <c r="X45" s="17">
        <v>383732705</v>
      </c>
      <c r="Y45" s="18">
        <f t="shared" si="15"/>
        <v>0</v>
      </c>
      <c r="Z45" s="18">
        <f t="shared" si="9"/>
        <v>0</v>
      </c>
      <c r="AA45" s="18">
        <f t="shared" si="10"/>
        <v>1918663525</v>
      </c>
      <c r="AB45" s="16"/>
      <c r="AC45" s="17">
        <f>VLOOKUP(B45,[1]May_Desc!D$11:I$24,6,0)</f>
        <v>383732705</v>
      </c>
      <c r="AD45" s="18">
        <f t="shared" si="11"/>
        <v>0</v>
      </c>
      <c r="AE45" s="18">
        <v>0</v>
      </c>
      <c r="AF45" s="18">
        <f t="shared" si="12"/>
        <v>2302396230</v>
      </c>
    </row>
    <row r="46" spans="1:32" s="19" customFormat="1" ht="15" hidden="1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3"/>
        <v>0</v>
      </c>
      <c r="I46" s="18">
        <f t="shared" si="4"/>
        <v>268145843</v>
      </c>
      <c r="J46" s="16"/>
      <c r="K46" s="17">
        <v>268145843</v>
      </c>
      <c r="L46" s="18">
        <f t="shared" si="5"/>
        <v>0</v>
      </c>
      <c r="M46" s="18">
        <f t="shared" si="6"/>
        <v>536291686</v>
      </c>
      <c r="N46" s="16"/>
      <c r="O46" s="17">
        <v>268145843</v>
      </c>
      <c r="P46" s="18">
        <f t="shared" si="7"/>
        <v>0</v>
      </c>
      <c r="Q46" s="18">
        <f t="shared" si="8"/>
        <v>804437529</v>
      </c>
      <c r="R46" s="16"/>
      <c r="S46" s="17">
        <v>268145843</v>
      </c>
      <c r="T46" s="18">
        <f t="shared" si="13"/>
        <v>0</v>
      </c>
      <c r="U46" s="18">
        <f t="shared" si="14"/>
        <v>1072583372</v>
      </c>
      <c r="V46" s="16"/>
      <c r="W46" s="16"/>
      <c r="X46" s="17">
        <v>268145843</v>
      </c>
      <c r="Y46" s="18">
        <f t="shared" si="15"/>
        <v>0</v>
      </c>
      <c r="Z46" s="18">
        <f t="shared" si="9"/>
        <v>0</v>
      </c>
      <c r="AA46" s="18">
        <f t="shared" si="10"/>
        <v>1340729215</v>
      </c>
      <c r="AB46" s="16"/>
      <c r="AC46" s="17">
        <f>VLOOKUP(B46,[1]May_Desc!D$11:I$24,6,0)</f>
        <v>268145843</v>
      </c>
      <c r="AD46" s="18">
        <f t="shared" si="11"/>
        <v>0</v>
      </c>
      <c r="AE46" s="18">
        <v>0</v>
      </c>
      <c r="AF46" s="18">
        <f t="shared" si="12"/>
        <v>1608875058</v>
      </c>
    </row>
    <row r="47" spans="1:32" s="19" customFormat="1" ht="15" hidden="1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3"/>
        <v>0</v>
      </c>
      <c r="I47" s="18">
        <f t="shared" si="4"/>
        <v>0</v>
      </c>
      <c r="J47" s="16"/>
      <c r="K47" s="17"/>
      <c r="L47" s="18">
        <f t="shared" si="5"/>
        <v>0</v>
      </c>
      <c r="M47" s="18">
        <f t="shared" si="6"/>
        <v>0</v>
      </c>
      <c r="N47" s="16"/>
      <c r="O47" s="17"/>
      <c r="P47" s="18">
        <f t="shared" si="7"/>
        <v>0</v>
      </c>
      <c r="Q47" s="18">
        <f t="shared" si="8"/>
        <v>0</v>
      </c>
      <c r="R47" s="16"/>
      <c r="S47" s="17"/>
      <c r="T47" s="18">
        <f t="shared" si="13"/>
        <v>0</v>
      </c>
      <c r="U47" s="18">
        <f t="shared" si="14"/>
        <v>0</v>
      </c>
      <c r="V47" s="16"/>
      <c r="W47" s="16"/>
      <c r="X47" s="17"/>
      <c r="Y47" s="18">
        <f t="shared" si="15"/>
        <v>0</v>
      </c>
      <c r="Z47" s="18">
        <f t="shared" si="9"/>
        <v>0</v>
      </c>
      <c r="AA47" s="18">
        <f t="shared" si="10"/>
        <v>0</v>
      </c>
      <c r="AB47" s="16"/>
      <c r="AC47" s="17"/>
      <c r="AD47" s="18">
        <f t="shared" si="11"/>
        <v>0</v>
      </c>
      <c r="AE47" s="18">
        <v>0</v>
      </c>
      <c r="AF47" s="18">
        <f t="shared" si="12"/>
        <v>0</v>
      </c>
    </row>
    <row r="48" spans="1:32" s="19" customFormat="1" ht="15" hidden="1" customHeight="1" thickBot="1" x14ac:dyDescent="0.2">
      <c r="A48" s="13">
        <v>8905015784</v>
      </c>
      <c r="B48" s="13">
        <v>890501578</v>
      </c>
      <c r="C48" s="13">
        <v>824454000</v>
      </c>
      <c r="D48" s="14" t="s">
        <v>77</v>
      </c>
      <c r="E48" s="39" t="s">
        <v>80</v>
      </c>
      <c r="F48" s="16"/>
      <c r="G48" s="17">
        <v>366028862</v>
      </c>
      <c r="H48" s="18">
        <f t="shared" si="3"/>
        <v>0</v>
      </c>
      <c r="I48" s="18">
        <f t="shared" si="4"/>
        <v>366028862</v>
      </c>
      <c r="J48" s="16"/>
      <c r="K48" s="17">
        <v>366028862</v>
      </c>
      <c r="L48" s="18">
        <f t="shared" si="5"/>
        <v>0</v>
      </c>
      <c r="M48" s="18">
        <f t="shared" si="6"/>
        <v>732057724</v>
      </c>
      <c r="N48" s="16"/>
      <c r="O48" s="17">
        <v>366028862</v>
      </c>
      <c r="P48" s="18">
        <f t="shared" si="7"/>
        <v>0</v>
      </c>
      <c r="Q48" s="18">
        <f t="shared" si="8"/>
        <v>1098086586</v>
      </c>
      <c r="R48" s="16"/>
      <c r="S48" s="17">
        <v>366028862</v>
      </c>
      <c r="T48" s="18">
        <f t="shared" si="13"/>
        <v>0</v>
      </c>
      <c r="U48" s="18">
        <f t="shared" si="14"/>
        <v>1464115448</v>
      </c>
      <c r="V48" s="16"/>
      <c r="W48" s="16"/>
      <c r="X48" s="17">
        <v>366028862</v>
      </c>
      <c r="Y48" s="18">
        <f t="shared" si="15"/>
        <v>0</v>
      </c>
      <c r="Z48" s="18">
        <f t="shared" si="9"/>
        <v>0</v>
      </c>
      <c r="AA48" s="18">
        <f t="shared" si="10"/>
        <v>1830144310</v>
      </c>
      <c r="AB48" s="16"/>
      <c r="AC48" s="17">
        <f>VLOOKUP(B48,[1]May_Desc!D$11:I$24,6,0)</f>
        <v>366028862</v>
      </c>
      <c r="AD48" s="18">
        <f t="shared" si="11"/>
        <v>0</v>
      </c>
      <c r="AE48" s="18">
        <v>0</v>
      </c>
      <c r="AF48" s="18">
        <f t="shared" si="12"/>
        <v>2196173172</v>
      </c>
    </row>
    <row r="49" spans="1:32" s="19" customFormat="1" ht="15" hidden="1" customHeight="1" thickBot="1" x14ac:dyDescent="0.25">
      <c r="A49" s="43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3"/>
        <v>0</v>
      </c>
      <c r="I49" s="18">
        <f t="shared" si="4"/>
        <v>0</v>
      </c>
      <c r="J49" s="16"/>
      <c r="K49" s="17"/>
      <c r="L49" s="18">
        <f t="shared" si="5"/>
        <v>0</v>
      </c>
      <c r="M49" s="18">
        <f t="shared" si="6"/>
        <v>0</v>
      </c>
      <c r="N49" s="16"/>
      <c r="O49" s="17"/>
      <c r="P49" s="18">
        <f t="shared" si="7"/>
        <v>0</v>
      </c>
      <c r="Q49" s="18">
        <f t="shared" si="8"/>
        <v>0</v>
      </c>
      <c r="R49" s="16"/>
      <c r="S49" s="17"/>
      <c r="T49" s="18">
        <f t="shared" si="13"/>
        <v>0</v>
      </c>
      <c r="U49" s="18">
        <f t="shared" si="14"/>
        <v>0</v>
      </c>
      <c r="V49" s="16"/>
      <c r="W49" s="16"/>
      <c r="X49" s="17"/>
      <c r="Y49" s="18">
        <f t="shared" si="15"/>
        <v>0</v>
      </c>
      <c r="Z49" s="18">
        <f t="shared" si="9"/>
        <v>0</v>
      </c>
      <c r="AA49" s="18">
        <f t="shared" si="10"/>
        <v>0</v>
      </c>
      <c r="AB49" s="16"/>
      <c r="AC49" s="17"/>
      <c r="AD49" s="18">
        <f t="shared" si="11"/>
        <v>0</v>
      </c>
      <c r="AE49" s="18">
        <v>0</v>
      </c>
      <c r="AF49" s="18">
        <f t="shared" si="12"/>
        <v>0</v>
      </c>
    </row>
    <row r="50" spans="1:32" s="19" customFormat="1" ht="15" hidden="1" customHeight="1" thickBot="1" x14ac:dyDescent="0.25">
      <c r="A50" s="13">
        <v>8917019320</v>
      </c>
      <c r="B50" s="13">
        <v>891701932</v>
      </c>
      <c r="C50" s="13">
        <v>823847000</v>
      </c>
      <c r="D50" s="47" t="s">
        <v>71</v>
      </c>
      <c r="E50" s="45" t="s">
        <v>35</v>
      </c>
      <c r="F50" s="16"/>
      <c r="G50" s="17">
        <v>262971036</v>
      </c>
      <c r="H50" s="18">
        <f t="shared" si="3"/>
        <v>0</v>
      </c>
      <c r="I50" s="18">
        <f t="shared" si="4"/>
        <v>262971036</v>
      </c>
      <c r="J50" s="16"/>
      <c r="K50" s="17">
        <v>262971036</v>
      </c>
      <c r="L50" s="18">
        <f t="shared" si="5"/>
        <v>0</v>
      </c>
      <c r="M50" s="18">
        <f t="shared" si="6"/>
        <v>525942072</v>
      </c>
      <c r="N50" s="16"/>
      <c r="O50" s="17">
        <v>262971036</v>
      </c>
      <c r="P50" s="18">
        <f>+L50+N50</f>
        <v>0</v>
      </c>
      <c r="Q50" s="18">
        <f t="shared" si="8"/>
        <v>788913108</v>
      </c>
      <c r="R50" s="16"/>
      <c r="S50" s="17">
        <v>262971036</v>
      </c>
      <c r="T50" s="18">
        <f t="shared" si="13"/>
        <v>0</v>
      </c>
      <c r="U50" s="18">
        <f t="shared" si="14"/>
        <v>1051884144</v>
      </c>
      <c r="V50" s="16"/>
      <c r="W50" s="16"/>
      <c r="X50" s="17">
        <v>262971036</v>
      </c>
      <c r="Y50" s="18">
        <f t="shared" si="15"/>
        <v>0</v>
      </c>
      <c r="Z50" s="18">
        <f t="shared" si="9"/>
        <v>0</v>
      </c>
      <c r="AA50" s="18">
        <f t="shared" si="10"/>
        <v>1314855180</v>
      </c>
      <c r="AB50" s="16"/>
      <c r="AC50" s="17">
        <f>VLOOKUP(B50,[1]May_Desc!D$11:I$24,6,0)</f>
        <v>262971036</v>
      </c>
      <c r="AD50" s="18">
        <f t="shared" si="11"/>
        <v>0</v>
      </c>
      <c r="AE50" s="18">
        <v>0</v>
      </c>
      <c r="AF50" s="18">
        <f t="shared" si="12"/>
        <v>1577826216</v>
      </c>
    </row>
    <row r="51" spans="1:32" s="19" customFormat="1" ht="15" hidden="1" customHeight="1" x14ac:dyDescent="0.2">
      <c r="A51" s="43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3"/>
        <v>0</v>
      </c>
      <c r="I51" s="18">
        <f t="shared" si="4"/>
        <v>0</v>
      </c>
      <c r="J51" s="16"/>
      <c r="K51" s="17"/>
      <c r="L51" s="18">
        <f t="shared" si="5"/>
        <v>0</v>
      </c>
      <c r="M51" s="18">
        <f t="shared" si="6"/>
        <v>0</v>
      </c>
      <c r="N51" s="16"/>
      <c r="O51" s="17"/>
      <c r="P51" s="18">
        <f t="shared" si="7"/>
        <v>0</v>
      </c>
      <c r="Q51" s="18">
        <f t="shared" si="8"/>
        <v>0</v>
      </c>
      <c r="R51" s="16"/>
      <c r="S51" s="17"/>
      <c r="T51" s="18">
        <f t="shared" si="13"/>
        <v>0</v>
      </c>
      <c r="U51" s="18">
        <f t="shared" si="14"/>
        <v>0</v>
      </c>
      <c r="V51" s="16"/>
      <c r="W51" s="16"/>
      <c r="X51" s="17"/>
      <c r="Y51" s="18">
        <f t="shared" si="15"/>
        <v>0</v>
      </c>
      <c r="Z51" s="18">
        <f t="shared" si="9"/>
        <v>0</v>
      </c>
      <c r="AA51" s="18">
        <f t="shared" si="10"/>
        <v>0</v>
      </c>
      <c r="AB51" s="16"/>
      <c r="AC51" s="17"/>
      <c r="AD51" s="18">
        <f t="shared" si="11"/>
        <v>0</v>
      </c>
      <c r="AE51" s="18">
        <v>0</v>
      </c>
      <c r="AF51" s="18">
        <f t="shared" si="12"/>
        <v>0</v>
      </c>
    </row>
    <row r="52" spans="1:32" s="19" customFormat="1" ht="15" hidden="1" customHeight="1" x14ac:dyDescent="0.2">
      <c r="A52" s="43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3"/>
        <v>0</v>
      </c>
      <c r="I52" s="18">
        <f t="shared" si="4"/>
        <v>0</v>
      </c>
      <c r="J52" s="16"/>
      <c r="K52" s="17"/>
      <c r="L52" s="18">
        <f t="shared" si="5"/>
        <v>0</v>
      </c>
      <c r="M52" s="18">
        <f t="shared" si="6"/>
        <v>0</v>
      </c>
      <c r="N52" s="16"/>
      <c r="O52" s="17"/>
      <c r="P52" s="18">
        <f t="shared" si="7"/>
        <v>0</v>
      </c>
      <c r="Q52" s="18">
        <f t="shared" si="8"/>
        <v>0</v>
      </c>
      <c r="R52" s="16"/>
      <c r="S52" s="17"/>
      <c r="T52" s="18">
        <f t="shared" si="13"/>
        <v>0</v>
      </c>
      <c r="U52" s="18">
        <f t="shared" si="14"/>
        <v>0</v>
      </c>
      <c r="V52" s="16"/>
      <c r="W52" s="16"/>
      <c r="X52" s="17"/>
      <c r="Y52" s="18">
        <f t="shared" si="15"/>
        <v>0</v>
      </c>
      <c r="Z52" s="18">
        <f t="shared" si="9"/>
        <v>0</v>
      </c>
      <c r="AA52" s="18">
        <f t="shared" si="10"/>
        <v>0</v>
      </c>
      <c r="AB52" s="16"/>
      <c r="AC52" s="17"/>
      <c r="AD52" s="18">
        <f t="shared" si="11"/>
        <v>0</v>
      </c>
      <c r="AE52" s="18">
        <v>0</v>
      </c>
      <c r="AF52" s="18">
        <f t="shared" si="12"/>
        <v>0</v>
      </c>
    </row>
    <row r="53" spans="1:32" s="19" customFormat="1" ht="15" hidden="1" customHeight="1" thickBot="1" x14ac:dyDescent="0.2">
      <c r="A53" s="43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3"/>
        <v>0</v>
      </c>
      <c r="I53" s="18">
        <f t="shared" si="4"/>
        <v>0</v>
      </c>
      <c r="J53" s="16"/>
      <c r="K53" s="17"/>
      <c r="L53" s="18">
        <f t="shared" si="5"/>
        <v>0</v>
      </c>
      <c r="M53" s="18">
        <f t="shared" si="6"/>
        <v>0</v>
      </c>
      <c r="N53" s="16"/>
      <c r="O53" s="17"/>
      <c r="P53" s="18">
        <f t="shared" si="7"/>
        <v>0</v>
      </c>
      <c r="Q53" s="18">
        <f t="shared" si="8"/>
        <v>0</v>
      </c>
      <c r="R53" s="16"/>
      <c r="S53" s="17"/>
      <c r="T53" s="18">
        <f t="shared" si="13"/>
        <v>0</v>
      </c>
      <c r="U53" s="18">
        <f t="shared" si="14"/>
        <v>0</v>
      </c>
      <c r="V53" s="16"/>
      <c r="W53" s="16"/>
      <c r="X53" s="17"/>
      <c r="Y53" s="18">
        <f t="shared" si="15"/>
        <v>0</v>
      </c>
      <c r="Z53" s="18">
        <f t="shared" si="9"/>
        <v>0</v>
      </c>
      <c r="AA53" s="18">
        <f t="shared" si="10"/>
        <v>0</v>
      </c>
      <c r="AB53" s="16"/>
      <c r="AC53" s="17"/>
      <c r="AD53" s="18">
        <f t="shared" si="11"/>
        <v>0</v>
      </c>
      <c r="AE53" s="18">
        <v>0</v>
      </c>
      <c r="AF53" s="18">
        <f t="shared" si="12"/>
        <v>0</v>
      </c>
    </row>
    <row r="54" spans="1:32" s="19" customFormat="1" ht="15" hidden="1" customHeight="1" thickBot="1" x14ac:dyDescent="0.25">
      <c r="A54" s="44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3"/>
        <v>0</v>
      </c>
      <c r="I54" s="18">
        <f t="shared" si="4"/>
        <v>361615392</v>
      </c>
      <c r="J54" s="16"/>
      <c r="K54" s="17">
        <v>361615392</v>
      </c>
      <c r="L54" s="18">
        <f t="shared" si="5"/>
        <v>0</v>
      </c>
      <c r="M54" s="18">
        <f t="shared" si="6"/>
        <v>723230784</v>
      </c>
      <c r="N54" s="16"/>
      <c r="O54" s="17">
        <v>361615392</v>
      </c>
      <c r="P54" s="18">
        <f t="shared" si="7"/>
        <v>0</v>
      </c>
      <c r="Q54" s="18">
        <f t="shared" si="8"/>
        <v>1084846176</v>
      </c>
      <c r="R54" s="16"/>
      <c r="S54" s="17">
        <v>361615392</v>
      </c>
      <c r="T54" s="18">
        <f t="shared" si="13"/>
        <v>0</v>
      </c>
      <c r="U54" s="18">
        <f t="shared" si="14"/>
        <v>1446461568</v>
      </c>
      <c r="V54" s="16"/>
      <c r="W54" s="16"/>
      <c r="X54" s="17">
        <v>361615392</v>
      </c>
      <c r="Y54" s="18">
        <f t="shared" si="15"/>
        <v>0</v>
      </c>
      <c r="Z54" s="18">
        <f t="shared" si="9"/>
        <v>0</v>
      </c>
      <c r="AA54" s="18">
        <f t="shared" si="10"/>
        <v>1808076960</v>
      </c>
      <c r="AB54" s="16"/>
      <c r="AC54" s="17">
        <f>VLOOKUP(B54,[1]May_Desc!D$11:I$24,6,0)</f>
        <v>361615392</v>
      </c>
      <c r="AD54" s="18">
        <f t="shared" si="11"/>
        <v>0</v>
      </c>
      <c r="AE54" s="18">
        <v>0</v>
      </c>
      <c r="AF54" s="18">
        <f t="shared" si="12"/>
        <v>2169692352</v>
      </c>
    </row>
    <row r="55" spans="1:32" s="19" customFormat="1" ht="15" hidden="1" customHeight="1" thickBot="1" x14ac:dyDescent="0.25">
      <c r="A55" s="41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3"/>
        <v>0</v>
      </c>
      <c r="I55" s="18">
        <f t="shared" si="4"/>
        <v>0</v>
      </c>
      <c r="J55" s="16"/>
      <c r="K55" s="17"/>
      <c r="L55" s="18">
        <f t="shared" si="5"/>
        <v>0</v>
      </c>
      <c r="M55" s="18">
        <f t="shared" si="6"/>
        <v>0</v>
      </c>
      <c r="N55" s="16"/>
      <c r="O55" s="17"/>
      <c r="P55" s="18">
        <f t="shared" si="7"/>
        <v>0</v>
      </c>
      <c r="Q55" s="18">
        <f t="shared" si="8"/>
        <v>0</v>
      </c>
      <c r="R55" s="16"/>
      <c r="S55" s="17"/>
      <c r="T55" s="18">
        <f t="shared" si="13"/>
        <v>0</v>
      </c>
      <c r="U55" s="18">
        <f t="shared" si="14"/>
        <v>0</v>
      </c>
      <c r="V55" s="16"/>
      <c r="W55" s="16"/>
      <c r="X55" s="17"/>
      <c r="Y55" s="18">
        <f t="shared" si="15"/>
        <v>0</v>
      </c>
      <c r="Z55" s="18">
        <f t="shared" si="9"/>
        <v>0</v>
      </c>
      <c r="AA55" s="18">
        <f t="shared" si="10"/>
        <v>0</v>
      </c>
      <c r="AB55" s="16"/>
      <c r="AC55" s="17"/>
      <c r="AD55" s="18">
        <f t="shared" si="11"/>
        <v>0</v>
      </c>
      <c r="AE55" s="18">
        <v>0</v>
      </c>
      <c r="AF55" s="18">
        <f t="shared" si="12"/>
        <v>0</v>
      </c>
    </row>
    <row r="56" spans="1:32" s="19" customFormat="1" ht="15" hidden="1" customHeight="1" thickBot="1" x14ac:dyDescent="0.25">
      <c r="A56" s="41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3"/>
        <v>0</v>
      </c>
      <c r="I56" s="18">
        <f t="shared" si="4"/>
        <v>0</v>
      </c>
      <c r="J56" s="16"/>
      <c r="K56" s="17"/>
      <c r="L56" s="18">
        <f t="shared" si="5"/>
        <v>0</v>
      </c>
      <c r="M56" s="18">
        <f t="shared" si="6"/>
        <v>0</v>
      </c>
      <c r="N56" s="16"/>
      <c r="O56" s="17"/>
      <c r="P56" s="18">
        <f t="shared" si="7"/>
        <v>0</v>
      </c>
      <c r="Q56" s="18">
        <f t="shared" si="8"/>
        <v>0</v>
      </c>
      <c r="R56" s="16"/>
      <c r="S56" s="17"/>
      <c r="T56" s="18">
        <f t="shared" si="13"/>
        <v>0</v>
      </c>
      <c r="U56" s="18">
        <f t="shared" si="14"/>
        <v>0</v>
      </c>
      <c r="V56" s="16"/>
      <c r="W56" s="16"/>
      <c r="X56" s="17"/>
      <c r="Y56" s="18">
        <f t="shared" si="15"/>
        <v>0</v>
      </c>
      <c r="Z56" s="18">
        <f t="shared" si="9"/>
        <v>0</v>
      </c>
      <c r="AA56" s="18">
        <f t="shared" si="10"/>
        <v>0</v>
      </c>
      <c r="AB56" s="16"/>
      <c r="AC56" s="17"/>
      <c r="AD56" s="18">
        <f t="shared" si="11"/>
        <v>0</v>
      </c>
      <c r="AE56" s="18">
        <v>0</v>
      </c>
      <c r="AF56" s="18">
        <f t="shared" si="12"/>
        <v>0</v>
      </c>
    </row>
    <row r="57" spans="1:32" s="19" customFormat="1" ht="15" hidden="1" customHeight="1" thickBot="1" x14ac:dyDescent="0.25">
      <c r="A57" s="44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3"/>
        <v>0</v>
      </c>
      <c r="I57" s="18">
        <f t="shared" si="4"/>
        <v>145592443</v>
      </c>
      <c r="J57" s="16"/>
      <c r="K57" s="17">
        <v>145592443</v>
      </c>
      <c r="L57" s="18">
        <f t="shared" si="5"/>
        <v>0</v>
      </c>
      <c r="M57" s="18">
        <f t="shared" si="6"/>
        <v>291184886</v>
      </c>
      <c r="N57" s="16"/>
      <c r="O57" s="17">
        <v>145592443</v>
      </c>
      <c r="P57" s="18">
        <f t="shared" si="7"/>
        <v>0</v>
      </c>
      <c r="Q57" s="18">
        <f t="shared" si="8"/>
        <v>436777329</v>
      </c>
      <c r="R57" s="16"/>
      <c r="S57" s="17">
        <v>145592443</v>
      </c>
      <c r="T57" s="18">
        <f t="shared" si="13"/>
        <v>0</v>
      </c>
      <c r="U57" s="18">
        <f t="shared" si="14"/>
        <v>582369772</v>
      </c>
      <c r="V57" s="16"/>
      <c r="W57" s="16"/>
      <c r="X57" s="17">
        <v>145592443</v>
      </c>
      <c r="Y57" s="18">
        <f t="shared" si="15"/>
        <v>0</v>
      </c>
      <c r="Z57" s="18">
        <f t="shared" si="9"/>
        <v>0</v>
      </c>
      <c r="AA57" s="18">
        <f t="shared" si="10"/>
        <v>727962215</v>
      </c>
      <c r="AB57" s="16"/>
      <c r="AC57" s="17">
        <f>VLOOKUP(B57,[1]May_Desc!D$11:I$24,6,0)</f>
        <v>145592443</v>
      </c>
      <c r="AD57" s="18">
        <f t="shared" si="11"/>
        <v>0</v>
      </c>
      <c r="AE57" s="18">
        <v>0</v>
      </c>
      <c r="AF57" s="18">
        <f t="shared" si="12"/>
        <v>873554658</v>
      </c>
    </row>
    <row r="58" spans="1:32" s="19" customFormat="1" ht="15" hidden="1" customHeight="1" thickBot="1" x14ac:dyDescent="0.25">
      <c r="A58" s="44">
        <v>8915007591</v>
      </c>
      <c r="B58" s="13">
        <v>891500759</v>
      </c>
      <c r="C58" s="13">
        <v>822719000</v>
      </c>
      <c r="D58" s="14" t="s">
        <v>33</v>
      </c>
      <c r="E58" s="39" t="s">
        <v>34</v>
      </c>
      <c r="F58" s="16"/>
      <c r="G58" s="17">
        <v>472671925</v>
      </c>
      <c r="H58" s="18">
        <f t="shared" si="3"/>
        <v>0</v>
      </c>
      <c r="I58" s="18">
        <f t="shared" si="4"/>
        <v>472671925</v>
      </c>
      <c r="J58" s="16"/>
      <c r="K58" s="17">
        <v>472671925</v>
      </c>
      <c r="L58" s="18">
        <f t="shared" si="5"/>
        <v>0</v>
      </c>
      <c r="M58" s="18">
        <f t="shared" si="6"/>
        <v>945343850</v>
      </c>
      <c r="N58" s="16"/>
      <c r="O58" s="17">
        <v>472671925</v>
      </c>
      <c r="P58" s="18">
        <f t="shared" si="7"/>
        <v>0</v>
      </c>
      <c r="Q58" s="18">
        <f t="shared" si="8"/>
        <v>1418015775</v>
      </c>
      <c r="R58" s="16"/>
      <c r="S58" s="17">
        <v>472671925</v>
      </c>
      <c r="T58" s="18">
        <f t="shared" si="13"/>
        <v>0</v>
      </c>
      <c r="U58" s="18">
        <f t="shared" si="14"/>
        <v>1890687700</v>
      </c>
      <c r="V58" s="16"/>
      <c r="W58" s="16"/>
      <c r="X58" s="17">
        <v>472671925</v>
      </c>
      <c r="Y58" s="18">
        <f t="shared" si="15"/>
        <v>0</v>
      </c>
      <c r="Z58" s="18">
        <f t="shared" si="9"/>
        <v>0</v>
      </c>
      <c r="AA58" s="18">
        <f t="shared" si="10"/>
        <v>2363359625</v>
      </c>
      <c r="AB58" s="16"/>
      <c r="AC58" s="17">
        <f>VLOOKUP(B58,[1]May_Desc!D$11:I$24,6,0)</f>
        <v>472671925</v>
      </c>
      <c r="AD58" s="18">
        <f t="shared" si="11"/>
        <v>0</v>
      </c>
      <c r="AE58" s="18">
        <v>0</v>
      </c>
      <c r="AF58" s="18">
        <f t="shared" si="12"/>
        <v>2836031550</v>
      </c>
    </row>
    <row r="59" spans="1:32" s="19" customFormat="1" ht="15" hidden="1" customHeight="1" thickBot="1" x14ac:dyDescent="0.25">
      <c r="A59" s="44">
        <v>8904800545</v>
      </c>
      <c r="B59" s="13">
        <v>890480054</v>
      </c>
      <c r="C59" s="13">
        <v>824613000</v>
      </c>
      <c r="D59" s="14" t="s">
        <v>47</v>
      </c>
      <c r="E59" s="38" t="s">
        <v>48</v>
      </c>
      <c r="F59" s="16"/>
      <c r="G59" s="17">
        <v>352056589</v>
      </c>
      <c r="H59" s="18">
        <f t="shared" si="3"/>
        <v>0</v>
      </c>
      <c r="I59" s="18">
        <f t="shared" si="4"/>
        <v>352056589</v>
      </c>
      <c r="J59" s="16"/>
      <c r="K59" s="17">
        <v>352056589</v>
      </c>
      <c r="L59" s="18">
        <f t="shared" si="5"/>
        <v>0</v>
      </c>
      <c r="M59" s="18">
        <f t="shared" si="6"/>
        <v>704113178</v>
      </c>
      <c r="N59" s="16"/>
      <c r="O59" s="17">
        <v>352056589</v>
      </c>
      <c r="P59" s="18">
        <f t="shared" si="7"/>
        <v>0</v>
      </c>
      <c r="Q59" s="18">
        <f t="shared" si="8"/>
        <v>1056169767</v>
      </c>
      <c r="R59" s="16"/>
      <c r="S59" s="17">
        <v>352056589</v>
      </c>
      <c r="T59" s="18">
        <f t="shared" si="13"/>
        <v>0</v>
      </c>
      <c r="U59" s="18">
        <f t="shared" si="14"/>
        <v>1408226356</v>
      </c>
      <c r="V59" s="16"/>
      <c r="W59" s="16"/>
      <c r="X59" s="17">
        <v>352056589</v>
      </c>
      <c r="Y59" s="18">
        <f t="shared" si="15"/>
        <v>0</v>
      </c>
      <c r="Z59" s="18">
        <f t="shared" si="9"/>
        <v>0</v>
      </c>
      <c r="AA59" s="18">
        <f t="shared" si="10"/>
        <v>1760282945</v>
      </c>
      <c r="AB59" s="16"/>
      <c r="AC59" s="17">
        <f>VLOOKUP(B59,[1]May_Desc!D$11:I$24,6,0)</f>
        <v>352056589</v>
      </c>
      <c r="AD59" s="18">
        <f t="shared" si="11"/>
        <v>0</v>
      </c>
      <c r="AE59" s="18">
        <v>0</v>
      </c>
      <c r="AF59" s="18">
        <f t="shared" si="12"/>
        <v>2112339534</v>
      </c>
    </row>
    <row r="60" spans="1:32" s="19" customFormat="1" ht="15" hidden="1" customHeight="1" thickBot="1" x14ac:dyDescent="0.25">
      <c r="A60" s="44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3"/>
        <v>0</v>
      </c>
      <c r="I60" s="18">
        <f t="shared" si="4"/>
        <v>384679977</v>
      </c>
      <c r="J60" s="16"/>
      <c r="K60" s="17">
        <v>384679977</v>
      </c>
      <c r="L60" s="18">
        <f t="shared" si="5"/>
        <v>0</v>
      </c>
      <c r="M60" s="18">
        <f t="shared" si="6"/>
        <v>769359954</v>
      </c>
      <c r="N60" s="16"/>
      <c r="O60" s="17">
        <v>384679977</v>
      </c>
      <c r="P60" s="18">
        <f t="shared" si="7"/>
        <v>0</v>
      </c>
      <c r="Q60" s="18">
        <f t="shared" si="8"/>
        <v>1154039931</v>
      </c>
      <c r="R60" s="16"/>
      <c r="S60" s="17">
        <v>384679977</v>
      </c>
      <c r="T60" s="18">
        <f t="shared" si="13"/>
        <v>0</v>
      </c>
      <c r="U60" s="18">
        <f t="shared" si="14"/>
        <v>1538719908</v>
      </c>
      <c r="V60" s="16"/>
      <c r="W60" s="16"/>
      <c r="X60" s="17">
        <v>384679977</v>
      </c>
      <c r="Y60" s="18">
        <f t="shared" si="15"/>
        <v>0</v>
      </c>
      <c r="Z60" s="18">
        <f t="shared" si="9"/>
        <v>0</v>
      </c>
      <c r="AA60" s="18">
        <f t="shared" si="10"/>
        <v>1923399885</v>
      </c>
      <c r="AB60" s="16"/>
      <c r="AC60" s="17">
        <f>VLOOKUP(B60,[1]May_Desc!D$11:I$24,6,0)</f>
        <v>384679977</v>
      </c>
      <c r="AD60" s="18">
        <f t="shared" si="11"/>
        <v>0</v>
      </c>
      <c r="AE60" s="18">
        <v>0</v>
      </c>
      <c r="AF60" s="18">
        <f t="shared" si="12"/>
        <v>2308079862</v>
      </c>
    </row>
    <row r="61" spans="1:32" s="19" customFormat="1" ht="15" hidden="1" customHeight="1" thickBot="1" x14ac:dyDescent="0.25">
      <c r="A61" s="44">
        <v>8908026784</v>
      </c>
      <c r="B61" s="13">
        <v>890802678</v>
      </c>
      <c r="C61" s="13">
        <v>825717000</v>
      </c>
      <c r="D61" s="37" t="s">
        <v>124</v>
      </c>
      <c r="E61" s="15" t="s">
        <v>22</v>
      </c>
      <c r="F61" s="16"/>
      <c r="G61" s="17">
        <v>207146401</v>
      </c>
      <c r="H61" s="18">
        <f t="shared" si="3"/>
        <v>0</v>
      </c>
      <c r="I61" s="18">
        <f t="shared" si="4"/>
        <v>207146401</v>
      </c>
      <c r="J61" s="16"/>
      <c r="K61" s="17">
        <v>207146401</v>
      </c>
      <c r="L61" s="18">
        <f t="shared" si="5"/>
        <v>0</v>
      </c>
      <c r="M61" s="18">
        <f t="shared" si="6"/>
        <v>414292802</v>
      </c>
      <c r="N61" s="16"/>
      <c r="O61" s="17">
        <v>207146401</v>
      </c>
      <c r="P61" s="18">
        <f t="shared" si="7"/>
        <v>0</v>
      </c>
      <c r="Q61" s="18">
        <f t="shared" si="8"/>
        <v>621439203</v>
      </c>
      <c r="R61" s="16"/>
      <c r="S61" s="17">
        <v>207146401</v>
      </c>
      <c r="T61" s="18">
        <f t="shared" si="13"/>
        <v>0</v>
      </c>
      <c r="U61" s="18">
        <f t="shared" si="14"/>
        <v>828585604</v>
      </c>
      <c r="V61" s="16"/>
      <c r="W61" s="16"/>
      <c r="X61" s="17">
        <v>207146401</v>
      </c>
      <c r="Y61" s="18">
        <f t="shared" si="15"/>
        <v>0</v>
      </c>
      <c r="Z61" s="18">
        <f t="shared" si="9"/>
        <v>0</v>
      </c>
      <c r="AA61" s="18">
        <f t="shared" si="10"/>
        <v>1035732005</v>
      </c>
      <c r="AB61" s="16"/>
      <c r="AC61" s="17">
        <f>VLOOKUP(B61,[1]May_Desc!D$11:I$24,6,0)</f>
        <v>207146401</v>
      </c>
      <c r="AD61" s="18">
        <f t="shared" si="11"/>
        <v>0</v>
      </c>
      <c r="AE61" s="18">
        <v>0</v>
      </c>
      <c r="AF61" s="18">
        <f t="shared" si="12"/>
        <v>1242878406</v>
      </c>
    </row>
    <row r="62" spans="1:32" s="19" customFormat="1" ht="15" hidden="1" customHeight="1" thickBot="1" x14ac:dyDescent="0.25">
      <c r="A62" s="44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3"/>
        <v>0</v>
      </c>
      <c r="I62" s="18">
        <f t="shared" si="4"/>
        <v>540264579</v>
      </c>
      <c r="J62" s="16"/>
      <c r="K62" s="17">
        <v>540264579</v>
      </c>
      <c r="L62" s="18">
        <f t="shared" si="5"/>
        <v>0</v>
      </c>
      <c r="M62" s="18">
        <f t="shared" si="6"/>
        <v>1080529158</v>
      </c>
      <c r="N62" s="16"/>
      <c r="O62" s="17">
        <v>540264579</v>
      </c>
      <c r="P62" s="18">
        <f t="shared" si="7"/>
        <v>0</v>
      </c>
      <c r="Q62" s="18">
        <f t="shared" si="8"/>
        <v>1620793737</v>
      </c>
      <c r="R62" s="16"/>
      <c r="S62" s="17">
        <v>540264579</v>
      </c>
      <c r="T62" s="18">
        <f t="shared" si="13"/>
        <v>0</v>
      </c>
      <c r="U62" s="18">
        <f t="shared" si="14"/>
        <v>2161058316</v>
      </c>
      <c r="V62" s="16"/>
      <c r="W62" s="16"/>
      <c r="X62" s="17">
        <v>540264579</v>
      </c>
      <c r="Y62" s="18">
        <f t="shared" si="15"/>
        <v>0</v>
      </c>
      <c r="Z62" s="18">
        <f t="shared" si="9"/>
        <v>0</v>
      </c>
      <c r="AA62" s="18">
        <f t="shared" si="10"/>
        <v>2701322895</v>
      </c>
      <c r="AB62" s="16"/>
      <c r="AC62" s="17">
        <f>VLOOKUP(B62,[1]May_Desc!D$11:I$24,6,0)</f>
        <v>540264579</v>
      </c>
      <c r="AD62" s="18">
        <f t="shared" si="11"/>
        <v>0</v>
      </c>
      <c r="AE62" s="18">
        <v>0</v>
      </c>
      <c r="AF62" s="18">
        <f t="shared" si="12"/>
        <v>3241587474</v>
      </c>
    </row>
    <row r="63" spans="1:32" s="19" customFormat="1" ht="15" hidden="1" customHeight="1" thickBot="1" x14ac:dyDescent="0.25">
      <c r="A63" s="44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3"/>
        <v>0</v>
      </c>
      <c r="I63" s="18">
        <f t="shared" si="4"/>
        <v>0</v>
      </c>
      <c r="J63" s="16"/>
      <c r="K63" s="17"/>
      <c r="L63" s="18">
        <f t="shared" si="5"/>
        <v>0</v>
      </c>
      <c r="M63" s="18">
        <f t="shared" si="6"/>
        <v>0</v>
      </c>
      <c r="N63" s="16"/>
      <c r="O63" s="17"/>
      <c r="P63" s="18">
        <f t="shared" si="7"/>
        <v>0</v>
      </c>
      <c r="Q63" s="18">
        <f t="shared" si="8"/>
        <v>0</v>
      </c>
      <c r="R63" s="16"/>
      <c r="S63" s="17"/>
      <c r="T63" s="18">
        <f t="shared" si="13"/>
        <v>0</v>
      </c>
      <c r="U63" s="18">
        <f t="shared" si="14"/>
        <v>0</v>
      </c>
      <c r="V63" s="16"/>
      <c r="W63" s="16"/>
      <c r="X63" s="17"/>
      <c r="Y63" s="18">
        <f t="shared" si="15"/>
        <v>0</v>
      </c>
      <c r="Z63" s="18">
        <f t="shared" si="9"/>
        <v>0</v>
      </c>
      <c r="AA63" s="18">
        <f t="shared" si="10"/>
        <v>0</v>
      </c>
      <c r="AB63" s="16"/>
      <c r="AC63" s="17"/>
      <c r="AD63" s="18">
        <f t="shared" si="11"/>
        <v>0</v>
      </c>
      <c r="AE63" s="18">
        <v>0</v>
      </c>
      <c r="AF63" s="18">
        <f t="shared" si="12"/>
        <v>0</v>
      </c>
    </row>
    <row r="64" spans="1:32" s="19" customFormat="1" ht="15" hidden="1" customHeight="1" thickBot="1" x14ac:dyDescent="0.25">
      <c r="A64" s="44">
        <v>8909801501</v>
      </c>
      <c r="B64" s="13">
        <v>890980150</v>
      </c>
      <c r="C64" s="13">
        <v>824105000</v>
      </c>
      <c r="D64" s="47" t="s">
        <v>67</v>
      </c>
      <c r="E64" s="15" t="s">
        <v>26</v>
      </c>
      <c r="F64" s="16"/>
      <c r="G64" s="17">
        <v>176349515</v>
      </c>
      <c r="H64" s="18">
        <f t="shared" si="3"/>
        <v>0</v>
      </c>
      <c r="I64" s="18">
        <f t="shared" si="4"/>
        <v>176349515</v>
      </c>
      <c r="J64" s="16"/>
      <c r="K64" s="17">
        <v>176349515</v>
      </c>
      <c r="L64" s="18">
        <f t="shared" si="5"/>
        <v>0</v>
      </c>
      <c r="M64" s="18">
        <f t="shared" si="6"/>
        <v>352699030</v>
      </c>
      <c r="N64" s="16"/>
      <c r="O64" s="17">
        <v>176349515</v>
      </c>
      <c r="P64" s="18">
        <f t="shared" si="7"/>
        <v>0</v>
      </c>
      <c r="Q64" s="18">
        <f t="shared" si="8"/>
        <v>529048545</v>
      </c>
      <c r="R64" s="16"/>
      <c r="S64" s="17">
        <v>176349515</v>
      </c>
      <c r="T64" s="18">
        <f t="shared" si="13"/>
        <v>0</v>
      </c>
      <c r="U64" s="18">
        <f t="shared" si="14"/>
        <v>705398060</v>
      </c>
      <c r="V64" s="16"/>
      <c r="W64" s="16"/>
      <c r="X64" s="17">
        <v>176349515</v>
      </c>
      <c r="Y64" s="18">
        <f t="shared" si="15"/>
        <v>0</v>
      </c>
      <c r="Z64" s="18">
        <f t="shared" si="9"/>
        <v>0</v>
      </c>
      <c r="AA64" s="18">
        <f t="shared" si="10"/>
        <v>881747575</v>
      </c>
      <c r="AB64" s="16"/>
      <c r="AC64" s="17">
        <f>VLOOKUP(B64,[1]May_Desc!D$11:I$24,6,0)</f>
        <v>176349515</v>
      </c>
      <c r="AD64" s="18">
        <f t="shared" si="11"/>
        <v>0</v>
      </c>
      <c r="AE64" s="18">
        <v>0</v>
      </c>
      <c r="AF64" s="18">
        <f t="shared" si="12"/>
        <v>1058097090</v>
      </c>
    </row>
    <row r="65" spans="1:32" ht="12.75" hidden="1" x14ac:dyDescent="0.2">
      <c r="A65" s="20"/>
      <c r="B65" s="20"/>
      <c r="C65" s="20"/>
      <c r="D65" s="14"/>
      <c r="E65" s="14"/>
      <c r="F65" s="16"/>
      <c r="G65" s="17"/>
      <c r="H65" s="18">
        <f t="shared" si="3"/>
        <v>0</v>
      </c>
      <c r="I65" s="18">
        <f t="shared" si="4"/>
        <v>0</v>
      </c>
      <c r="J65" s="16"/>
      <c r="K65" s="17"/>
      <c r="L65" s="18">
        <f t="shared" si="5"/>
        <v>0</v>
      </c>
      <c r="M65" s="18">
        <f t="shared" si="6"/>
        <v>0</v>
      </c>
      <c r="N65" s="16"/>
      <c r="O65" s="17"/>
      <c r="P65" s="18">
        <f t="shared" si="7"/>
        <v>0</v>
      </c>
      <c r="Q65" s="18">
        <f t="shared" si="8"/>
        <v>0</v>
      </c>
      <c r="R65" s="16"/>
      <c r="S65" s="17"/>
      <c r="T65" s="18">
        <f t="shared" si="13"/>
        <v>0</v>
      </c>
      <c r="U65" s="18">
        <f t="shared" si="14"/>
        <v>0</v>
      </c>
      <c r="V65" s="16"/>
      <c r="W65" s="16"/>
      <c r="X65" s="17"/>
      <c r="Y65" s="18">
        <f t="shared" si="15"/>
        <v>0</v>
      </c>
      <c r="Z65" s="18">
        <f t="shared" si="9"/>
        <v>0</v>
      </c>
      <c r="AA65" s="18">
        <f t="shared" si="10"/>
        <v>0</v>
      </c>
      <c r="AB65" s="16"/>
      <c r="AC65" s="17"/>
      <c r="AD65" s="18">
        <f t="shared" si="11"/>
        <v>0</v>
      </c>
      <c r="AE65" s="18">
        <v>0</v>
      </c>
      <c r="AF65" s="18">
        <f t="shared" si="12"/>
        <v>0</v>
      </c>
    </row>
    <row r="66" spans="1:32" ht="24" customHeight="1" x14ac:dyDescent="0.2">
      <c r="A66" s="24" t="s">
        <v>52</v>
      </c>
      <c r="B66" s="25"/>
      <c r="C66" s="26"/>
      <c r="D66" s="27"/>
      <c r="E66" s="28"/>
      <c r="F66" s="29">
        <f t="shared" ref="F66:I66" si="16">SUM(F4:F65)</f>
        <v>22553730734</v>
      </c>
      <c r="G66" s="29">
        <f t="shared" si="16"/>
        <v>206256977011</v>
      </c>
      <c r="H66" s="29">
        <f t="shared" si="16"/>
        <v>22553730734</v>
      </c>
      <c r="I66" s="29">
        <f t="shared" si="16"/>
        <v>206256977011</v>
      </c>
      <c r="J66" s="29">
        <f t="shared" ref="J66:M66" si="17">SUM(J4:J65)</f>
        <v>45107461468</v>
      </c>
      <c r="K66" s="29">
        <f t="shared" si="17"/>
        <v>407470333299</v>
      </c>
      <c r="L66" s="29">
        <f t="shared" si="17"/>
        <v>67661192202</v>
      </c>
      <c r="M66" s="29">
        <f t="shared" si="17"/>
        <v>613727310310</v>
      </c>
      <c r="N66" s="29">
        <f t="shared" ref="N66:Q66" si="18">SUM(N4:N65)</f>
        <v>22553730734</v>
      </c>
      <c r="O66" s="29">
        <f t="shared" si="18"/>
        <v>209811862085</v>
      </c>
      <c r="P66" s="29">
        <f t="shared" si="18"/>
        <v>90214922936</v>
      </c>
      <c r="Q66" s="29">
        <f t="shared" si="18"/>
        <v>823539172395</v>
      </c>
      <c r="R66" s="29">
        <f t="shared" ref="R66:T66" si="19">SUM(R4:R65)</f>
        <v>22553730734</v>
      </c>
      <c r="S66" s="29">
        <f t="shared" si="19"/>
        <v>206256977011</v>
      </c>
      <c r="T66" s="29">
        <f t="shared" si="19"/>
        <v>112768653670</v>
      </c>
      <c r="U66" s="29">
        <f>SUM(U4:U65)</f>
        <v>1029796149406</v>
      </c>
      <c r="V66" s="29">
        <f t="shared" ref="V66:Z66" si="20">SUM(V4:V65)</f>
        <v>22553730734</v>
      </c>
      <c r="W66" s="29">
        <f t="shared" si="20"/>
        <v>42147438958</v>
      </c>
      <c r="X66" s="29">
        <f t="shared" si="20"/>
        <v>206256977011</v>
      </c>
      <c r="Y66" s="29">
        <f t="shared" si="20"/>
        <v>135322384404</v>
      </c>
      <c r="Z66" s="29">
        <f t="shared" si="20"/>
        <v>42147438958</v>
      </c>
      <c r="AA66" s="29">
        <f>SUM(AA4:AA65)</f>
        <v>1236053126417</v>
      </c>
      <c r="AB66" s="29">
        <f t="shared" ref="AB66:AE66" si="21">SUM(AB4:AB65)</f>
        <v>45107461468</v>
      </c>
      <c r="AC66" s="29">
        <f t="shared" si="21"/>
        <v>407470333299</v>
      </c>
      <c r="AD66" s="29">
        <f t="shared" si="21"/>
        <v>180429845872</v>
      </c>
      <c r="AE66" s="29">
        <f t="shared" si="21"/>
        <v>42147438958</v>
      </c>
      <c r="AF66" s="29">
        <f>SUM(AF4:AF65)</f>
        <v>1643523459716</v>
      </c>
    </row>
    <row r="67" spans="1:32" x14ac:dyDescent="0.25">
      <c r="G67" s="31"/>
      <c r="H67" s="30"/>
      <c r="I67" s="30"/>
      <c r="U67" s="33"/>
      <c r="V67" s="12"/>
      <c r="W67" s="12"/>
      <c r="AA67" s="33"/>
      <c r="AB67" s="12"/>
      <c r="AF67" s="33"/>
    </row>
    <row r="68" spans="1:32" x14ac:dyDescent="0.2">
      <c r="D68" s="34"/>
      <c r="F68" s="12"/>
      <c r="G68" s="36"/>
      <c r="V68" s="12"/>
      <c r="W68" s="12"/>
      <c r="AB68" s="12"/>
    </row>
    <row r="69" spans="1:32" x14ac:dyDescent="0.25">
      <c r="D69" s="35"/>
      <c r="F69" s="12"/>
      <c r="G69" s="12"/>
      <c r="V69" s="12"/>
      <c r="W69" s="12"/>
      <c r="AB69" s="12"/>
    </row>
    <row r="70" spans="1:32" ht="12.75" x14ac:dyDescent="0.2">
      <c r="F70" s="12"/>
      <c r="G70" s="12"/>
      <c r="V70" s="12"/>
      <c r="W70" s="12"/>
      <c r="AB70" s="12"/>
    </row>
    <row r="71" spans="1:32" ht="12.75" x14ac:dyDescent="0.2">
      <c r="F71" s="12"/>
      <c r="G71" s="12"/>
      <c r="V71" s="12"/>
      <c r="W71" s="12"/>
      <c r="AB71" s="12"/>
    </row>
    <row r="72" spans="1:32" ht="12.75" x14ac:dyDescent="0.2">
      <c r="F72" s="12"/>
      <c r="G72" s="12"/>
      <c r="V72" s="12"/>
      <c r="W72" s="12"/>
      <c r="AB72" s="12"/>
    </row>
    <row r="73" spans="1:32" ht="12.75" x14ac:dyDescent="0.2">
      <c r="F73" s="12"/>
      <c r="G73" s="12"/>
      <c r="V73" s="12"/>
      <c r="W73" s="12"/>
      <c r="AB73" s="12"/>
    </row>
    <row r="74" spans="1:32" ht="12.75" x14ac:dyDescent="0.2">
      <c r="F74" s="12"/>
      <c r="G74" s="12"/>
    </row>
    <row r="75" spans="1:32" ht="12.75" x14ac:dyDescent="0.2">
      <c r="F75" s="12"/>
      <c r="G75" s="12"/>
    </row>
    <row r="76" spans="1:32" ht="12.75" x14ac:dyDescent="0.2">
      <c r="F76" s="12"/>
      <c r="G76" s="12"/>
    </row>
    <row r="77" spans="1:32" ht="12.75" x14ac:dyDescent="0.2">
      <c r="F77" s="12"/>
      <c r="G77" s="12"/>
    </row>
    <row r="78" spans="1:32" ht="12.75" x14ac:dyDescent="0.2">
      <c r="F78" s="12"/>
      <c r="G78" s="12"/>
    </row>
    <row r="79" spans="1:32" ht="12.75" x14ac:dyDescent="0.2">
      <c r="F79" s="12"/>
      <c r="G79" s="12"/>
    </row>
    <row r="80" spans="1:32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AF66" xr:uid="{809C365E-E120-4429-AB0C-2A1484E12E97}">
    <filterColumn colId="30">
      <filters>
        <filter val="1,157,664,389.00"/>
        <filter val="1,202,107,891.00"/>
        <filter val="1,441,461,456.00"/>
        <filter val="1,571,044,959.00"/>
        <filter val="1,773,892,755.00"/>
        <filter val="1,920,811,772.00"/>
        <filter val="2,450,503,315.00"/>
        <filter val="235,049,950.00"/>
        <filter val="26,829,460,923.00"/>
        <filter val="415,223,655.00"/>
        <filter val="42,147,438,958"/>
        <filter val="483,308,365.00"/>
        <filter val="526,747,322.00"/>
        <filter val="545,943,494.00"/>
        <filter val="680,727,242.00"/>
        <filter val="913,491,470.00"/>
      </filters>
    </filterColumn>
  </autoFilter>
  <mergeCells count="12">
    <mergeCell ref="V2:X2"/>
    <mergeCell ref="Y2:AA2"/>
    <mergeCell ref="AB2:AC2"/>
    <mergeCell ref="AD2:AF2"/>
    <mergeCell ref="R2:S2"/>
    <mergeCell ref="T2:U2"/>
    <mergeCell ref="P2:Q2"/>
    <mergeCell ref="F2:G2"/>
    <mergeCell ref="H2:I2"/>
    <mergeCell ref="J2:K2"/>
    <mergeCell ref="L2:M2"/>
    <mergeCell ref="N2:O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 Junio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2018-07-30T22:00:04Z</dcterms:modified>
</cp:coreProperties>
</file>