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mineducacion.gov.co\Documentos\2017\PLAN ESPECIAL DE EDUCACION RURAL\CONVOCATORIA 3\EVALUACION\"/>
    </mc:Choice>
  </mc:AlternateContent>
  <bookViews>
    <workbookView xWindow="0" yWindow="0" windowWidth="20490" windowHeight="7755"/>
  </bookViews>
  <sheets>
    <sheet name="Formato verificación propuestas" sheetId="3" r:id="rId1"/>
    <sheet name="Hoja1" sheetId="4" state="hidden" r:id="rId2"/>
  </sheets>
  <externalReferences>
    <externalReference r:id="rId3"/>
    <externalReference r:id="rId4"/>
  </externalReferences>
  <definedNames>
    <definedName name="_xlnm._FilterDatabase" localSheetId="0" hidden="1">'Formato verificación propuestas'!$A$2:$Y$15</definedName>
    <definedName name="linacc">[1]Hoja2!$E$2:$E$8</definedName>
    <definedName name="pdet">[1]Hoja2!$G$2:$G$18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 i="3" l="1"/>
  <c r="X13" i="3"/>
  <c r="L12" i="3"/>
  <c r="X12" i="3"/>
  <c r="L11" i="3" l="1"/>
  <c r="L10" i="3"/>
  <c r="L9" i="3"/>
  <c r="L4" i="3"/>
  <c r="L6" i="3" l="1"/>
  <c r="L5" i="3"/>
  <c r="L8" i="3" l="1"/>
  <c r="L15" i="3" l="1"/>
  <c r="A16" i="4" l="1"/>
  <c r="A14" i="4"/>
  <c r="A15" i="4"/>
  <c r="A13" i="4"/>
</calcChain>
</file>

<file path=xl/sharedStrings.xml><?xml version="1.0" encoding="utf-8"?>
<sst xmlns="http://schemas.openxmlformats.org/spreadsheetml/2006/main" count="313" uniqueCount="117">
  <si>
    <t>#</t>
  </si>
  <si>
    <t>PDET</t>
  </si>
  <si>
    <t>IES Líder Alianza</t>
  </si>
  <si>
    <t>Nombre alianza</t>
  </si>
  <si>
    <t>Municipios</t>
  </si>
  <si>
    <t>Valor total proyecto</t>
  </si>
  <si>
    <t>Valor solicitado al MEN</t>
  </si>
  <si>
    <t>Otros Aliados</t>
  </si>
  <si>
    <t>Expresa claramente la IES líder?</t>
  </si>
  <si>
    <t>Cumplió con la fecha de entrega establecida en el cronograma?</t>
  </si>
  <si>
    <t>Plazo de ejecución del proyecto es igual a 6 meses?</t>
  </si>
  <si>
    <t>La IES líder es Oficial del orden nacional?</t>
  </si>
  <si>
    <t>SUR DE CÓRDOBA</t>
  </si>
  <si>
    <t>SIERRA NEVADA- PERIJA -ZONA BANANERA</t>
  </si>
  <si>
    <t>ARAUCA</t>
  </si>
  <si>
    <t>RESULTADO</t>
  </si>
  <si>
    <t>URABA ANTIOQUEÑO</t>
  </si>
  <si>
    <t>Solicita al MEN un monto máximo de $800 millones?</t>
  </si>
  <si>
    <t>Monto de contrapartida igual o mayor al 30% del valor del proyecto?</t>
  </si>
  <si>
    <t>Modelos educativos adaptables</t>
  </si>
  <si>
    <t>Acceso y Permanencia</t>
  </si>
  <si>
    <t>Fortalecimiento de capacidades para el desarrollo rural y la construcción de paz</t>
  </si>
  <si>
    <t>Líneas de Acción</t>
  </si>
  <si>
    <t>Actividades del proyecto en alguna de las líneas de acción establecidas?</t>
  </si>
  <si>
    <t>Modelos educativos adaptables, Acceso y Permanencia y Fortalecimiento de capacidades para el desarrollo rural y la construcción de paz</t>
  </si>
  <si>
    <t>PROYECTO CUMPLE O NO CUMPLE CONDICINES MINIMAS</t>
  </si>
  <si>
    <t>CUMPLE</t>
  </si>
  <si>
    <t>LINEA DE ACCIÓN</t>
  </si>
  <si>
    <t>Observaciones</t>
  </si>
  <si>
    <t xml:space="preserve"> 
Promoción de la acuicultura para la generación de capacidades en el manejo de la cosecha, la postcosecha y transformación del producto en población vulnerable (población victima del conflicto, campesinos, indigenas, mujeres) del municipio de San Juan del Cesar.</t>
  </si>
  <si>
    <t>Institución Tecnológica Colegio Mayor De Bolívar</t>
  </si>
  <si>
    <t>Modelos educativos adaptables y Fortalecimiento de capacidades para el desarrollo rural y la construcción de paz</t>
  </si>
  <si>
    <t>San Juan del Cesar</t>
  </si>
  <si>
    <t>NO CUMPLE</t>
  </si>
  <si>
    <t>ArauCapaz: modelo educativo para el desarrollo rural y la construcción de paz</t>
  </si>
  <si>
    <t>Universidad Distrital Francisco José de Caldas</t>
  </si>
  <si>
    <t>Universidad Pedagógica y Tecnológica de Colombia; Universidad de los Llanos</t>
  </si>
  <si>
    <t>Tame y Arauquita</t>
  </si>
  <si>
    <t>Una Arauca Incluyente por la Paz</t>
  </si>
  <si>
    <t>Corporación Universitaria Autónoma de Nariño</t>
  </si>
  <si>
    <t>Ingeniar I+D Ingeniería y Organizaciones</t>
  </si>
  <si>
    <t xml:space="preserve">Tame, Saravena, Fortul, Arauquita,  </t>
  </si>
  <si>
    <t>Red de Instituciones Técnicas Profesionales Tecnológicas Y Universitarias Publicas</t>
  </si>
  <si>
    <t>IES Aliada (s)</t>
  </si>
  <si>
    <t>% contrapartida</t>
  </si>
  <si>
    <t>Corporación, Territorio, Paz y Desarrollo- CORPAZ; Asociación Para La Vida y La Paz, ASOVIP; Asociación Campesina de Arauca y la defensa de los derechos humanos y el derecho internacional humanitario del oriente y Centro de Colombia-DHOC-</t>
  </si>
  <si>
    <t>Universidad Nacional de Colombia</t>
  </si>
  <si>
    <t>Apoyo para la Promoción de Actividades de Investigación, Innovación con Proyección Social Orientado al Mejoramiento del Desarrollo Rural con la Participación de Comunidades Urbanas y No Urbanas del PDET de la Sierra Nevada- Perijá - Zona Bananera.</t>
  </si>
  <si>
    <t>Instituto Universitario de la Paz- UNIPAZ</t>
  </si>
  <si>
    <t>La Paz; Pueblo Bello; La Jagua de Ibirico; Becerril; Agustín Codazzi; Valledupar; San Juan del Cesar; Fonseca; Dibulla; Magdalena; Fundación; Ciénaga; Aracataca y Santa Marta</t>
  </si>
  <si>
    <t>Fortalecimiento de las condiciones competitivas del sector platanero mediante el mejoramiento de las capacidades de resolución pacífica de conflictos, generación de conocimiento para mejorar la productividad y cualificación de las competencias laborales en los municipios de Turbo Apartadó y Necoclí - Antioquia</t>
  </si>
  <si>
    <t xml:space="preserve">Politécnico Colombiano Jaime Isaza Cadavid </t>
  </si>
  <si>
    <t xml:space="preserve">Turbo, Apartadó y Necoclí </t>
  </si>
  <si>
    <t>Implementación de Sistemas Agropecuarios Sostenibles para Pequeños Productores con Énfasis en Educación Agropecuaria en los municipios de La Guajira</t>
  </si>
  <si>
    <t>Universidad Jorge Tadeo Lozano</t>
  </si>
  <si>
    <t>Asociación de Jefes Familiares Wayuu de la zona Norte de la alta Guajira</t>
  </si>
  <si>
    <t>Dibulla, San Juan del Cesar y Manaure</t>
  </si>
  <si>
    <t>Proyecto postulado en alguno de los municipios de los PDETs establecidos?</t>
  </si>
  <si>
    <t>Fundación Tecnológica FITEC</t>
  </si>
  <si>
    <t>Corporación Integral de Servicios Profesionales Red Moderna</t>
  </si>
  <si>
    <t>Acceso y Permanencia y Fortalecimiento de capacidades para el desarrollo rural y la construcción de paz</t>
  </si>
  <si>
    <t>FEDEPLAN</t>
  </si>
  <si>
    <t>Universidad Nacional Abierta y a Distancia y Universidad Cooperativa de Colombia</t>
  </si>
  <si>
    <t>Corporación Tecnológica Católica de Occidente -TECOC</t>
  </si>
  <si>
    <t>Politécnico Jaime Isaza Cadavid</t>
  </si>
  <si>
    <t>Corporación para la educación integral y el bienestar ambiental -La Ceiba-; Fundación educativa Soleira y la  Corporación para la investigación y el ecodesarrollo regional –CIER-</t>
  </si>
  <si>
    <t>Turbo, San Pedro de Urabá, Necoclí, Mutatá, Dabeiba, Chigorodó, Carepa y Apartadó</t>
  </si>
  <si>
    <t>Formación para el desarrollo rural, integral y sustentable en PDET de La Guajira</t>
  </si>
  <si>
    <t>Escuela Tecnológica Instituto Técnico Central</t>
  </si>
  <si>
    <t>Instituto Nacional de Formación Técnica Profesional- INFOTEP</t>
  </si>
  <si>
    <t>Red de Instituciones Técnicas Profesionales Tecnológicas y Universitarias Públicas – REDTTU y  GRUPO MASS S.A.S</t>
  </si>
  <si>
    <t>San Juan del Cesar (La Junta, La Peña, Caracolí, Los Haticos, Pondores). Dibulla (5 corregimientos: Los Remedios,  Las Flores, Palomino más 29 veredas) y en Fonseca (Conejo, El Hatico, Sitio Nuevo, más las Veredas: Los Altos, Mamonal, Potrerito, Pto. López, Guamachal, y El Confuso)</t>
  </si>
  <si>
    <t>Fortalecimiento de los procesos productivos rurales y la explotación del turismo a través de programas de formación técnica laboral y profesional y el diseño de estrategias para la formación en desarrollo social y paz en el municipio de Dibulla-La Guajira.</t>
  </si>
  <si>
    <t>Corporación Universitaria Minuto de Dios-UNIMINUTO</t>
  </si>
  <si>
    <t>Universidad de Pamplona</t>
  </si>
  <si>
    <t>Alcaldía de Dibulla, Nu3 y Fundación Ser Jóvenes en Cristo</t>
  </si>
  <si>
    <t>Dibulla</t>
  </si>
  <si>
    <t>Alianza Terrritorial de Educación y Desarrollo Rural para la Paz- Arte-Paz</t>
  </si>
  <si>
    <t xml:space="preserve">Relatos de país: Construcción de paz en Arauca </t>
  </si>
  <si>
    <t>Corporación Secretariado Diocesano Pastoral Social Caritas Arauca</t>
  </si>
  <si>
    <t>Tame, Saravena, Fortul y Arauquita</t>
  </si>
  <si>
    <t>Innovación en técnicas de recolección, envasado y etiquetado de mieles de abejas nativas con posibles propiedades medicinales.</t>
  </si>
  <si>
    <t xml:space="preserve"> Co Rural</t>
  </si>
  <si>
    <t>No especifica</t>
  </si>
  <si>
    <t>No reporta</t>
  </si>
  <si>
    <t>CAUCA</t>
  </si>
  <si>
    <t>Universidad de Cundinamarca</t>
  </si>
  <si>
    <t>Presenta documento de Alianza?</t>
  </si>
  <si>
    <t>Presenta aliados de otros sectores?</t>
  </si>
  <si>
    <t>Presenta otra IES aliada?</t>
  </si>
  <si>
    <t>El proyecto esta liderado por la Universidad Distrital Francisco José de Caldas, la cual es del orden municipal. Teniendo en cuenta que la alianza debía estar liderada por una Ies oficial del orden nacional, se concluye que la propuesta no cumple con este requisito.</t>
  </si>
  <si>
    <t>Valor contrapartida IES Líder oficial</t>
  </si>
  <si>
    <t>No Aplica</t>
  </si>
  <si>
    <t xml:space="preserve">La IES líder NO es Oficial </t>
  </si>
  <si>
    <t>La IES líder no es oficial del orden nacional, tampoco tiene otra IES en la alianza. No tiene documento de alianza suscrito. Adicionalmente, el monto de contrapartida por parte de la Corporación Universitaria Autónoma de Nariño es inferior al 30% del valor total del proyecto, contrario a lo establecido en el inciso 2 del numeral 8 del capítulo CONDICIONES GENERALES PARA PARTICIPAR de la convocatoria "Las instituciones de educación superior públicas líderes de alianza, deberán aportar como contrapartida mínimo el 30% del valor del proyecto a financiar..."</t>
  </si>
  <si>
    <t>La alianza que se presenta en la propuesta no está conformada con otra IES, razón por la cual el proyecto No cumple con los requisitos generales para participar en la convocatoria. Adicionalmente, el monto de contrapartida por parte de la Universidad Nacional de Colombia es inferior al 30% del valor total del proyecto, contrario a lo establecido en el inciso 2 del numeral 8 del capítulo CONDICIONES GENERALES PARA PARTICIPAR de la convocatoria "Las instituciones de educación superior públicas líderes de alianza, deberán aportar como contrapartida mínimo el 30% del valor del proyecto a financiar..."</t>
  </si>
  <si>
    <t>La convocatoria esta dirigida PDETs de Arauca, Sierra Nevada – Perijá, Sur de Córdoba y Urabá Antioqueño y no al PDET de Cauca; por lo tanto no cumple. De otra parte no presenta documento de constitución de la Alianza y el proyecto supera los 6 meses de implementación, contrario a lo establecido en la presente convocatoria. Adicionalmente, el monto de contrapartida por parte de la Universidad Nacional de Colombia es inferior al 30% del valor total del proyecto, contrario a lo establecido en el inciso 2 del numeral 8 del capítulo CONDICIONES GENERALES PARA PARTICIPAR de la convocatoria "Las instituciones de educación superior públicas líderes de alianza, deberán aportar como contrapartida mínimo el 30% del valor del proyecto a financiar..."</t>
  </si>
  <si>
    <t>El proyecto esta liderado por la Corporación universitaria Minuto de Dios - Uniminuto, la cual es privada. Teniendo en cuenta que la alianza debía estar liderada por una IES oficial del orden nacional, se concluye que la propuesta no cumple con este requisito. De otra parte, el proyecto tiene una duración superior a los 6 meses, contrario a lo establecido en los términos de la convocatoria. Adicionalmente, el monto de contrapartida por parte de la Corporación universitaria Minuto de Dios - Uniminuto es inferior al 30% del valor total del proyecto, contrario a lo establecido en el inciso 2 del numeral 8 del capítulo CONDICIONES GENERALES PARA PARTICIPAR de la convocatoria "Las instituciones de educación superior públicas líderes de alianza, deberán aportar como contrapartida mínimo el 30% del valor del proyecto a financiar..."</t>
  </si>
  <si>
    <t>El monto de contrapartida por parte de la Escuela Tecnológica Instituto Técnico Central es inferior al 30% del valor total del proyecto, contrario a lo establecido en el inciso 2 del numeral 8 del capítulo CONDICIONES GENERALES PARA PARTICIPAR de la convocatoria "Las instituciones de educación superior públicas líderes de alianza, deberán aportar como contrapartida mínimo el 30% del valor del proyecto a financiar..."</t>
  </si>
  <si>
    <t>El proyecto esta diseñado a 10 meses, cuándo se pidio expresamente que fuera a 6 meses. Adicionalmente, el monto de contrapartida por parte del Instituto Nacional para la Formación Técnica profesional  - INFOTEP de San Juan del Cesar es inferior al 30% del valor total del proyecto, contrario a lo establecido en el inciso 2 del numeral 8 del capítulo CONDICIONES GENERALES PARA PARTICIPAR de la convocatoria "Las instituciones de educación superior públicas líderes de alianza, deberán aportar como contrapartida mínimo el 30% del valor del proyecto a financiar..."</t>
  </si>
  <si>
    <t>Instituto Nacional para la Formación Técnica profesional  - INFOTEP de San Juan del Cesar</t>
  </si>
  <si>
    <t>No adjuntan el documento de la alianza. El proyecto esta liderado por Instituto Universitario de la Paz- UNIPAZ, el cual es del orden departamental. Teniendo en cuenta que la alianza debía estar liderada por una IES oficial del orden nacional, se concluye que la propuesta no cumple con este requisito. Adicionalmente, el monto de contrapartida por parte del Instituto Universitario de la Paz- UNIPAZ es inferior al 30% del valor total del proyecto, contrario a lo establecido en el inciso 2 del numeral 8 del capítulo CONDICIONES GENERALES PARA PARTICIPAR de la convocatoria "Las instituciones de educación superior públicas líderes de alianza, deberán aportar como contrapartida mínimo el 30% del valor del proyecto a financiar..."</t>
  </si>
  <si>
    <t>El documento de constitución de la alianza no está suscrito por las partes. Adicionalmente, el monto de contrapartida por parte de la Universidad Nacional de Colombia es inferior al 30% del valor total del proyecto, contrario a lo establecido en el inciso 2 del numeral 8 del capítulo CONDICIONES GENERALES PARA PARTICIPAR de la convocatoria "Las instituciones de educación superior públicas líderes de alianza, deberán aportar como contrapartida mínimo el 30% del valor del proyecto a financiar..."</t>
  </si>
  <si>
    <t>El proyecto esta liderado por la Corporación Tecnológica Católica de Occidente -TECOC, la cual es privada. Teniendo en cuenta que la alianza debía estar liderada por una IES oficial del orden nacional, se concluye que la propuesta no cumple con este requisito. Adicionalmente, el monto de contrapartida por parte de la Corporación Tecnológica Católica de Occidente -TECOC es inferior al 30% del valor total del proyecto, contrario a lo establecido en el inciso 2 del numeral 8 del capítulo CONDICIONES GENERALES PARA PARTICIPAR de la convocatoria "Las instituciones de educación superior públicas líderes de alianza, deberán aportar como contrapartida mínimo el 30% del valor del proyecto a financiar..."</t>
  </si>
  <si>
    <t>El proyecto esta liderado por el Politécnico Jaime Isaza Cadavid, el cual es del orden departamental. Teniendo en cuenta que la alianza debía estar liderada por una IES oficial del orden nacional, se concluye que la propuesta no cumple con este requisito. Adicionalmente, el monto de contrapartida por parte del Politécnico Jaime Isaza Cadavid es inferior al 30% del valor total del proyecto, contrario a lo establecido en el inciso 2 del numeral 8 del capítulo CONDICIONES GENERALES PARA PARTICIPAR de la convocatoria "Las instituciones de educación superior públicas líderes de alianza, deberán aportar como contrapartida mínimo el 30% del valor del proyecto a financiar..."</t>
  </si>
  <si>
    <t>PROCESO DE VERIFICACIÓN Y EVALUACIÓN PROPUESTAS PRESENTADAS EN LA TERCERA CONVOCATORIA PARA LA CONFORMACIÓN DE UN BANCO DE PROYECTOS ELEGIBLES DE EDUCACIÓN SUPERIOR QUE PROMUEVAN EL DESARROLLO RURAL MEDIANTE LA GENERACIÓN DE ALIANZAS INTERINSTITUCIONALES</t>
  </si>
  <si>
    <t xml:space="preserve">Jagua de Ibirico </t>
  </si>
  <si>
    <t>Federación Nacional de Cafeteros de Colombia – Comité Cesar Guajira;  Grupo Prodeco;   Fundación Manuel Mejía y la Gobernación del Cesar</t>
  </si>
  <si>
    <t xml:space="preserve">Universidad Nacional Abierta y a Distancia UNAD </t>
  </si>
  <si>
    <t>Alianza por la educación rural del Perijá</t>
  </si>
  <si>
    <t>No reporta. No se acepta modificación posterior por mejoramiento de la propuesta.</t>
  </si>
  <si>
    <t>La propuesta se recibió posteriormente a la fecha y hora de cierre establecida en la convocatoria (14 de diciembre de 2017 a las 11.59 pm al correo electrónico educacionsuperiorrural@mineducacion.gov.co). Adcionalmente, la alianza no cuenta con la participación de otra IES, contrario a los establecido en la convocatoria. No es posible aceptar la modificación de la conformación de la alianza en cuanto este cambio mejora la propuesta.</t>
  </si>
  <si>
    <t xml:space="preserve"> Corporación Universitaria Autónoma de Nariño</t>
  </si>
  <si>
    <t xml:space="preserve">Woman together
Vaquecorp
 Corporación punto focal
</t>
  </si>
  <si>
    <t xml:space="preserve">Fundación, Ciénaga, Aracataca y Santa Marta </t>
  </si>
  <si>
    <t xml:space="preserve"> Alianza para el Desarrollo de Capacidades de la población víctima del conflicto armado, reincorporada o rural, mediante el Diagnostico, la formación, Asistencia técnica de unidades productivas para el creación de viveros  en las zonas rurales de los municipios Fundación, Ciénaga, Aracataca y Santa Marta del departamento del Magdalena con enfoque diferencial, psicosocial y reparador hacia una cultura de paz.</t>
  </si>
  <si>
    <t>El monto de contrapartida por parte de la Universidad Nacional Abierta y a Distancia es inferior al 30% del valor total del proyecto, contrario a lo establecido en el inciso 2 del numeral 8 del capítulo CONDICIONES GENERALES PARA PARTICIPAR de la convocatoria "Las instituciones de educación superior públicas líderes de alianza, deberán aportar como contrapartida mínimo el 30% del valor del proyecto a financiar..."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</si>
</sst>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 #,##0_);[Red]\(&quot;$&quot;\ #,##0\)"/>
    <numFmt numFmtId="44" formatCode="_(&quot;$&quot;\ * #,##0.00_);_(&quot;$&quot;\ * \(#,##0.00\);_(&quot;$&quot;\ * &quot;-&quot;??_);_(@_)"/>
    <numFmt numFmtId="164" formatCode="&quot;$&quot;\ #,##0;[Red]\-&quot;$&quot;\ #,##0"/>
  </numFmts>
  <fonts count="10" x14ac:knownFonts="1">
    <font>
      <sz val="11"/>
      <color theme="1"/>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b/>
      <sz val="11"/>
      <color theme="0"/>
      <name val="Calibri"/>
      <family val="2"/>
      <scheme val="minor"/>
    </font>
    <font>
      <sz val="10"/>
      <color theme="1"/>
      <name val="Arial"/>
      <family val="2"/>
    </font>
    <font>
      <sz val="10"/>
      <name val="Calibri"/>
      <family val="2"/>
      <scheme val="minor"/>
    </font>
    <font>
      <b/>
      <sz val="10"/>
      <color theme="0"/>
      <name val="Calibri"/>
      <family val="2"/>
      <scheme val="minor"/>
    </font>
    <font>
      <sz val="10"/>
      <color rgb="FF000000"/>
      <name val="Calibri"/>
      <family val="2"/>
      <scheme val="minor"/>
    </font>
    <font>
      <b/>
      <sz val="14"/>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rgb="FFC00000"/>
        <bgColor indexed="64"/>
      </patternFill>
    </fill>
    <fill>
      <patternFill patternType="solid">
        <fgColor theme="9" tint="0.79998168889431442"/>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theme="8"/>
        <bgColor indexed="64"/>
      </patternFill>
    </fill>
    <fill>
      <patternFill patternType="solid">
        <fgColor theme="0"/>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31">
    <xf numFmtId="0" fontId="0" fillId="0" borderId="0" xfId="0"/>
    <xf numFmtId="0" fontId="5" fillId="0" borderId="0" xfId="0" applyFont="1"/>
    <xf numFmtId="0" fontId="5" fillId="0" borderId="0" xfId="0" applyFont="1" applyAlignment="1">
      <alignment horizontal="justify" vertical="center"/>
    </xf>
    <xf numFmtId="0" fontId="4" fillId="6" borderId="1" xfId="0" applyFont="1" applyFill="1" applyBorder="1"/>
    <xf numFmtId="0" fontId="4" fillId="4" borderId="1" xfId="0" applyFont="1" applyFill="1" applyBorder="1"/>
    <xf numFmtId="0" fontId="0" fillId="0" borderId="1" xfId="0" applyBorder="1"/>
    <xf numFmtId="0" fontId="4" fillId="6" borderId="1" xfId="0" applyFont="1" applyFill="1" applyBorder="1" applyAlignment="1">
      <alignment horizontal="center" vertical="center"/>
    </xf>
    <xf numFmtId="0" fontId="2" fillId="9" borderId="0" xfId="0" applyFont="1" applyFill="1" applyAlignment="1">
      <alignment vertical="center"/>
    </xf>
    <xf numFmtId="0" fontId="2" fillId="9" borderId="0" xfId="0" applyFont="1" applyFill="1" applyAlignment="1">
      <alignment horizontal="center" vertical="center" wrapText="1"/>
    </xf>
    <xf numFmtId="3" fontId="2" fillId="9" borderId="0" xfId="0" applyNumberFormat="1" applyFont="1" applyFill="1" applyAlignment="1">
      <alignment vertical="center"/>
    </xf>
    <xf numFmtId="0" fontId="1" fillId="2" borderId="2" xfId="0"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wrapText="1"/>
    </xf>
    <xf numFmtId="3" fontId="1" fillId="5" borderId="2" xfId="0" applyNumberFormat="1" applyFont="1" applyFill="1" applyBorder="1" applyAlignment="1">
      <alignment horizontal="center" vertical="center" wrapText="1"/>
    </xf>
    <xf numFmtId="3" fontId="1" fillId="7" borderId="2" xfId="0" applyNumberFormat="1" applyFont="1" applyFill="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44" fontId="2" fillId="0" borderId="2" xfId="1" applyFont="1" applyBorder="1" applyAlignment="1">
      <alignment vertical="center"/>
    </xf>
    <xf numFmtId="44" fontId="2" fillId="0" borderId="2" xfId="1" applyFont="1" applyBorder="1" applyAlignment="1">
      <alignment horizontal="center" vertical="center" wrapText="1"/>
    </xf>
    <xf numFmtId="9" fontId="2" fillId="0" borderId="2" xfId="2" applyFont="1" applyBorder="1" applyAlignment="1">
      <alignment horizontal="center" vertical="center"/>
    </xf>
    <xf numFmtId="0" fontId="1" fillId="0" borderId="2" xfId="0" applyFont="1" applyFill="1" applyBorder="1" applyAlignment="1">
      <alignment horizontal="center" vertical="center"/>
    </xf>
    <xf numFmtId="0" fontId="7" fillId="6" borderId="2" xfId="0" applyFont="1" applyFill="1" applyBorder="1" applyAlignment="1">
      <alignment horizontal="center" vertical="center"/>
    </xf>
    <xf numFmtId="49" fontId="6" fillId="0" borderId="2" xfId="0" applyNumberFormat="1" applyFont="1" applyFill="1" applyBorder="1" applyAlignment="1">
      <alignment horizontal="justify" vertical="center" wrapText="1"/>
    </xf>
    <xf numFmtId="6" fontId="2" fillId="0" borderId="2" xfId="0" applyNumberFormat="1" applyFont="1" applyBorder="1" applyAlignment="1">
      <alignment horizontal="center" vertical="center" wrapText="1"/>
    </xf>
    <xf numFmtId="6" fontId="2" fillId="0" borderId="2" xfId="0" applyNumberFormat="1" applyFont="1" applyBorder="1" applyAlignment="1">
      <alignment horizontal="right" vertical="center" wrapText="1"/>
    </xf>
    <xf numFmtId="0" fontId="2" fillId="0" borderId="2" xfId="0" applyFont="1" applyFill="1" applyBorder="1" applyAlignment="1">
      <alignment horizontal="justify" vertical="center" wrapText="1"/>
    </xf>
    <xf numFmtId="44" fontId="2" fillId="0" borderId="2" xfId="1" applyFont="1" applyFill="1" applyBorder="1" applyAlignment="1">
      <alignment vertical="center"/>
    </xf>
    <xf numFmtId="44" fontId="2" fillId="0" borderId="2" xfId="1" applyFont="1" applyFill="1" applyBorder="1" applyAlignment="1">
      <alignment horizontal="center" vertical="center" wrapText="1"/>
    </xf>
    <xf numFmtId="164" fontId="8" fillId="0" borderId="2" xfId="0" applyNumberFormat="1" applyFont="1" applyBorder="1" applyAlignment="1">
      <alignment horizontal="right" vertical="center" wrapText="1"/>
    </xf>
    <xf numFmtId="0" fontId="9" fillId="8" borderId="2" xfId="0" applyFont="1" applyFill="1" applyBorder="1" applyAlignment="1">
      <alignment horizontal="center" vertical="center"/>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gonzalez\Downloads\evaluacion%20tot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rodriguez\AppData\Local\Microsoft\Windows\Temporary%20Internet%20Files\Content.Outlook\7L9LRKDM\Formato%20Evaluaci&#243;n%20Convocatoria%20Rural%203%20proyectos%20UN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 val="Base Adenda"/>
      <sheetName val="Evaluacion"/>
      <sheetName val="Hoja2"/>
      <sheetName val="Hoja3"/>
    </sheetNames>
    <sheetDataSet>
      <sheetData sheetId="0"/>
      <sheetData sheetId="1"/>
      <sheetData sheetId="2"/>
      <sheetData sheetId="3">
        <row r="2">
          <cell r="E2" t="str">
            <v>Línea módelos flexibles adaptables</v>
          </cell>
          <cell r="G2" t="str">
            <v>Alto Patía y Norte del Cauca</v>
          </cell>
        </row>
        <row r="3">
          <cell r="E3" t="str">
            <v>Linea acceso y permanencia</v>
          </cell>
          <cell r="G3" t="str">
            <v>Arauca</v>
          </cell>
        </row>
        <row r="4">
          <cell r="E4" t="str">
            <v>Línea alianzas para el desarrollo</v>
          </cell>
          <cell r="G4" t="str">
            <v>Bajo Cauca y nordeste antioqueño</v>
          </cell>
        </row>
        <row r="5">
          <cell r="E5" t="str">
            <v>Líneas módelos flexibles adaptables y acceso y permanencia</v>
          </cell>
          <cell r="G5" t="str">
            <v>Catatumbo</v>
          </cell>
        </row>
        <row r="6">
          <cell r="E6" t="str">
            <v>Líneas módelos flexibles adaptables y alianzas para el desarrollo</v>
          </cell>
          <cell r="G6" t="str">
            <v>Chocó</v>
          </cell>
        </row>
        <row r="7">
          <cell r="E7" t="str">
            <v>Líneas modelos flexibles adaptables; acceso y permanencia; y Alianzas para el desarrollo</v>
          </cell>
          <cell r="G7" t="str">
            <v>Cuenca del Caguán y Piedemonte Caqueteño</v>
          </cell>
        </row>
        <row r="8">
          <cell r="G8" t="str">
            <v>Macarena - Guaviare</v>
          </cell>
        </row>
        <row r="9">
          <cell r="G9" t="str">
            <v>Montes de María</v>
          </cell>
        </row>
        <row r="10">
          <cell r="G10" t="str">
            <v>Pacífico Medio</v>
          </cell>
        </row>
        <row r="11">
          <cell r="G11" t="str">
            <v>Pacífico y Frontera Nariñense</v>
          </cell>
        </row>
        <row r="12">
          <cell r="G12" t="str">
            <v>Putumayo</v>
          </cell>
        </row>
        <row r="13">
          <cell r="G13" t="str">
            <v>Sierra Nevada - Perijá - Zona Bananera</v>
          </cell>
        </row>
        <row r="14">
          <cell r="G14" t="str">
            <v>Sur de Bolívar</v>
          </cell>
        </row>
        <row r="15">
          <cell r="G15" t="str">
            <v>Sur de Cordoba</v>
          </cell>
        </row>
        <row r="16">
          <cell r="G16" t="str">
            <v>Sur de Tolima</v>
          </cell>
        </row>
        <row r="17">
          <cell r="G17" t="str">
            <v>Uraba Antioqueño</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onsolidacion propuesta"/>
      <sheetName val="Hoja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12" zoomScale="70" zoomScaleNormal="70" workbookViewId="0">
      <selection activeCell="E13" sqref="E13"/>
    </sheetView>
  </sheetViews>
  <sheetFormatPr baseColWidth="10" defaultRowHeight="12.75" x14ac:dyDescent="0.25"/>
  <cols>
    <col min="1" max="1" width="5.42578125" style="7" customWidth="1"/>
    <col min="2" max="2" width="22.140625" style="7" customWidth="1"/>
    <col min="3" max="3" width="50.140625" style="7" customWidth="1"/>
    <col min="4" max="4" width="39.42578125" style="7" customWidth="1"/>
    <col min="5" max="5" width="43.42578125" style="7" customWidth="1"/>
    <col min="6" max="7" width="30.42578125" style="7" customWidth="1"/>
    <col min="8" max="8" width="26" style="7" customWidth="1"/>
    <col min="9" max="9" width="17.42578125" style="9" bestFit="1" customWidth="1"/>
    <col min="10" max="10" width="15.85546875" style="9" bestFit="1" customWidth="1"/>
    <col min="11" max="12" width="16.140625" style="9" customWidth="1"/>
    <col min="13" max="13" width="14.42578125" style="7" customWidth="1"/>
    <col min="14" max="17" width="11.42578125" style="7"/>
    <col min="18" max="18" width="19.85546875" style="7" customWidth="1"/>
    <col min="19" max="19" width="16.28515625" style="7" customWidth="1"/>
    <col min="20" max="20" width="18" style="7" customWidth="1"/>
    <col min="21" max="21" width="17" style="7" customWidth="1"/>
    <col min="22" max="22" width="17.5703125" style="7" customWidth="1"/>
    <col min="23" max="23" width="21.7109375" style="7" customWidth="1"/>
    <col min="24" max="24" width="17" style="7" customWidth="1"/>
    <col min="25" max="25" width="41.42578125" style="7" customWidth="1"/>
    <col min="26" max="16384" width="11.42578125" style="7"/>
  </cols>
  <sheetData>
    <row r="1" spans="1:25" ht="29.25" customHeight="1" x14ac:dyDescent="0.25">
      <c r="A1" s="30" t="s">
        <v>105</v>
      </c>
      <c r="B1" s="30"/>
      <c r="C1" s="30"/>
      <c r="D1" s="30"/>
      <c r="E1" s="30"/>
      <c r="F1" s="30"/>
      <c r="G1" s="30"/>
      <c r="H1" s="30"/>
      <c r="I1" s="30"/>
      <c r="J1" s="30"/>
      <c r="K1" s="30"/>
      <c r="L1" s="30"/>
      <c r="M1" s="30"/>
      <c r="N1" s="30"/>
      <c r="O1" s="30"/>
      <c r="P1" s="30"/>
      <c r="Q1" s="30"/>
      <c r="R1" s="30"/>
      <c r="S1" s="30"/>
      <c r="T1" s="30"/>
      <c r="U1" s="30"/>
      <c r="V1" s="30"/>
      <c r="W1" s="30"/>
      <c r="X1" s="30"/>
      <c r="Y1" s="30"/>
    </row>
    <row r="2" spans="1:25" s="8" customFormat="1" ht="51" x14ac:dyDescent="0.25">
      <c r="A2" s="10" t="s">
        <v>0</v>
      </c>
      <c r="B2" s="10" t="s">
        <v>1</v>
      </c>
      <c r="C2" s="10" t="s">
        <v>3</v>
      </c>
      <c r="D2" s="10" t="s">
        <v>2</v>
      </c>
      <c r="E2" s="10" t="s">
        <v>43</v>
      </c>
      <c r="F2" s="10" t="s">
        <v>7</v>
      </c>
      <c r="G2" s="10" t="s">
        <v>22</v>
      </c>
      <c r="H2" s="10" t="s">
        <v>4</v>
      </c>
      <c r="I2" s="11" t="s">
        <v>5</v>
      </c>
      <c r="J2" s="11" t="s">
        <v>6</v>
      </c>
      <c r="K2" s="11" t="s">
        <v>91</v>
      </c>
      <c r="L2" s="11" t="s">
        <v>44</v>
      </c>
      <c r="M2" s="12" t="s">
        <v>11</v>
      </c>
      <c r="N2" s="12" t="s">
        <v>89</v>
      </c>
      <c r="O2" s="12" t="s">
        <v>88</v>
      </c>
      <c r="P2" s="12" t="s">
        <v>87</v>
      </c>
      <c r="Q2" s="12" t="s">
        <v>8</v>
      </c>
      <c r="R2" s="12" t="s">
        <v>9</v>
      </c>
      <c r="S2" s="12" t="s">
        <v>10</v>
      </c>
      <c r="T2" s="12" t="s">
        <v>57</v>
      </c>
      <c r="U2" s="12" t="s">
        <v>17</v>
      </c>
      <c r="V2" s="12" t="s">
        <v>18</v>
      </c>
      <c r="W2" s="12" t="s">
        <v>23</v>
      </c>
      <c r="X2" s="13" t="s">
        <v>25</v>
      </c>
      <c r="Y2" s="14" t="s">
        <v>28</v>
      </c>
    </row>
    <row r="3" spans="1:25" ht="165.75" x14ac:dyDescent="0.25">
      <c r="A3" s="15">
        <v>1</v>
      </c>
      <c r="B3" s="16" t="s">
        <v>14</v>
      </c>
      <c r="C3" s="17" t="s">
        <v>38</v>
      </c>
      <c r="D3" s="17" t="s">
        <v>39</v>
      </c>
      <c r="E3" s="17" t="s">
        <v>84</v>
      </c>
      <c r="F3" s="17" t="s">
        <v>40</v>
      </c>
      <c r="G3" s="17" t="s">
        <v>31</v>
      </c>
      <c r="H3" s="17" t="s">
        <v>41</v>
      </c>
      <c r="I3" s="18">
        <v>942890000</v>
      </c>
      <c r="J3" s="18">
        <v>725300000</v>
      </c>
      <c r="K3" s="19" t="s">
        <v>93</v>
      </c>
      <c r="L3" s="20" t="s">
        <v>92</v>
      </c>
      <c r="M3" s="21" t="s">
        <v>33</v>
      </c>
      <c r="N3" s="21" t="s">
        <v>33</v>
      </c>
      <c r="O3" s="21" t="s">
        <v>26</v>
      </c>
      <c r="P3" s="21" t="s">
        <v>33</v>
      </c>
      <c r="Q3" s="21" t="s">
        <v>26</v>
      </c>
      <c r="R3" s="21" t="s">
        <v>26</v>
      </c>
      <c r="S3" s="21" t="s">
        <v>26</v>
      </c>
      <c r="T3" s="21" t="s">
        <v>26</v>
      </c>
      <c r="U3" s="21" t="s">
        <v>26</v>
      </c>
      <c r="V3" s="21" t="s">
        <v>33</v>
      </c>
      <c r="W3" s="21" t="s">
        <v>26</v>
      </c>
      <c r="X3" s="22" t="s">
        <v>33</v>
      </c>
      <c r="Y3" s="23" t="s">
        <v>94</v>
      </c>
    </row>
    <row r="4" spans="1:25" ht="102" x14ac:dyDescent="0.25">
      <c r="A4" s="15">
        <v>2</v>
      </c>
      <c r="B4" s="16" t="s">
        <v>14</v>
      </c>
      <c r="C4" s="17" t="s">
        <v>34</v>
      </c>
      <c r="D4" s="17" t="s">
        <v>35</v>
      </c>
      <c r="E4" s="17" t="s">
        <v>36</v>
      </c>
      <c r="F4" s="17" t="s">
        <v>45</v>
      </c>
      <c r="G4" s="17" t="s">
        <v>24</v>
      </c>
      <c r="H4" s="17" t="s">
        <v>37</v>
      </c>
      <c r="I4" s="18">
        <v>1050000000</v>
      </c>
      <c r="J4" s="18">
        <v>623000000</v>
      </c>
      <c r="K4" s="18">
        <v>315000000</v>
      </c>
      <c r="L4" s="20">
        <f>+K4/I4</f>
        <v>0.3</v>
      </c>
      <c r="M4" s="21" t="s">
        <v>33</v>
      </c>
      <c r="N4" s="21" t="s">
        <v>26</v>
      </c>
      <c r="O4" s="21" t="s">
        <v>26</v>
      </c>
      <c r="P4" s="21" t="s">
        <v>26</v>
      </c>
      <c r="Q4" s="21" t="s">
        <v>26</v>
      </c>
      <c r="R4" s="21" t="s">
        <v>26</v>
      </c>
      <c r="S4" s="21" t="s">
        <v>26</v>
      </c>
      <c r="T4" s="21" t="s">
        <v>26</v>
      </c>
      <c r="U4" s="21" t="s">
        <v>26</v>
      </c>
      <c r="V4" s="21" t="s">
        <v>26</v>
      </c>
      <c r="W4" s="21" t="s">
        <v>26</v>
      </c>
      <c r="X4" s="22" t="s">
        <v>33</v>
      </c>
      <c r="Y4" s="23" t="s">
        <v>90</v>
      </c>
    </row>
    <row r="5" spans="1:25" ht="178.5" x14ac:dyDescent="0.25">
      <c r="A5" s="15">
        <v>3</v>
      </c>
      <c r="B5" s="16" t="s">
        <v>14</v>
      </c>
      <c r="C5" s="17" t="s">
        <v>78</v>
      </c>
      <c r="D5" s="17" t="s">
        <v>46</v>
      </c>
      <c r="E5" s="17" t="s">
        <v>84</v>
      </c>
      <c r="F5" s="17" t="s">
        <v>79</v>
      </c>
      <c r="G5" s="17" t="s">
        <v>24</v>
      </c>
      <c r="H5" s="17" t="s">
        <v>80</v>
      </c>
      <c r="I5" s="24">
        <v>999057424</v>
      </c>
      <c r="J5" s="25">
        <v>770145424</v>
      </c>
      <c r="K5" s="25">
        <v>228912000</v>
      </c>
      <c r="L5" s="20">
        <f>+K5/I5</f>
        <v>0.22912797052594647</v>
      </c>
      <c r="M5" s="21" t="s">
        <v>26</v>
      </c>
      <c r="N5" s="21" t="s">
        <v>33</v>
      </c>
      <c r="O5" s="21" t="s">
        <v>26</v>
      </c>
      <c r="P5" s="21" t="s">
        <v>26</v>
      </c>
      <c r="Q5" s="21" t="s">
        <v>26</v>
      </c>
      <c r="R5" s="21" t="s">
        <v>26</v>
      </c>
      <c r="S5" s="21" t="s">
        <v>26</v>
      </c>
      <c r="T5" s="21" t="s">
        <v>26</v>
      </c>
      <c r="U5" s="21" t="s">
        <v>26</v>
      </c>
      <c r="V5" s="21" t="s">
        <v>33</v>
      </c>
      <c r="W5" s="21" t="s">
        <v>26</v>
      </c>
      <c r="X5" s="22" t="s">
        <v>33</v>
      </c>
      <c r="Y5" s="23" t="s">
        <v>95</v>
      </c>
    </row>
    <row r="6" spans="1:25" ht="231" customHeight="1" x14ac:dyDescent="0.25">
      <c r="A6" s="15">
        <v>4</v>
      </c>
      <c r="B6" s="16" t="s">
        <v>85</v>
      </c>
      <c r="C6" s="17" t="s">
        <v>81</v>
      </c>
      <c r="D6" s="17" t="s">
        <v>46</v>
      </c>
      <c r="E6" s="17" t="s">
        <v>86</v>
      </c>
      <c r="F6" s="17" t="s">
        <v>82</v>
      </c>
      <c r="G6" s="17" t="s">
        <v>21</v>
      </c>
      <c r="H6" s="17" t="s">
        <v>83</v>
      </c>
      <c r="I6" s="25">
        <v>67487927</v>
      </c>
      <c r="J6" s="25">
        <v>51987927</v>
      </c>
      <c r="K6" s="25">
        <v>6000000</v>
      </c>
      <c r="L6" s="20">
        <f>+K6/I6</f>
        <v>8.8904790333832598E-2</v>
      </c>
      <c r="M6" s="21" t="s">
        <v>26</v>
      </c>
      <c r="N6" s="21" t="s">
        <v>26</v>
      </c>
      <c r="O6" s="21" t="s">
        <v>26</v>
      </c>
      <c r="P6" s="21" t="s">
        <v>33</v>
      </c>
      <c r="Q6" s="21" t="s">
        <v>26</v>
      </c>
      <c r="R6" s="21" t="s">
        <v>26</v>
      </c>
      <c r="S6" s="21" t="s">
        <v>33</v>
      </c>
      <c r="T6" s="21" t="s">
        <v>33</v>
      </c>
      <c r="U6" s="21" t="s">
        <v>26</v>
      </c>
      <c r="V6" s="21" t="s">
        <v>33</v>
      </c>
      <c r="W6" s="21" t="s">
        <v>26</v>
      </c>
      <c r="X6" s="22" t="s">
        <v>33</v>
      </c>
      <c r="Y6" s="17" t="s">
        <v>96</v>
      </c>
    </row>
    <row r="7" spans="1:25" ht="254.25" customHeight="1" x14ac:dyDescent="0.25">
      <c r="A7" s="15">
        <v>5</v>
      </c>
      <c r="B7" s="16" t="s">
        <v>13</v>
      </c>
      <c r="C7" s="17" t="s">
        <v>72</v>
      </c>
      <c r="D7" s="17" t="s">
        <v>73</v>
      </c>
      <c r="E7" s="17" t="s">
        <v>74</v>
      </c>
      <c r="F7" s="17" t="s">
        <v>75</v>
      </c>
      <c r="G7" s="17" t="s">
        <v>24</v>
      </c>
      <c r="H7" s="17" t="s">
        <v>76</v>
      </c>
      <c r="I7" s="18">
        <v>1000000000</v>
      </c>
      <c r="J7" s="18">
        <v>679000000</v>
      </c>
      <c r="K7" s="19" t="s">
        <v>93</v>
      </c>
      <c r="L7" s="20" t="s">
        <v>92</v>
      </c>
      <c r="M7" s="21" t="s">
        <v>33</v>
      </c>
      <c r="N7" s="21" t="s">
        <v>26</v>
      </c>
      <c r="O7" s="21" t="s">
        <v>26</v>
      </c>
      <c r="P7" s="21" t="s">
        <v>26</v>
      </c>
      <c r="Q7" s="21" t="s">
        <v>26</v>
      </c>
      <c r="R7" s="21" t="s">
        <v>26</v>
      </c>
      <c r="S7" s="21" t="s">
        <v>33</v>
      </c>
      <c r="T7" s="21" t="s">
        <v>26</v>
      </c>
      <c r="U7" s="21" t="s">
        <v>26</v>
      </c>
      <c r="V7" s="21" t="s">
        <v>33</v>
      </c>
      <c r="W7" s="21" t="s">
        <v>26</v>
      </c>
      <c r="X7" s="22" t="s">
        <v>33</v>
      </c>
      <c r="Y7" s="23" t="s">
        <v>97</v>
      </c>
    </row>
    <row r="8" spans="1:25" ht="174.75" customHeight="1" x14ac:dyDescent="0.25">
      <c r="A8" s="15">
        <v>6</v>
      </c>
      <c r="B8" s="16" t="s">
        <v>13</v>
      </c>
      <c r="C8" s="17" t="s">
        <v>67</v>
      </c>
      <c r="D8" s="17" t="s">
        <v>68</v>
      </c>
      <c r="E8" s="17" t="s">
        <v>69</v>
      </c>
      <c r="F8" s="17" t="s">
        <v>70</v>
      </c>
      <c r="G8" s="17" t="s">
        <v>31</v>
      </c>
      <c r="H8" s="17" t="s">
        <v>71</v>
      </c>
      <c r="I8" s="18">
        <v>800000000</v>
      </c>
      <c r="J8" s="18">
        <v>615555068</v>
      </c>
      <c r="K8" s="18">
        <v>30149955</v>
      </c>
      <c r="L8" s="20">
        <f t="shared" ref="L8:L13" si="0">+K8/I8</f>
        <v>3.7687443750000001E-2</v>
      </c>
      <c r="M8" s="21" t="s">
        <v>26</v>
      </c>
      <c r="N8" s="21" t="s">
        <v>26</v>
      </c>
      <c r="O8" s="21" t="s">
        <v>26</v>
      </c>
      <c r="P8" s="21" t="s">
        <v>26</v>
      </c>
      <c r="Q8" s="21" t="s">
        <v>26</v>
      </c>
      <c r="R8" s="21" t="s">
        <v>26</v>
      </c>
      <c r="S8" s="21" t="s">
        <v>26</v>
      </c>
      <c r="T8" s="21" t="s">
        <v>26</v>
      </c>
      <c r="U8" s="21" t="s">
        <v>26</v>
      </c>
      <c r="V8" s="21" t="s">
        <v>33</v>
      </c>
      <c r="W8" s="21" t="s">
        <v>26</v>
      </c>
      <c r="X8" s="22" t="s">
        <v>33</v>
      </c>
      <c r="Y8" s="23" t="s">
        <v>98</v>
      </c>
    </row>
    <row r="9" spans="1:25" ht="165.75" x14ac:dyDescent="0.25">
      <c r="A9" s="15">
        <v>7</v>
      </c>
      <c r="B9" s="16" t="s">
        <v>13</v>
      </c>
      <c r="C9" s="17" t="s">
        <v>29</v>
      </c>
      <c r="D9" s="17" t="s">
        <v>100</v>
      </c>
      <c r="E9" s="17" t="s">
        <v>30</v>
      </c>
      <c r="F9" s="17" t="s">
        <v>42</v>
      </c>
      <c r="G9" s="17" t="s">
        <v>31</v>
      </c>
      <c r="H9" s="17" t="s">
        <v>32</v>
      </c>
      <c r="I9" s="18">
        <v>1000000000</v>
      </c>
      <c r="J9" s="18">
        <v>700000000</v>
      </c>
      <c r="K9" s="18">
        <v>210000000</v>
      </c>
      <c r="L9" s="20">
        <f t="shared" si="0"/>
        <v>0.21</v>
      </c>
      <c r="M9" s="21" t="s">
        <v>26</v>
      </c>
      <c r="N9" s="21" t="s">
        <v>26</v>
      </c>
      <c r="O9" s="21" t="s">
        <v>26</v>
      </c>
      <c r="P9" s="21" t="s">
        <v>26</v>
      </c>
      <c r="Q9" s="21" t="s">
        <v>26</v>
      </c>
      <c r="R9" s="21" t="s">
        <v>26</v>
      </c>
      <c r="S9" s="21" t="s">
        <v>33</v>
      </c>
      <c r="T9" s="21" t="s">
        <v>26</v>
      </c>
      <c r="U9" s="21" t="s">
        <v>26</v>
      </c>
      <c r="V9" s="21" t="s">
        <v>33</v>
      </c>
      <c r="W9" s="21" t="s">
        <v>26</v>
      </c>
      <c r="X9" s="22" t="s">
        <v>33</v>
      </c>
      <c r="Y9" s="23" t="s">
        <v>99</v>
      </c>
    </row>
    <row r="10" spans="1:25" ht="204" x14ac:dyDescent="0.25">
      <c r="A10" s="15">
        <v>8</v>
      </c>
      <c r="B10" s="16" t="s">
        <v>13</v>
      </c>
      <c r="C10" s="17" t="s">
        <v>47</v>
      </c>
      <c r="D10" s="17" t="s">
        <v>48</v>
      </c>
      <c r="E10" s="17" t="s">
        <v>58</v>
      </c>
      <c r="F10" s="17" t="s">
        <v>59</v>
      </c>
      <c r="G10" s="26" t="s">
        <v>60</v>
      </c>
      <c r="H10" s="17" t="s">
        <v>49</v>
      </c>
      <c r="I10" s="18">
        <v>900000000</v>
      </c>
      <c r="J10" s="18">
        <v>800000000</v>
      </c>
      <c r="K10" s="18">
        <v>70000000</v>
      </c>
      <c r="L10" s="20">
        <f t="shared" si="0"/>
        <v>7.7777777777777779E-2</v>
      </c>
      <c r="M10" s="21" t="s">
        <v>33</v>
      </c>
      <c r="N10" s="21" t="s">
        <v>26</v>
      </c>
      <c r="O10" s="21" t="s">
        <v>26</v>
      </c>
      <c r="P10" s="21" t="s">
        <v>33</v>
      </c>
      <c r="Q10" s="21" t="s">
        <v>26</v>
      </c>
      <c r="R10" s="21" t="s">
        <v>26</v>
      </c>
      <c r="S10" s="21" t="s">
        <v>26</v>
      </c>
      <c r="T10" s="21" t="s">
        <v>26</v>
      </c>
      <c r="U10" s="21" t="s">
        <v>26</v>
      </c>
      <c r="V10" s="21" t="s">
        <v>33</v>
      </c>
      <c r="W10" s="21" t="s">
        <v>26</v>
      </c>
      <c r="X10" s="22" t="s">
        <v>33</v>
      </c>
      <c r="Y10" s="23" t="s">
        <v>101</v>
      </c>
    </row>
    <row r="11" spans="1:25" ht="140.25" x14ac:dyDescent="0.25">
      <c r="A11" s="15">
        <v>9</v>
      </c>
      <c r="B11" s="16" t="s">
        <v>13</v>
      </c>
      <c r="C11" s="17" t="s">
        <v>53</v>
      </c>
      <c r="D11" s="17" t="s">
        <v>46</v>
      </c>
      <c r="E11" s="17" t="s">
        <v>54</v>
      </c>
      <c r="F11" s="17" t="s">
        <v>55</v>
      </c>
      <c r="G11" s="17" t="s">
        <v>31</v>
      </c>
      <c r="H11" s="17" t="s">
        <v>56</v>
      </c>
      <c r="I11" s="18">
        <v>1141004730</v>
      </c>
      <c r="J11" s="18">
        <v>798004730</v>
      </c>
      <c r="K11" s="27">
        <v>180000000</v>
      </c>
      <c r="L11" s="20">
        <f t="shared" si="0"/>
        <v>0.15775570010126075</v>
      </c>
      <c r="M11" s="21" t="s">
        <v>26</v>
      </c>
      <c r="N11" s="21" t="s">
        <v>26</v>
      </c>
      <c r="O11" s="21" t="s">
        <v>26</v>
      </c>
      <c r="P11" s="21" t="s">
        <v>33</v>
      </c>
      <c r="Q11" s="21" t="s">
        <v>26</v>
      </c>
      <c r="R11" s="21" t="s">
        <v>26</v>
      </c>
      <c r="S11" s="21" t="s">
        <v>26</v>
      </c>
      <c r="T11" s="21" t="s">
        <v>26</v>
      </c>
      <c r="U11" s="21" t="s">
        <v>26</v>
      </c>
      <c r="V11" s="21" t="s">
        <v>33</v>
      </c>
      <c r="W11" s="21" t="s">
        <v>26</v>
      </c>
      <c r="X11" s="22" t="s">
        <v>33</v>
      </c>
      <c r="Y11" s="23" t="s">
        <v>102</v>
      </c>
    </row>
    <row r="12" spans="1:25" ht="140.25" x14ac:dyDescent="0.25">
      <c r="A12" s="15">
        <v>10</v>
      </c>
      <c r="B12" s="16" t="s">
        <v>13</v>
      </c>
      <c r="C12" s="17" t="s">
        <v>109</v>
      </c>
      <c r="D12" s="17" t="s">
        <v>108</v>
      </c>
      <c r="E12" s="17" t="s">
        <v>110</v>
      </c>
      <c r="F12" s="17" t="s">
        <v>107</v>
      </c>
      <c r="G12" s="17" t="s">
        <v>24</v>
      </c>
      <c r="H12" s="16" t="s">
        <v>106</v>
      </c>
      <c r="I12" s="18">
        <v>1056225000</v>
      </c>
      <c r="J12" s="18">
        <v>740000000</v>
      </c>
      <c r="K12" s="29">
        <v>110000000</v>
      </c>
      <c r="L12" s="20">
        <f t="shared" si="0"/>
        <v>0.10414447679235012</v>
      </c>
      <c r="M12" s="21" t="s">
        <v>26</v>
      </c>
      <c r="N12" s="21" t="s">
        <v>33</v>
      </c>
      <c r="O12" s="21" t="s">
        <v>26</v>
      </c>
      <c r="P12" s="21" t="s">
        <v>26</v>
      </c>
      <c r="Q12" s="21" t="s">
        <v>26</v>
      </c>
      <c r="R12" s="21" t="s">
        <v>33</v>
      </c>
      <c r="S12" s="21" t="s">
        <v>26</v>
      </c>
      <c r="T12" s="21" t="s">
        <v>26</v>
      </c>
      <c r="U12" s="21" t="s">
        <v>26</v>
      </c>
      <c r="V12" s="21" t="s">
        <v>33</v>
      </c>
      <c r="W12" s="21" t="s">
        <v>26</v>
      </c>
      <c r="X12" s="22" t="str">
        <f>+IF((M12="CUMPLE")*(N12="CUMPLE")*(O12="CUMPLE")*(P12="CUMPLE")*(Q12="CUMPLE")*(R12="CUMPLE")*(S12="CUMPLE")*(T12="CUMPLE")*(U12="CUMPLE")*(V12="CUMPLE")*(W12="CUMPLE"),"CUMPLE","NO CUMPLE")</f>
        <v>NO CUMPLE</v>
      </c>
      <c r="Y12" s="23" t="s">
        <v>111</v>
      </c>
    </row>
    <row r="13" spans="1:25" ht="127.5" x14ac:dyDescent="0.25">
      <c r="A13" s="15">
        <v>11</v>
      </c>
      <c r="B13" s="16" t="s">
        <v>13</v>
      </c>
      <c r="C13" s="17" t="s">
        <v>115</v>
      </c>
      <c r="D13" s="17" t="s">
        <v>108</v>
      </c>
      <c r="E13" s="17" t="s">
        <v>112</v>
      </c>
      <c r="F13" s="17" t="s">
        <v>113</v>
      </c>
      <c r="G13" s="17" t="s">
        <v>31</v>
      </c>
      <c r="H13" s="16" t="s">
        <v>114</v>
      </c>
      <c r="I13" s="18">
        <v>1129550000</v>
      </c>
      <c r="J13" s="18">
        <v>790685000</v>
      </c>
      <c r="K13" s="18">
        <v>161932500</v>
      </c>
      <c r="L13" s="20">
        <f t="shared" si="0"/>
        <v>0.14336018768536143</v>
      </c>
      <c r="M13" s="21" t="s">
        <v>26</v>
      </c>
      <c r="N13" s="21" t="s">
        <v>26</v>
      </c>
      <c r="O13" s="21" t="s">
        <v>26</v>
      </c>
      <c r="P13" s="21" t="s">
        <v>26</v>
      </c>
      <c r="Q13" s="21" t="s">
        <v>26</v>
      </c>
      <c r="R13" s="21" t="s">
        <v>26</v>
      </c>
      <c r="S13" s="21" t="s">
        <v>26</v>
      </c>
      <c r="T13" s="21" t="s">
        <v>26</v>
      </c>
      <c r="U13" s="21" t="s">
        <v>26</v>
      </c>
      <c r="V13" s="21" t="s">
        <v>33</v>
      </c>
      <c r="W13" s="21" t="s">
        <v>26</v>
      </c>
      <c r="X13" s="22" t="str">
        <f>+IF((M13="CUMPLE")*(N13="CUMPLE")*(O13="CUMPLE")*(P13="CUMPLE")*(Q13="CUMPLE")*(R13="CUMPLE")*(S13="CUMPLE")*(T13="CUMPLE")*(U13="CUMPLE")*(V13="CUMPLE")*(W13="CUMPLE"),"CUMPLE","NO CUMPLE")</f>
        <v>NO CUMPLE</v>
      </c>
      <c r="Y13" s="23" t="s">
        <v>116</v>
      </c>
    </row>
    <row r="14" spans="1:25" ht="204" x14ac:dyDescent="0.25">
      <c r="A14" s="15">
        <v>12</v>
      </c>
      <c r="B14" s="16" t="s">
        <v>16</v>
      </c>
      <c r="C14" s="17" t="s">
        <v>77</v>
      </c>
      <c r="D14" s="17" t="s">
        <v>63</v>
      </c>
      <c r="E14" s="17" t="s">
        <v>64</v>
      </c>
      <c r="F14" s="17" t="s">
        <v>65</v>
      </c>
      <c r="G14" s="17" t="s">
        <v>24</v>
      </c>
      <c r="H14" s="17" t="s">
        <v>66</v>
      </c>
      <c r="I14" s="18">
        <v>1206100000</v>
      </c>
      <c r="J14" s="18">
        <v>797600000</v>
      </c>
      <c r="K14" s="28" t="s">
        <v>93</v>
      </c>
      <c r="L14" s="20" t="s">
        <v>92</v>
      </c>
      <c r="M14" s="21" t="s">
        <v>33</v>
      </c>
      <c r="N14" s="21" t="s">
        <v>26</v>
      </c>
      <c r="O14" s="21" t="s">
        <v>26</v>
      </c>
      <c r="P14" s="21" t="s">
        <v>26</v>
      </c>
      <c r="Q14" s="21" t="s">
        <v>26</v>
      </c>
      <c r="R14" s="21" t="s">
        <v>26</v>
      </c>
      <c r="S14" s="21" t="s">
        <v>26</v>
      </c>
      <c r="T14" s="21" t="s">
        <v>26</v>
      </c>
      <c r="U14" s="21" t="s">
        <v>26</v>
      </c>
      <c r="V14" s="21" t="s">
        <v>33</v>
      </c>
      <c r="W14" s="21" t="s">
        <v>26</v>
      </c>
      <c r="X14" s="22" t="s">
        <v>33</v>
      </c>
      <c r="Y14" s="23" t="s">
        <v>103</v>
      </c>
    </row>
    <row r="15" spans="1:25" ht="191.25" x14ac:dyDescent="0.25">
      <c r="A15" s="15">
        <v>13</v>
      </c>
      <c r="B15" s="16" t="s">
        <v>16</v>
      </c>
      <c r="C15" s="17" t="s">
        <v>50</v>
      </c>
      <c r="D15" s="17" t="s">
        <v>51</v>
      </c>
      <c r="E15" s="17" t="s">
        <v>62</v>
      </c>
      <c r="F15" s="17" t="s">
        <v>61</v>
      </c>
      <c r="G15" s="17" t="s">
        <v>24</v>
      </c>
      <c r="H15" s="17" t="s">
        <v>52</v>
      </c>
      <c r="I15" s="18">
        <v>1290000000</v>
      </c>
      <c r="J15" s="18">
        <v>800000000</v>
      </c>
      <c r="K15" s="18">
        <v>150000000</v>
      </c>
      <c r="L15" s="20">
        <f>+K15/I15</f>
        <v>0.11627906976744186</v>
      </c>
      <c r="M15" s="21" t="s">
        <v>33</v>
      </c>
      <c r="N15" s="21" t="s">
        <v>26</v>
      </c>
      <c r="O15" s="21" t="s">
        <v>26</v>
      </c>
      <c r="P15" s="21" t="s">
        <v>26</v>
      </c>
      <c r="Q15" s="21" t="s">
        <v>26</v>
      </c>
      <c r="R15" s="21" t="s">
        <v>26</v>
      </c>
      <c r="S15" s="21" t="s">
        <v>26</v>
      </c>
      <c r="T15" s="21" t="s">
        <v>26</v>
      </c>
      <c r="U15" s="21" t="s">
        <v>26</v>
      </c>
      <c r="V15" s="21" t="s">
        <v>33</v>
      </c>
      <c r="W15" s="21" t="s">
        <v>26</v>
      </c>
      <c r="X15" s="22" t="s">
        <v>33</v>
      </c>
      <c r="Y15" s="23" t="s">
        <v>104</v>
      </c>
    </row>
  </sheetData>
  <autoFilter ref="A2:Y15"/>
  <sortState ref="A3:Y15">
    <sortCondition ref="C2:C13"/>
    <sortCondition ref="E2:E13"/>
  </sortState>
  <mergeCells count="1">
    <mergeCell ref="A1:Y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[2]Hoja1!#REF!</xm:f>
          </x14:formula1>
          <xm:sqref>B12:B13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A4" sqref="A4"/>
    </sheetView>
  </sheetViews>
  <sheetFormatPr baseColWidth="10" defaultRowHeight="15" x14ac:dyDescent="0.25"/>
  <cols>
    <col min="1" max="1" width="125" bestFit="1" customWidth="1"/>
  </cols>
  <sheetData>
    <row r="1" spans="1:2" x14ac:dyDescent="0.25">
      <c r="A1" s="6" t="s">
        <v>1</v>
      </c>
      <c r="B1" s="3" t="s">
        <v>15</v>
      </c>
    </row>
    <row r="2" spans="1:2" x14ac:dyDescent="0.25">
      <c r="A2" s="3" t="s">
        <v>14</v>
      </c>
      <c r="B2" s="3" t="s">
        <v>26</v>
      </c>
    </row>
    <row r="3" spans="1:2" x14ac:dyDescent="0.25">
      <c r="A3" s="3" t="s">
        <v>13</v>
      </c>
      <c r="B3" s="3" t="s">
        <v>26</v>
      </c>
    </row>
    <row r="4" spans="1:2" x14ac:dyDescent="0.25">
      <c r="A4" s="3" t="s">
        <v>12</v>
      </c>
      <c r="B4" s="3" t="s">
        <v>26</v>
      </c>
    </row>
    <row r="5" spans="1:2" x14ac:dyDescent="0.25">
      <c r="A5" s="3" t="s">
        <v>16</v>
      </c>
      <c r="B5" s="3" t="s">
        <v>26</v>
      </c>
    </row>
    <row r="6" spans="1:2" x14ac:dyDescent="0.25">
      <c r="A6" s="4" t="s">
        <v>85</v>
      </c>
      <c r="B6" s="5"/>
    </row>
    <row r="9" spans="1:2" x14ac:dyDescent="0.25">
      <c r="A9" s="6" t="s">
        <v>27</v>
      </c>
      <c r="B9" s="3" t="s">
        <v>15</v>
      </c>
    </row>
    <row r="10" spans="1:2" x14ac:dyDescent="0.25">
      <c r="A10" s="3" t="s">
        <v>19</v>
      </c>
      <c r="B10" s="3" t="s">
        <v>26</v>
      </c>
    </row>
    <row r="11" spans="1:2" x14ac:dyDescent="0.25">
      <c r="A11" s="3" t="s">
        <v>20</v>
      </c>
      <c r="B11" s="3" t="s">
        <v>26</v>
      </c>
    </row>
    <row r="12" spans="1:2" x14ac:dyDescent="0.25">
      <c r="A12" s="3" t="s">
        <v>21</v>
      </c>
      <c r="B12" s="3" t="s">
        <v>26</v>
      </c>
    </row>
    <row r="13" spans="1:2" x14ac:dyDescent="0.25">
      <c r="A13" s="3" t="str">
        <f>+CONCATENATE(A10," ","y"," ",A11)</f>
        <v>Modelos educativos adaptables y Acceso y Permanencia</v>
      </c>
      <c r="B13" s="3" t="s">
        <v>26</v>
      </c>
    </row>
    <row r="14" spans="1:2" x14ac:dyDescent="0.25">
      <c r="A14" s="3" t="str">
        <f>+CONCATENATE(A10," ","y"," ",A12)</f>
        <v>Modelos educativos adaptables y Fortalecimiento de capacidades para el desarrollo rural y la construcción de paz</v>
      </c>
      <c r="B14" s="3" t="s">
        <v>26</v>
      </c>
    </row>
    <row r="15" spans="1:2" x14ac:dyDescent="0.25">
      <c r="A15" s="3" t="str">
        <f>+CONCATENATE(A11," ","y"," ",A12)</f>
        <v>Acceso y Permanencia y Fortalecimiento de capacidades para el desarrollo rural y la construcción de paz</v>
      </c>
      <c r="B15" s="3" t="s">
        <v>26</v>
      </c>
    </row>
    <row r="16" spans="1:2" x14ac:dyDescent="0.25">
      <c r="A16" s="3" t="str">
        <f>+CONCATENATE(A10,","," ",A11," ","y"," ",A12)</f>
        <v>Modelos educativos adaptables, Acceso y Permanencia y Fortalecimiento de capacidades para el desarrollo rural y la construcción de paz</v>
      </c>
      <c r="B16" s="3" t="s">
        <v>26</v>
      </c>
    </row>
    <row r="19" spans="1:1" x14ac:dyDescent="0.25">
      <c r="A19" s="2"/>
    </row>
    <row r="20" spans="1:1" x14ac:dyDescent="0.25">
      <c r="A20" s="1"/>
    </row>
    <row r="23" spans="1:1" x14ac:dyDescent="0.25">
      <c r="A23" s="2"/>
    </row>
    <row r="24" spans="1:1" x14ac:dyDescent="0.25">
      <c r="A24" s="2"/>
    </row>
    <row r="25" spans="1:1" x14ac:dyDescent="0.25">
      <c r="A25"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verificación propuestas</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Vargas Guataquira</dc:creator>
  <cp:lastModifiedBy>Edgar Hernán Rodriguez Ariza</cp:lastModifiedBy>
  <dcterms:created xsi:type="dcterms:W3CDTF">2017-06-29T18:54:45Z</dcterms:created>
  <dcterms:modified xsi:type="dcterms:W3CDTF">2017-12-28T17:21:52Z</dcterms:modified>
</cp:coreProperties>
</file>