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20" windowHeight="8145" activeTab="0"/>
  </bookViews>
  <sheets>
    <sheet name="Dptos" sheetId="1" r:id="rId1"/>
    <sheet name="Distymuniccertf" sheetId="2" r:id="rId2"/>
    <sheet name="Resumen" sheetId="3" r:id="rId3"/>
  </sheets>
  <externalReferences>
    <externalReference r:id="rId6"/>
  </externalReferences>
  <definedNames>
    <definedName name="_xlnm.Print_Area" localSheetId="1">'Distymuniccertf'!#REF!</definedName>
    <definedName name="_xlnm.Print_Area" localSheetId="0">'Dptos'!#REF!</definedName>
    <definedName name="_xlnm.Print_Area" localSheetId="2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<sst xmlns="http://schemas.openxmlformats.org/spreadsheetml/2006/main" count="164" uniqueCount="140">
  <si>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</si>
  <si>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</si>
  <si>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</si>
  <si>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</si>
  <si>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</si>
  <si>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</si>
  <si>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</si>
  <si>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</si>
  <si>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</si>
  <si>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</si>
  <si>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</si>
  <si>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</si>
  <si>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</si>
  <si>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</si>
  <si>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</si>
  <si>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</si>
  <si>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</si>
  <si>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</si>
  <si>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</si>
  <si>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</si>
  <si>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</si>
  <si>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</si>
  <si>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</si>
  <si>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</si>
  <si>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</si>
  <si>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</si>
  <si>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</si>
  <si>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</si>
  <si>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</si>
  <si>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</si>
  <si>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</si>
  <si>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</si>
  <si>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</si>
  <si>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</si>
  <si>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</si>
  <si>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</si>
  <si>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</si>
  <si>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</si>
  <si>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</si>
  <si>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</si>
  <si>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</si>
  <si>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</si>
  <si>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</si>
  <si>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</si>
  <si>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</si>
  <si>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</si>
  <si>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</si>
  <si>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</si>
  <si>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</si>
  <si>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</si>
  <si>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</si>
  <si>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</si>
  <si>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</si>
  <si>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</si>
  <si>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</si>
  <si>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</si>
  <si>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</si>
  <si>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</si>
  <si>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</si>
  <si>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</si>
  <si>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</si>
  <si>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</si>
  <si>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</si>
  <si>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</si>
  <si>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</si>
  <si>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</si>
  <si>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</si>
  <si>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</si>
  <si>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</si>
  <si>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</si>
  <si>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</si>
  <si>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</si>
  <si>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</si>
  <si>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</si>
  <si>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</si>
  <si>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</si>
  <si>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</si>
  <si>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</si>
  <si>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</si>
  <si>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</si>
  <si>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</si>
  <si>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</si>
  <si>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</si>
  <si>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</si>
  <si>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</si>
  <si>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</si>
  <si>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</si>
  <si>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</si>
  <si>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</si>
  <si>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</si>
  <si>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</si>
  <si>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</si>
  <si>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</si>
  <si>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</si>
  <si>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</si>
  <si>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</si>
  <si>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</si>
  <si>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</si>
  <si>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</si>
  <si>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</si>
  <si>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</si>
  <si>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</si>
  <si>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</si>
  <si>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</si>
  <si>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</si>
  <si>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Conectividad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</si>
  <si>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</si>
  <si>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</si>
  <si>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</si>
  <si>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</si>
  <si>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</si>
  <si>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</si>
  <si>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</si>
  <si>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</si>
  <si>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</si>
  <si>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</si>
  <si>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</si>
  <si>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</si>
  <si>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</si>
  <si>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</si>
  <si>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</si>
  <si>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</si>
  <si>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</si>
  <si>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</si>
  <si>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</si>
  <si>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</si>
  <si>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</si>
  <si>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</si>
  <si>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</si>
  <si>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</si>
  <si>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</si>
  <si>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</si>
  <si>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</si>
  <si>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DGAF-suspensión giros calidad Resolución 4604 del 18-dic-14</t>
  </si>
  <si>
    <t>DGAF-suspensión giros calidad Resolución 3386 del 14-sep-15</t>
  </si>
  <si>
    <t>NORTE DE SANTANDER</t>
  </si>
  <si>
    <t>VALLE DEL CAUCA</t>
  </si>
  <si>
    <t>DEPARTAMENTOS - PAC- ANTICIPO JULIO 2017 -PRIMA SERVICIOS</t>
  </si>
  <si>
    <t>DISTRITOS Y MUNICIPIOS CERTIFICADOS - PAC - ANTICIPO JULIO 2017- PRIMA SERVICIOS</t>
  </si>
  <si>
    <t>PAC -ANTICIPO JULIO 2017 - PRIMA SERVICIOS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</si>
</sst>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 * #,##0.00_ ;_ * \-#,##0.00_ ;_ * &quot;-&quot;??_ ;_ @_ "/>
    <numFmt numFmtId="179" formatCode="_ * #,##0_ ;_ * \-#,##0_ ;_ * &quot;-&quot;??_ ;_ @_ "/>
    <numFmt numFmtId="180" formatCode="_ * #,##0.000_ ;_ * \-#,##0.000_ ;_ * &quot;-&quot;??_ ;_ @_ "/>
    <numFmt numFmtId="181" formatCode="_-* #,##0\ _€_-;\-* #,##0\ _€_-;_-* &quot;-&quot;??\ _€_-;_-@_-"/>
    <numFmt numFmtId="182" formatCode="_(* #,##0_);_(* \(#,##0\);_(* &quot;-&quot;??_);_(@_)"/>
    <numFmt numFmtId="183" formatCode="_(&quot;$&quot;\ * #,##0_);_(&quot;$&quot;\ * \(#,##0\);_(&quot;$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dd/mm/yyyy"/>
    <numFmt numFmtId="193" formatCode="#,##0.00_);\-#,##0.00"/>
    <numFmt numFmtId="194" formatCode="_ * #,##0.0_ ;_ * \-#,##0.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_ * #,##0.000000_ ;_ * \-#,##0.000000_ ;_ * &quot;-&quot;??_ ;_ @_ "/>
    <numFmt numFmtId="198" formatCode="_ * #,##0.0000000_ ;_ * \-#,##0.0000000_ ;_ * &quot;-&quot;??_ ;_ @_ "/>
    <numFmt numFmtId="199" formatCode="_ * #,##0.00000000_ ;_ * \-#,##0.00000000_ ;_ * &quot;-&quot;??_ ;_ @_ "/>
    <numFmt numFmtId="200" formatCode="0.0"/>
    <numFmt numFmtId="201" formatCode="[$-1240A]&quot;$&quot;\ #,##0.00;\(&quot;$&quot;\ #,##0.00\)"/>
    <numFmt numFmtId="202" formatCode="0.0%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000000"/>
      <name val="Segoe U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9" fontId="0" fillId="0" borderId="0" xfId="49" applyNumberFormat="1" applyFont="1" applyAlignment="1">
      <alignment/>
    </xf>
    <xf numFmtId="179" fontId="2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9" fontId="0" fillId="33" borderId="0" xfId="49" applyNumberFormat="1" applyFont="1" applyFill="1" applyBorder="1" applyAlignment="1">
      <alignment horizontal="left"/>
    </xf>
    <xf numFmtId="179" fontId="0" fillId="0" borderId="0" xfId="49" applyNumberFormat="1" applyFont="1" applyAlignment="1">
      <alignment horizontal="left"/>
    </xf>
    <xf numFmtId="179" fontId="3" fillId="0" borderId="0" xfId="49" applyNumberFormat="1" applyFont="1" applyAlignment="1">
      <alignment/>
    </xf>
    <xf numFmtId="179" fontId="3" fillId="0" borderId="0" xfId="49" applyNumberFormat="1" applyFont="1" applyAlignment="1">
      <alignment horizontal="center"/>
    </xf>
    <xf numFmtId="179" fontId="0" fillId="0" borderId="0" xfId="49" applyNumberFormat="1" applyFont="1" applyAlignment="1">
      <alignment/>
    </xf>
    <xf numFmtId="0" fontId="8" fillId="0" borderId="0" xfId="0" applyFont="1" applyAlignment="1">
      <alignment horizontal="left"/>
    </xf>
    <xf numFmtId="179" fontId="3" fillId="0" borderId="0" xfId="49" applyNumberFormat="1" applyFont="1" applyFill="1" applyBorder="1" applyAlignment="1">
      <alignment horizontal="center" vertical="center" wrapText="1"/>
    </xf>
    <xf numFmtId="179" fontId="0" fillId="33" borderId="0" xfId="49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9" fontId="5" fillId="0" borderId="0" xfId="49" applyNumberFormat="1" applyFont="1" applyBorder="1" applyAlignment="1">
      <alignment/>
    </xf>
    <xf numFmtId="179" fontId="0" fillId="0" borderId="11" xfId="49" applyNumberFormat="1" applyFont="1" applyBorder="1" applyAlignment="1">
      <alignment/>
    </xf>
    <xf numFmtId="179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49" applyNumberFormat="1" applyFont="1" applyAlignment="1">
      <alignment/>
    </xf>
    <xf numFmtId="178" fontId="0" fillId="33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49" applyNumberFormat="1" applyFont="1" applyFill="1" applyBorder="1" applyAlignment="1">
      <alignment horizontal="center" vertical="center" wrapText="1"/>
    </xf>
    <xf numFmtId="179" fontId="5" fillId="0" borderId="11" xfId="49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3" fillId="0" borderId="15" xfId="49" applyNumberFormat="1" applyFont="1" applyFill="1" applyBorder="1" applyAlignment="1">
      <alignment horizontal="center" vertical="center" wrapText="1"/>
    </xf>
    <xf numFmtId="179" fontId="3" fillId="0" borderId="16" xfId="49" applyNumberFormat="1" applyFont="1" applyFill="1" applyBorder="1" applyAlignment="1">
      <alignment horizontal="center" vertical="center" wrapText="1"/>
    </xf>
    <xf numFmtId="179" fontId="5" fillId="35" borderId="11" xfId="49" applyNumberFormat="1" applyFont="1" applyFill="1" applyBorder="1" applyAlignment="1">
      <alignment vertical="center"/>
    </xf>
    <xf numFmtId="179" fontId="5" fillId="0" borderId="11" xfId="49" applyNumberFormat="1" applyFont="1" applyBorder="1" applyAlignment="1">
      <alignment/>
    </xf>
    <xf numFmtId="179" fontId="0" fillId="0" borderId="0" xfId="49" applyNumberFormat="1" applyFont="1" applyAlignment="1">
      <alignment horizontal="left" vertical="center"/>
    </xf>
    <xf numFmtId="179" fontId="4" fillId="0" borderId="0" xfId="49" applyNumberFormat="1" applyFont="1" applyFill="1" applyAlignment="1">
      <alignment horizontal="left"/>
    </xf>
    <xf numFmtId="179" fontId="33" fillId="0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79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179" fontId="9" fillId="0" borderId="11" xfId="49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9" fontId="2" fillId="0" borderId="11" xfId="49" applyNumberFormat="1" applyFont="1" applyBorder="1" applyAlignment="1">
      <alignment vertical="center"/>
    </xf>
    <xf numFmtId="179" fontId="9" fillId="0" borderId="11" xfId="49" applyNumberFormat="1" applyFont="1" applyBorder="1" applyAlignment="1">
      <alignment/>
    </xf>
    <xf numFmtId="179" fontId="2" fillId="0" borderId="11" xfId="49" applyNumberFormat="1" applyFont="1" applyBorder="1" applyAlignment="1">
      <alignment/>
    </xf>
    <xf numFmtId="179" fontId="2" fillId="0" borderId="11" xfId="49" applyNumberFormat="1" applyFont="1" applyFill="1" applyBorder="1" applyAlignment="1">
      <alignment/>
    </xf>
    <xf numFmtId="179" fontId="2" fillId="35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79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79" fontId="0" fillId="34" borderId="11" xfId="49" applyNumberFormat="1" applyFont="1" applyFill="1" applyBorder="1" applyAlignment="1">
      <alignment/>
    </xf>
    <xf numFmtId="179" fontId="9" fillId="34" borderId="11" xfId="49" applyNumberFormat="1" applyFont="1" applyFill="1" applyBorder="1" applyAlignment="1">
      <alignment/>
    </xf>
    <xf numFmtId="179" fontId="9" fillId="0" borderId="0" xfId="49" applyNumberFormat="1" applyFont="1" applyAlignment="1">
      <alignment/>
    </xf>
    <xf numFmtId="179" fontId="5" fillId="34" borderId="17" xfId="49" applyNumberFormat="1" applyFont="1" applyFill="1" applyBorder="1" applyAlignment="1">
      <alignment horizontal="center" vertical="center" wrapText="1"/>
    </xf>
    <xf numFmtId="179" fontId="5" fillId="34" borderId="18" xfId="49" applyNumberFormat="1" applyFont="1" applyFill="1" applyBorder="1" applyAlignment="1">
      <alignment horizontal="center" vertical="center" wrapText="1"/>
    </xf>
    <xf numFmtId="179" fontId="6" fillId="0" borderId="0" xfId="49" applyNumberFormat="1" applyFont="1" applyAlignment="1">
      <alignment/>
    </xf>
    <xf numFmtId="179" fontId="0" fillId="0" borderId="0" xfId="49" applyNumberFormat="1" applyFont="1" applyFill="1" applyAlignment="1">
      <alignment/>
    </xf>
    <xf numFmtId="179" fontId="11" fillId="0" borderId="0" xfId="49" applyNumberFormat="1" applyFont="1" applyAlignment="1">
      <alignment/>
    </xf>
    <xf numFmtId="178" fontId="9" fillId="0" borderId="0" xfId="49" applyFont="1" applyAlignment="1">
      <alignment/>
    </xf>
    <xf numFmtId="179" fontId="2" fillId="35" borderId="0" xfId="49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178" fontId="2" fillId="35" borderId="11" xfId="49" applyNumberFormat="1" applyFont="1" applyFill="1" applyBorder="1" applyAlignment="1">
      <alignment vertical="center"/>
    </xf>
    <xf numFmtId="179" fontId="0" fillId="0" borderId="0" xfId="0" applyNumberFormat="1" applyFont="1" applyAlignment="1">
      <alignment/>
    </xf>
    <xf numFmtId="179" fontId="9" fillId="0" borderId="11" xfId="49" applyNumberFormat="1" applyFont="1" applyBorder="1" applyAlignment="1">
      <alignment/>
    </xf>
    <xf numFmtId="178" fontId="2" fillId="0" borderId="0" xfId="49" applyNumberFormat="1" applyFont="1" applyBorder="1" applyAlignment="1">
      <alignment horizontal="center" vertical="center" wrapText="1"/>
    </xf>
    <xf numFmtId="179" fontId="11" fillId="0" borderId="11" xfId="49" applyNumberFormat="1" applyFont="1" applyBorder="1" applyAlignment="1">
      <alignment horizontal="right"/>
    </xf>
    <xf numFmtId="0" fontId="14" fillId="0" borderId="12" xfId="0" applyFont="1" applyBorder="1" applyAlignment="1">
      <alignment vertical="center"/>
    </xf>
    <xf numFmtId="178" fontId="14" fillId="0" borderId="17" xfId="49" applyNumberFormat="1" applyFont="1" applyBorder="1" applyAlignment="1">
      <alignment horizontal="left" vertical="center"/>
    </xf>
    <xf numFmtId="178" fontId="14" fillId="0" borderId="18" xfId="49" applyNumberFormat="1" applyFont="1" applyBorder="1" applyAlignment="1">
      <alignment horizontal="left" vertical="center"/>
    </xf>
    <xf numFmtId="179" fontId="14" fillId="0" borderId="17" xfId="49" applyNumberFormat="1" applyFont="1" applyBorder="1" applyAlignment="1">
      <alignment horizontal="left" vertical="center"/>
    </xf>
    <xf numFmtId="178" fontId="2" fillId="0" borderId="17" xfId="49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79" fontId="9" fillId="33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179" fontId="57" fillId="33" borderId="11" xfId="49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178" fontId="3" fillId="0" borderId="0" xfId="49" applyFont="1" applyAlignment="1">
      <alignment horizontal="center"/>
    </xf>
    <xf numFmtId="178" fontId="2" fillId="37" borderId="11" xfId="49" applyFont="1" applyFill="1" applyBorder="1" applyAlignment="1">
      <alignment horizontal="center" vertical="center" wrapText="1"/>
    </xf>
    <xf numFmtId="178" fontId="2" fillId="37" borderId="19" xfId="49" applyFont="1" applyFill="1" applyBorder="1" applyAlignment="1">
      <alignment horizontal="center" vertical="center" wrapText="1"/>
    </xf>
    <xf numFmtId="178" fontId="2" fillId="38" borderId="19" xfId="49" applyFont="1" applyFill="1" applyBorder="1" applyAlignment="1">
      <alignment horizontal="center" vertical="center" wrapText="1"/>
    </xf>
    <xf numFmtId="178" fontId="9" fillId="0" borderId="11" xfId="49" applyFont="1" applyBorder="1" applyAlignment="1">
      <alignment/>
    </xf>
    <xf numFmtId="178" fontId="0" fillId="0" borderId="0" xfId="49" applyFont="1" applyAlignment="1">
      <alignment/>
    </xf>
    <xf numFmtId="178" fontId="8" fillId="0" borderId="0" xfId="49" applyNumberFormat="1" applyFont="1" applyAlignment="1">
      <alignment/>
    </xf>
    <xf numFmtId="178" fontId="3" fillId="0" borderId="0" xfId="49" applyNumberFormat="1" applyFont="1" applyAlignment="1">
      <alignment horizontal="center"/>
    </xf>
    <xf numFmtId="178" fontId="2" fillId="37" borderId="11" xfId="49" applyNumberFormat="1" applyFont="1" applyFill="1" applyBorder="1" applyAlignment="1">
      <alignment horizontal="center" vertical="center" wrapText="1"/>
    </xf>
    <xf numFmtId="178" fontId="2" fillId="37" borderId="19" xfId="49" applyNumberFormat="1" applyFont="1" applyFill="1" applyBorder="1" applyAlignment="1">
      <alignment horizontal="center" vertical="center" wrapText="1"/>
    </xf>
    <xf numFmtId="178" fontId="2" fillId="38" borderId="19" xfId="49" applyNumberFormat="1" applyFont="1" applyFill="1" applyBorder="1" applyAlignment="1">
      <alignment horizontal="center" vertical="center" wrapText="1"/>
    </xf>
    <xf numFmtId="178" fontId="3" fillId="0" borderId="14" xfId="49" applyNumberFormat="1" applyFont="1" applyFill="1" applyBorder="1" applyAlignment="1">
      <alignment horizontal="center" vertical="center" wrapText="1"/>
    </xf>
    <xf numFmtId="178" fontId="9" fillId="0" borderId="11" xfId="49" applyNumberFormat="1" applyFont="1" applyBorder="1" applyAlignment="1">
      <alignment/>
    </xf>
    <xf numFmtId="178" fontId="9" fillId="0" borderId="11" xfId="49" applyNumberFormat="1" applyFont="1" applyFill="1" applyBorder="1" applyAlignment="1">
      <alignment horizontal="left"/>
    </xf>
    <xf numFmtId="178" fontId="11" fillId="0" borderId="0" xfId="49" applyNumberFormat="1" applyFont="1" applyAlignment="1">
      <alignment/>
    </xf>
    <xf numFmtId="178" fontId="9" fillId="0" borderId="0" xfId="49" applyNumberFormat="1" applyFont="1" applyAlignment="1">
      <alignment/>
    </xf>
    <xf numFmtId="178" fontId="3" fillId="0" borderId="0" xfId="49" applyFont="1" applyAlignment="1">
      <alignment/>
    </xf>
    <xf numFmtId="178" fontId="3" fillId="0" borderId="0" xfId="49" applyFont="1" applyFill="1" applyBorder="1" applyAlignment="1">
      <alignment horizontal="center" vertical="center" wrapText="1"/>
    </xf>
    <xf numFmtId="178" fontId="9" fillId="0" borderId="11" xfId="49" applyFont="1" applyFill="1" applyBorder="1" applyAlignment="1">
      <alignment/>
    </xf>
    <xf numFmtId="178" fontId="0" fillId="33" borderId="0" xfId="49" applyFont="1" applyFill="1" applyBorder="1" applyAlignment="1">
      <alignment horizontal="left"/>
    </xf>
    <xf numFmtId="178" fontId="0" fillId="33" borderId="20" xfId="49" applyFont="1" applyFill="1" applyBorder="1" applyAlignment="1">
      <alignment/>
    </xf>
    <xf numFmtId="178" fontId="2" fillId="0" borderId="17" xfId="49" applyFont="1" applyBorder="1" applyAlignment="1">
      <alignment vertical="center"/>
    </xf>
    <xf numFmtId="179" fontId="2" fillId="36" borderId="11" xfId="49" applyNumberFormat="1" applyFont="1" applyFill="1" applyBorder="1" applyAlignment="1">
      <alignment vertical="center"/>
    </xf>
    <xf numFmtId="179" fontId="2" fillId="36" borderId="11" xfId="49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58" fillId="0" borderId="0" xfId="49" applyNumberFormat="1" applyFont="1" applyAlignment="1">
      <alignment/>
    </xf>
    <xf numFmtId="179" fontId="0" fillId="0" borderId="0" xfId="0" applyNumberFormat="1" applyFont="1" applyAlignment="1">
      <alignment/>
    </xf>
    <xf numFmtId="43" fontId="59" fillId="0" borderId="0" xfId="0" applyNumberFormat="1" applyFont="1" applyAlignment="1">
      <alignment vertical="center"/>
    </xf>
    <xf numFmtId="178" fontId="2" fillId="39" borderId="21" xfId="49" applyNumberFormat="1" applyFont="1" applyFill="1" applyBorder="1" applyAlignment="1">
      <alignment horizontal="center" vertical="center" wrapText="1"/>
    </xf>
    <xf numFmtId="178" fontId="2" fillId="39" borderId="22" xfId="49" applyNumberFormat="1" applyFont="1" applyFill="1" applyBorder="1" applyAlignment="1">
      <alignment horizontal="center" vertical="center" wrapText="1"/>
    </xf>
    <xf numFmtId="179" fontId="2" fillId="40" borderId="23" xfId="49" applyNumberFormat="1" applyFont="1" applyFill="1" applyBorder="1" applyAlignment="1">
      <alignment horizontal="center" vertical="center" wrapText="1"/>
    </xf>
    <xf numFmtId="179" fontId="2" fillId="40" borderId="15" xfId="49" applyNumberFormat="1" applyFont="1" applyFill="1" applyBorder="1" applyAlignment="1">
      <alignment horizontal="center" vertical="center" wrapText="1"/>
    </xf>
    <xf numFmtId="179" fontId="2" fillId="40" borderId="24" xfId="49" applyNumberFormat="1" applyFont="1" applyFill="1" applyBorder="1" applyAlignment="1">
      <alignment horizontal="center" vertical="center" wrapText="1"/>
    </xf>
    <xf numFmtId="178" fontId="2" fillId="41" borderId="25" xfId="49" applyNumberFormat="1" applyFont="1" applyFill="1" applyBorder="1" applyAlignment="1">
      <alignment horizontal="center" vertical="center" wrapText="1"/>
    </xf>
    <xf numFmtId="178" fontId="2" fillId="41" borderId="26" xfId="49" applyNumberFormat="1" applyFont="1" applyFill="1" applyBorder="1" applyAlignment="1">
      <alignment horizontal="center" vertical="center" wrapText="1"/>
    </xf>
    <xf numFmtId="178" fontId="9" fillId="41" borderId="27" xfId="49" applyNumberFormat="1" applyFont="1" applyFill="1" applyBorder="1" applyAlignment="1">
      <alignment vertical="center" wrapText="1"/>
    </xf>
    <xf numFmtId="178" fontId="2" fillId="38" borderId="11" xfId="49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9" fontId="2" fillId="42" borderId="32" xfId="49" applyNumberFormat="1" applyFont="1" applyFill="1" applyBorder="1" applyAlignment="1">
      <alignment horizontal="center" vertical="center" wrapText="1"/>
    </xf>
    <xf numFmtId="179" fontId="9" fillId="42" borderId="33" xfId="49" applyNumberFormat="1" applyFont="1" applyFill="1" applyBorder="1" applyAlignment="1">
      <alignment horizontal="center" vertical="center" wrapText="1"/>
    </xf>
    <xf numFmtId="179" fontId="9" fillId="42" borderId="34" xfId="49" applyNumberFormat="1" applyFont="1" applyFill="1" applyBorder="1" applyAlignment="1">
      <alignment horizontal="center" vertical="center" wrapText="1"/>
    </xf>
    <xf numFmtId="178" fontId="2" fillId="0" borderId="31" xfId="49" applyNumberFormat="1" applyFont="1" applyFill="1" applyBorder="1" applyAlignment="1">
      <alignment horizontal="center" vertical="center" wrapText="1"/>
    </xf>
    <xf numFmtId="178" fontId="2" fillId="41" borderId="32" xfId="49" applyNumberFormat="1" applyFont="1" applyFill="1" applyBorder="1" applyAlignment="1">
      <alignment horizontal="center" vertical="center" wrapText="1"/>
    </xf>
    <xf numFmtId="178" fontId="2" fillId="41" borderId="33" xfId="49" applyNumberFormat="1" applyFont="1" applyFill="1" applyBorder="1" applyAlignment="1">
      <alignment horizontal="center" vertical="center" wrapText="1"/>
    </xf>
    <xf numFmtId="178" fontId="9" fillId="41" borderId="34" xfId="49" applyNumberFormat="1" applyFont="1" applyFill="1" applyBorder="1" applyAlignment="1">
      <alignment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8" fontId="2" fillId="38" borderId="11" xfId="49" applyFont="1" applyFill="1" applyBorder="1" applyAlignment="1">
      <alignment horizontal="center"/>
    </xf>
    <xf numFmtId="178" fontId="2" fillId="0" borderId="31" xfId="49" applyFont="1" applyFill="1" applyBorder="1" applyAlignment="1">
      <alignment horizontal="center" vertical="center" wrapText="1"/>
    </xf>
    <xf numFmtId="179" fontId="2" fillId="33" borderId="31" xfId="49" applyNumberFormat="1" applyFont="1" applyFill="1" applyBorder="1" applyAlignment="1">
      <alignment horizontal="center" vertical="center" wrapText="1"/>
    </xf>
    <xf numFmtId="179" fontId="2" fillId="33" borderId="11" xfId="49" applyNumberFormat="1" applyFont="1" applyFill="1" applyBorder="1" applyAlignment="1">
      <alignment horizontal="center" vertical="center" wrapText="1"/>
    </xf>
    <xf numFmtId="179" fontId="2" fillId="33" borderId="19" xfId="4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8" fontId="2" fillId="43" borderId="31" xfId="49" applyNumberFormat="1" applyFont="1" applyFill="1" applyBorder="1" applyAlignment="1">
      <alignment horizontal="center" vertical="center" wrapText="1"/>
    </xf>
    <xf numFmtId="178" fontId="2" fillId="43" borderId="11" xfId="49" applyNumberFormat="1" applyFont="1" applyFill="1" applyBorder="1" applyAlignment="1">
      <alignment horizontal="center" vertical="center" wrapText="1"/>
    </xf>
    <xf numFmtId="178" fontId="9" fillId="43" borderId="19" xfId="49" applyNumberFormat="1" applyFont="1" applyFill="1" applyBorder="1" applyAlignment="1">
      <alignment vertical="center" wrapText="1"/>
    </xf>
    <xf numFmtId="178" fontId="2" fillId="39" borderId="11" xfId="49" applyFont="1" applyFill="1" applyBorder="1" applyAlignment="1">
      <alignment horizontal="center" vertical="center" wrapText="1"/>
    </xf>
    <xf numFmtId="178" fontId="9" fillId="0" borderId="19" xfId="49" applyFont="1" applyBorder="1" applyAlignment="1">
      <alignment horizontal="center" vertical="center" wrapText="1"/>
    </xf>
    <xf numFmtId="179" fontId="2" fillId="40" borderId="31" xfId="49" applyNumberFormat="1" applyFont="1" applyFill="1" applyBorder="1" applyAlignment="1">
      <alignment horizontal="center" vertical="center" wrapText="1"/>
    </xf>
    <xf numFmtId="179" fontId="2" fillId="40" borderId="11" xfId="49" applyNumberFormat="1" applyFont="1" applyFill="1" applyBorder="1" applyAlignment="1">
      <alignment horizontal="center" vertical="center" wrapText="1"/>
    </xf>
    <xf numFmtId="179" fontId="2" fillId="40" borderId="19" xfId="49" applyNumberFormat="1" applyFont="1" applyFill="1" applyBorder="1" applyAlignment="1">
      <alignment horizontal="center" vertical="center" wrapText="1"/>
    </xf>
    <xf numFmtId="179" fontId="2" fillId="37" borderId="31" xfId="49" applyNumberFormat="1" applyFont="1" applyFill="1" applyBorder="1" applyAlignment="1">
      <alignment horizontal="center" vertical="center" wrapText="1"/>
    </xf>
    <xf numFmtId="179" fontId="2" fillId="37" borderId="11" xfId="49" applyNumberFormat="1" applyFont="1" applyFill="1" applyBorder="1" applyAlignment="1">
      <alignment horizontal="center" vertical="center" wrapText="1"/>
    </xf>
    <xf numFmtId="179" fontId="2" fillId="37" borderId="19" xfId="49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="80" zoomScaleNormal="80" zoomScalePageLayoutView="0" workbookViewId="0" topLeftCell="A4">
      <pane xSplit="2" ySplit="7" topLeftCell="C11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D14" sqref="D14"/>
    </sheetView>
  </sheetViews>
  <sheetFormatPr defaultColWidth="8.57421875" defaultRowHeight="12.75"/>
  <cols>
    <col min="1" max="1" width="11.57421875" style="8" customWidth="1"/>
    <col min="2" max="2" width="29.57421875" style="8" customWidth="1"/>
    <col min="3" max="6" width="26.57421875" style="38" customWidth="1"/>
    <col min="7" max="7" width="26.421875" style="26" customWidth="1"/>
    <col min="8" max="8" width="23.00390625" style="26" customWidth="1"/>
    <col min="9" max="9" width="26.57421875" style="26" customWidth="1"/>
    <col min="10" max="10" width="30.57421875" style="8" customWidth="1"/>
    <col min="11" max="16384" width="8.57421875" style="8" customWidth="1"/>
  </cols>
  <sheetData>
    <row r="1" spans="1:9" ht="20.25">
      <c r="A1" s="64" t="s">
        <v>61</v>
      </c>
      <c r="B1" s="64"/>
      <c r="C1" s="100"/>
      <c r="D1" s="100"/>
      <c r="E1" s="100"/>
      <c r="F1" s="100"/>
      <c r="G1" s="65"/>
      <c r="H1" s="65"/>
      <c r="I1" s="65"/>
    </row>
    <row r="2" spans="1:9" ht="20.25">
      <c r="A2" s="64" t="s">
        <v>74</v>
      </c>
      <c r="B2" s="64"/>
      <c r="C2" s="100"/>
      <c r="D2" s="100"/>
      <c r="E2" s="100"/>
      <c r="F2" s="100"/>
      <c r="G2" s="65"/>
      <c r="H2" s="65"/>
      <c r="I2" s="65"/>
    </row>
    <row r="3" spans="1:9" ht="20.25">
      <c r="A3" s="66"/>
      <c r="B3" s="64"/>
      <c r="C3" s="100"/>
      <c r="D3" s="100"/>
      <c r="E3" s="100"/>
      <c r="F3" s="100"/>
      <c r="G3" s="65"/>
      <c r="H3" s="65"/>
      <c r="I3" s="65"/>
    </row>
    <row r="4" spans="1:9" ht="20.25">
      <c r="A4" s="132" t="s">
        <v>62</v>
      </c>
      <c r="B4" s="132"/>
      <c r="C4" s="132"/>
      <c r="D4" s="132"/>
      <c r="E4" s="132"/>
      <c r="F4" s="132"/>
      <c r="G4" s="132"/>
      <c r="H4" s="132"/>
      <c r="I4" s="132"/>
    </row>
    <row r="5" spans="1:9" ht="20.25">
      <c r="A5" s="132" t="s">
        <v>137</v>
      </c>
      <c r="B5" s="132"/>
      <c r="C5" s="132"/>
      <c r="D5" s="132"/>
      <c r="E5" s="132"/>
      <c r="F5" s="132"/>
      <c r="G5" s="132"/>
      <c r="H5" s="132"/>
      <c r="I5" s="132"/>
    </row>
    <row r="6" spans="2:9" ht="15" customHeight="1" thickBot="1">
      <c r="B6" s="11"/>
      <c r="C6" s="101"/>
      <c r="D6" s="101"/>
      <c r="E6" s="101"/>
      <c r="F6" s="101"/>
      <c r="G6" s="25"/>
      <c r="H6" s="25"/>
      <c r="I6" s="25"/>
    </row>
    <row r="7" spans="1:10" ht="15.75" customHeight="1">
      <c r="A7" s="133" t="s">
        <v>0</v>
      </c>
      <c r="B7" s="136" t="s">
        <v>1</v>
      </c>
      <c r="C7" s="142" t="s">
        <v>59</v>
      </c>
      <c r="D7" s="142"/>
      <c r="E7" s="142"/>
      <c r="F7" s="142"/>
      <c r="G7" s="125" t="s">
        <v>108</v>
      </c>
      <c r="H7" s="125" t="s">
        <v>109</v>
      </c>
      <c r="I7" s="139" t="s">
        <v>2</v>
      </c>
      <c r="J7" s="128" t="s">
        <v>111</v>
      </c>
    </row>
    <row r="8" spans="1:10" s="37" customFormat="1" ht="41.25" customHeight="1">
      <c r="A8" s="134"/>
      <c r="B8" s="137"/>
      <c r="C8" s="102" t="s">
        <v>63</v>
      </c>
      <c r="D8" s="131" t="s">
        <v>90</v>
      </c>
      <c r="E8" s="131"/>
      <c r="F8" s="123" t="s">
        <v>76</v>
      </c>
      <c r="G8" s="126"/>
      <c r="H8" s="126"/>
      <c r="I8" s="140"/>
      <c r="J8" s="129"/>
    </row>
    <row r="9" spans="1:10" ht="41.25" customHeight="1" thickBot="1">
      <c r="A9" s="135"/>
      <c r="B9" s="138"/>
      <c r="C9" s="103" t="s">
        <v>60</v>
      </c>
      <c r="D9" s="104" t="s">
        <v>85</v>
      </c>
      <c r="E9" s="104" t="s">
        <v>84</v>
      </c>
      <c r="F9" s="124"/>
      <c r="G9" s="127"/>
      <c r="H9" s="127"/>
      <c r="I9" s="141"/>
      <c r="J9" s="130"/>
    </row>
    <row r="10" spans="1:9" ht="27.75" customHeight="1">
      <c r="A10" s="43"/>
      <c r="B10" s="44"/>
      <c r="C10" s="105" t="s">
        <v>65</v>
      </c>
      <c r="D10" s="105" t="s">
        <v>66</v>
      </c>
      <c r="E10" s="105" t="s">
        <v>67</v>
      </c>
      <c r="F10" s="105" t="s">
        <v>83</v>
      </c>
      <c r="G10" s="45"/>
      <c r="H10" s="45"/>
      <c r="I10" s="46" t="s">
        <v>68</v>
      </c>
    </row>
    <row r="11" spans="1:10" s="9" customFormat="1" ht="15.75">
      <c r="A11" s="51">
        <v>91</v>
      </c>
      <c r="B11" s="55" t="s">
        <v>20</v>
      </c>
      <c r="C11" s="98">
        <v>1075856997</v>
      </c>
      <c r="D11" s="98"/>
      <c r="E11" s="98"/>
      <c r="F11" s="107">
        <f aca="true" t="shared" si="0" ref="F11:F42">+E11+D11+C11</f>
        <v>1075856997</v>
      </c>
      <c r="G11" s="106"/>
      <c r="H11" s="54"/>
      <c r="I11" s="89"/>
      <c r="J11" s="80">
        <f>+F11+H11+I11+G11</f>
        <v>1075856997</v>
      </c>
    </row>
    <row r="12" spans="1:10" s="9" customFormat="1" ht="15">
      <c r="A12" s="56">
        <v>5</v>
      </c>
      <c r="B12" s="55" t="s">
        <v>4</v>
      </c>
      <c r="C12" s="98">
        <v>23592397302</v>
      </c>
      <c r="D12" s="98"/>
      <c r="E12" s="98"/>
      <c r="F12" s="107">
        <f t="shared" si="0"/>
        <v>23592397302</v>
      </c>
      <c r="G12" s="106"/>
      <c r="H12" s="54"/>
      <c r="I12" s="89"/>
      <c r="J12" s="80">
        <f aca="true" t="shared" si="1" ref="J12:J42">+F12+H12+I12+G12</f>
        <v>23592397302</v>
      </c>
    </row>
    <row r="13" spans="1:10" s="9" customFormat="1" ht="15">
      <c r="A13" s="56">
        <v>81</v>
      </c>
      <c r="B13" s="55" t="s">
        <v>17</v>
      </c>
      <c r="C13" s="98">
        <v>3926186948</v>
      </c>
      <c r="D13" s="98"/>
      <c r="E13" s="98"/>
      <c r="F13" s="107">
        <f t="shared" si="0"/>
        <v>3926186948</v>
      </c>
      <c r="G13" s="106"/>
      <c r="H13" s="54"/>
      <c r="I13" s="89"/>
      <c r="J13" s="80">
        <f t="shared" si="1"/>
        <v>3926186948</v>
      </c>
    </row>
    <row r="14" spans="1:10" s="9" customFormat="1" ht="15">
      <c r="A14" s="56">
        <v>8</v>
      </c>
      <c r="B14" s="55" t="s">
        <v>95</v>
      </c>
      <c r="C14" s="98">
        <v>6302060071</v>
      </c>
      <c r="D14" s="98"/>
      <c r="E14" s="98"/>
      <c r="F14" s="107">
        <f t="shared" si="0"/>
        <v>6302060071</v>
      </c>
      <c r="G14" s="106"/>
      <c r="H14" s="54"/>
      <c r="I14" s="89"/>
      <c r="J14" s="80">
        <f t="shared" si="1"/>
        <v>6302060071</v>
      </c>
    </row>
    <row r="15" spans="1:10" s="9" customFormat="1" ht="15">
      <c r="A15" s="56">
        <v>13</v>
      </c>
      <c r="B15" s="55" t="s">
        <v>93</v>
      </c>
      <c r="C15" s="98">
        <v>14214756579</v>
      </c>
      <c r="D15" s="98"/>
      <c r="E15" s="98"/>
      <c r="F15" s="107">
        <f t="shared" si="0"/>
        <v>14214756579</v>
      </c>
      <c r="G15" s="106"/>
      <c r="H15" s="54"/>
      <c r="I15" s="89"/>
      <c r="J15" s="80">
        <f t="shared" si="1"/>
        <v>14214756579</v>
      </c>
    </row>
    <row r="16" spans="1:10" s="9" customFormat="1" ht="15">
      <c r="A16" s="56">
        <v>15</v>
      </c>
      <c r="B16" s="55" t="s">
        <v>97</v>
      </c>
      <c r="C16" s="98">
        <v>12269320790</v>
      </c>
      <c r="D16" s="98"/>
      <c r="E16" s="98"/>
      <c r="F16" s="107">
        <f t="shared" si="0"/>
        <v>12269320790</v>
      </c>
      <c r="G16" s="106"/>
      <c r="H16" s="54"/>
      <c r="I16" s="89"/>
      <c r="J16" s="80">
        <f t="shared" si="1"/>
        <v>12269320790</v>
      </c>
    </row>
    <row r="17" spans="1:10" s="9" customFormat="1" ht="15">
      <c r="A17" s="56">
        <v>17</v>
      </c>
      <c r="B17" s="55" t="s">
        <v>5</v>
      </c>
      <c r="C17" s="98">
        <v>6972905387</v>
      </c>
      <c r="D17" s="98"/>
      <c r="E17" s="98"/>
      <c r="F17" s="107">
        <f t="shared" si="0"/>
        <v>6972905387</v>
      </c>
      <c r="G17" s="106"/>
      <c r="H17" s="54"/>
      <c r="I17" s="89"/>
      <c r="J17" s="80">
        <f t="shared" si="1"/>
        <v>6972905387</v>
      </c>
    </row>
    <row r="18" spans="1:10" s="9" customFormat="1" ht="15">
      <c r="A18" s="56">
        <v>18</v>
      </c>
      <c r="B18" s="55" t="s">
        <v>99</v>
      </c>
      <c r="C18" s="98">
        <v>4222312938</v>
      </c>
      <c r="D18" s="98"/>
      <c r="E18" s="98"/>
      <c r="F18" s="107">
        <f t="shared" si="0"/>
        <v>4222312938</v>
      </c>
      <c r="G18" s="106"/>
      <c r="H18" s="54"/>
      <c r="I18" s="89"/>
      <c r="J18" s="80">
        <f t="shared" si="1"/>
        <v>4222312938</v>
      </c>
    </row>
    <row r="19" spans="1:10" s="9" customFormat="1" ht="15">
      <c r="A19" s="56">
        <v>85</v>
      </c>
      <c r="B19" s="55" t="s">
        <v>18</v>
      </c>
      <c r="C19" s="98">
        <v>3356853172</v>
      </c>
      <c r="D19" s="98"/>
      <c r="E19" s="98"/>
      <c r="F19" s="107">
        <f t="shared" si="0"/>
        <v>3356853172</v>
      </c>
      <c r="G19" s="106"/>
      <c r="H19" s="54"/>
      <c r="I19" s="89"/>
      <c r="J19" s="80">
        <f t="shared" si="1"/>
        <v>3356853172</v>
      </c>
    </row>
    <row r="20" spans="1:10" s="9" customFormat="1" ht="15">
      <c r="A20" s="56">
        <v>19</v>
      </c>
      <c r="B20" s="55" t="s">
        <v>6</v>
      </c>
      <c r="C20" s="98">
        <v>15029121020</v>
      </c>
      <c r="D20" s="98"/>
      <c r="E20" s="98"/>
      <c r="F20" s="107">
        <f t="shared" si="0"/>
        <v>15029121020</v>
      </c>
      <c r="G20" s="106"/>
      <c r="H20" s="54"/>
      <c r="I20" s="89"/>
      <c r="J20" s="80">
        <f t="shared" si="1"/>
        <v>15029121020</v>
      </c>
    </row>
    <row r="21" spans="1:10" s="9" customFormat="1" ht="15">
      <c r="A21" s="56">
        <v>20</v>
      </c>
      <c r="B21" s="55" t="s">
        <v>7</v>
      </c>
      <c r="C21" s="98">
        <v>8897589334</v>
      </c>
      <c r="D21" s="98"/>
      <c r="E21" s="98"/>
      <c r="F21" s="107">
        <f t="shared" si="0"/>
        <v>8897589334</v>
      </c>
      <c r="G21" s="106"/>
      <c r="H21" s="54"/>
      <c r="I21" s="89"/>
      <c r="J21" s="80">
        <f t="shared" si="1"/>
        <v>8897589334</v>
      </c>
    </row>
    <row r="22" spans="1:10" s="9" customFormat="1" ht="15">
      <c r="A22" s="56">
        <v>27</v>
      </c>
      <c r="B22" s="55" t="s">
        <v>100</v>
      </c>
      <c r="C22" s="98">
        <v>5561463924</v>
      </c>
      <c r="D22" s="98"/>
      <c r="E22" s="98"/>
      <c r="F22" s="107">
        <f t="shared" si="0"/>
        <v>5561463924</v>
      </c>
      <c r="G22" s="106"/>
      <c r="H22" s="54"/>
      <c r="I22" s="89"/>
      <c r="J22" s="80">
        <f t="shared" si="1"/>
        <v>5561463924</v>
      </c>
    </row>
    <row r="23" spans="1:10" s="9" customFormat="1" ht="15">
      <c r="A23" s="56">
        <v>23</v>
      </c>
      <c r="B23" s="57" t="s">
        <v>96</v>
      </c>
      <c r="C23" s="98">
        <v>14664682321</v>
      </c>
      <c r="D23" s="98"/>
      <c r="E23" s="98"/>
      <c r="F23" s="107">
        <f t="shared" si="0"/>
        <v>14664682321</v>
      </c>
      <c r="G23" s="106"/>
      <c r="H23" s="54"/>
      <c r="I23" s="89"/>
      <c r="J23" s="80">
        <f t="shared" si="1"/>
        <v>14664682321</v>
      </c>
    </row>
    <row r="24" spans="1:10" s="9" customFormat="1" ht="15">
      <c r="A24" s="56">
        <v>25</v>
      </c>
      <c r="B24" s="55" t="s">
        <v>8</v>
      </c>
      <c r="C24" s="98">
        <v>0</v>
      </c>
      <c r="D24" s="98"/>
      <c r="E24" s="98"/>
      <c r="F24" s="107">
        <f t="shared" si="0"/>
        <v>0</v>
      </c>
      <c r="G24" s="106"/>
      <c r="H24" s="54"/>
      <c r="I24" s="89"/>
      <c r="J24" s="80">
        <f t="shared" si="1"/>
        <v>0</v>
      </c>
    </row>
    <row r="25" spans="1:10" s="9" customFormat="1" ht="15">
      <c r="A25" s="56">
        <v>94</v>
      </c>
      <c r="B25" s="55" t="s">
        <v>103</v>
      </c>
      <c r="C25" s="98">
        <v>619914410</v>
      </c>
      <c r="D25" s="98"/>
      <c r="E25" s="98"/>
      <c r="F25" s="107">
        <f t="shared" si="0"/>
        <v>619914410</v>
      </c>
      <c r="G25" s="106"/>
      <c r="H25" s="54"/>
      <c r="I25" s="89"/>
      <c r="J25" s="80">
        <f t="shared" si="1"/>
        <v>619914410</v>
      </c>
    </row>
    <row r="26" spans="1:10" s="9" customFormat="1" ht="15">
      <c r="A26" s="56">
        <v>95</v>
      </c>
      <c r="B26" s="55" t="s">
        <v>21</v>
      </c>
      <c r="C26" s="98">
        <v>1257285706</v>
      </c>
      <c r="D26" s="98"/>
      <c r="E26" s="98"/>
      <c r="F26" s="107">
        <f t="shared" si="0"/>
        <v>1257285706</v>
      </c>
      <c r="G26" s="106"/>
      <c r="H26" s="54"/>
      <c r="I26" s="89"/>
      <c r="J26" s="80">
        <f t="shared" si="1"/>
        <v>1257285706</v>
      </c>
    </row>
    <row r="27" spans="1:10" s="9" customFormat="1" ht="15">
      <c r="A27" s="56">
        <v>41</v>
      </c>
      <c r="B27" s="55" t="s">
        <v>9</v>
      </c>
      <c r="C27" s="98">
        <v>8595162063</v>
      </c>
      <c r="D27" s="98"/>
      <c r="E27" s="98"/>
      <c r="F27" s="107">
        <f t="shared" si="0"/>
        <v>8595162063</v>
      </c>
      <c r="G27" s="106"/>
      <c r="H27" s="54"/>
      <c r="I27" s="89"/>
      <c r="J27" s="80">
        <f t="shared" si="1"/>
        <v>8595162063</v>
      </c>
    </row>
    <row r="28" spans="1:10" s="9" customFormat="1" ht="15">
      <c r="A28" s="56">
        <v>44</v>
      </c>
      <c r="B28" s="58" t="s">
        <v>91</v>
      </c>
      <c r="C28" s="98">
        <v>3800162780</v>
      </c>
      <c r="D28" s="98"/>
      <c r="E28" s="98"/>
      <c r="F28" s="107">
        <f t="shared" si="0"/>
        <v>3800162780</v>
      </c>
      <c r="G28" s="106"/>
      <c r="H28" s="54"/>
      <c r="I28" s="89"/>
      <c r="J28" s="80">
        <f t="shared" si="1"/>
        <v>3800162780</v>
      </c>
    </row>
    <row r="29" spans="1:10" s="9" customFormat="1" ht="15">
      <c r="A29" s="56">
        <v>47</v>
      </c>
      <c r="B29" s="55" t="s">
        <v>10</v>
      </c>
      <c r="C29" s="98">
        <v>10754307995</v>
      </c>
      <c r="D29" s="98"/>
      <c r="E29" s="98"/>
      <c r="F29" s="107">
        <f t="shared" si="0"/>
        <v>10754307995</v>
      </c>
      <c r="G29" s="106"/>
      <c r="H29" s="54"/>
      <c r="I29" s="89"/>
      <c r="J29" s="80">
        <f t="shared" si="1"/>
        <v>10754307995</v>
      </c>
    </row>
    <row r="30" spans="1:10" s="9" customFormat="1" ht="15">
      <c r="A30" s="56">
        <v>50</v>
      </c>
      <c r="B30" s="55" t="s">
        <v>11</v>
      </c>
      <c r="C30" s="98">
        <v>5263578681</v>
      </c>
      <c r="D30" s="98"/>
      <c r="E30" s="98"/>
      <c r="F30" s="107">
        <f t="shared" si="0"/>
        <v>5263578681</v>
      </c>
      <c r="G30" s="106"/>
      <c r="H30" s="54"/>
      <c r="I30" s="89"/>
      <c r="J30" s="80">
        <f t="shared" si="1"/>
        <v>5263578681</v>
      </c>
    </row>
    <row r="31" spans="1:10" s="9" customFormat="1" ht="15">
      <c r="A31" s="56">
        <v>52</v>
      </c>
      <c r="B31" s="58" t="s">
        <v>12</v>
      </c>
      <c r="C31" s="98">
        <v>13040344609</v>
      </c>
      <c r="D31" s="98"/>
      <c r="E31" s="98"/>
      <c r="F31" s="107">
        <f t="shared" si="0"/>
        <v>13040344609</v>
      </c>
      <c r="G31" s="106"/>
      <c r="H31" s="54"/>
      <c r="I31" s="89"/>
      <c r="J31" s="80">
        <f t="shared" si="1"/>
        <v>13040344609</v>
      </c>
    </row>
    <row r="32" spans="1:10" s="9" customFormat="1" ht="15">
      <c r="A32" s="56">
        <v>54</v>
      </c>
      <c r="B32" s="58" t="s">
        <v>135</v>
      </c>
      <c r="C32" s="98">
        <v>9024316513</v>
      </c>
      <c r="D32" s="98"/>
      <c r="E32" s="98"/>
      <c r="F32" s="107">
        <f t="shared" si="0"/>
        <v>9024316513</v>
      </c>
      <c r="G32" s="106"/>
      <c r="H32" s="54"/>
      <c r="I32" s="89"/>
      <c r="J32" s="80">
        <f t="shared" si="1"/>
        <v>9024316513</v>
      </c>
    </row>
    <row r="33" spans="1:10" s="9" customFormat="1" ht="15">
      <c r="A33" s="56">
        <v>86</v>
      </c>
      <c r="B33" s="55" t="s">
        <v>19</v>
      </c>
      <c r="C33" s="98">
        <v>5167620452</v>
      </c>
      <c r="D33" s="98"/>
      <c r="E33" s="98"/>
      <c r="F33" s="107">
        <f t="shared" si="0"/>
        <v>5167620452</v>
      </c>
      <c r="G33" s="106"/>
      <c r="H33" s="54"/>
      <c r="I33" s="89"/>
      <c r="J33" s="80">
        <f t="shared" si="1"/>
        <v>5167620452</v>
      </c>
    </row>
    <row r="34" spans="1:10" s="9" customFormat="1" ht="15">
      <c r="A34" s="56">
        <v>63</v>
      </c>
      <c r="B34" s="55" t="s">
        <v>101</v>
      </c>
      <c r="C34" s="98">
        <v>3158106179</v>
      </c>
      <c r="D34" s="98"/>
      <c r="E34" s="98"/>
      <c r="F34" s="107">
        <f t="shared" si="0"/>
        <v>3158106179</v>
      </c>
      <c r="G34" s="106"/>
      <c r="H34" s="54"/>
      <c r="I34" s="89"/>
      <c r="J34" s="80">
        <f t="shared" si="1"/>
        <v>3158106179</v>
      </c>
    </row>
    <row r="35" spans="1:10" s="9" customFormat="1" ht="15">
      <c r="A35" s="56">
        <v>66</v>
      </c>
      <c r="B35" s="55" t="s">
        <v>13</v>
      </c>
      <c r="C35" s="98">
        <v>3483869870</v>
      </c>
      <c r="D35" s="98"/>
      <c r="E35" s="98"/>
      <c r="F35" s="107">
        <f t="shared" si="0"/>
        <v>3483869870</v>
      </c>
      <c r="G35" s="106"/>
      <c r="H35" s="54"/>
      <c r="I35" s="89"/>
      <c r="J35" s="80">
        <f t="shared" si="1"/>
        <v>3483869870</v>
      </c>
    </row>
    <row r="36" spans="1:10" s="9" customFormat="1" ht="15">
      <c r="A36" s="56">
        <v>88</v>
      </c>
      <c r="B36" s="55" t="s">
        <v>94</v>
      </c>
      <c r="C36" s="98">
        <v>618449432</v>
      </c>
      <c r="D36" s="98"/>
      <c r="E36" s="98"/>
      <c r="F36" s="107">
        <f t="shared" si="0"/>
        <v>618449432</v>
      </c>
      <c r="G36" s="106"/>
      <c r="H36" s="54"/>
      <c r="I36" s="89"/>
      <c r="J36" s="80">
        <f t="shared" si="1"/>
        <v>618449432</v>
      </c>
    </row>
    <row r="37" spans="1:10" s="9" customFormat="1" ht="15">
      <c r="A37" s="56">
        <v>68</v>
      </c>
      <c r="B37" s="55" t="s">
        <v>14</v>
      </c>
      <c r="C37" s="98">
        <v>11756639917</v>
      </c>
      <c r="D37" s="98"/>
      <c r="E37" s="98"/>
      <c r="F37" s="107">
        <f t="shared" si="0"/>
        <v>11756639917</v>
      </c>
      <c r="G37" s="106"/>
      <c r="H37" s="54"/>
      <c r="I37" s="89"/>
      <c r="J37" s="80">
        <f t="shared" si="1"/>
        <v>11756639917</v>
      </c>
    </row>
    <row r="38" spans="1:10" s="9" customFormat="1" ht="15">
      <c r="A38" s="56">
        <v>70</v>
      </c>
      <c r="B38" s="55" t="s">
        <v>15</v>
      </c>
      <c r="C38" s="98">
        <v>10087575239</v>
      </c>
      <c r="D38" s="98"/>
      <c r="E38" s="98"/>
      <c r="F38" s="107">
        <f t="shared" si="0"/>
        <v>10087575239</v>
      </c>
      <c r="G38" s="106"/>
      <c r="H38" s="54"/>
      <c r="I38" s="89"/>
      <c r="J38" s="80">
        <f t="shared" si="1"/>
        <v>10087575239</v>
      </c>
    </row>
    <row r="39" spans="1:10" s="9" customFormat="1" ht="15">
      <c r="A39" s="56">
        <v>73</v>
      </c>
      <c r="B39" s="55" t="s">
        <v>16</v>
      </c>
      <c r="C39" s="98">
        <v>11256720660</v>
      </c>
      <c r="D39" s="98"/>
      <c r="E39" s="98"/>
      <c r="F39" s="107">
        <f t="shared" si="0"/>
        <v>11256720660</v>
      </c>
      <c r="G39" s="106"/>
      <c r="H39" s="54"/>
      <c r="I39" s="89"/>
      <c r="J39" s="80">
        <f t="shared" si="1"/>
        <v>11256720660</v>
      </c>
    </row>
    <row r="40" spans="1:10" s="9" customFormat="1" ht="15">
      <c r="A40" s="56">
        <v>76</v>
      </c>
      <c r="B40" s="58" t="s">
        <v>136</v>
      </c>
      <c r="C40" s="98">
        <v>9994324458</v>
      </c>
      <c r="D40" s="98"/>
      <c r="E40" s="98"/>
      <c r="F40" s="107">
        <f t="shared" si="0"/>
        <v>9994324458</v>
      </c>
      <c r="G40" s="106"/>
      <c r="H40" s="54"/>
      <c r="I40" s="89"/>
      <c r="J40" s="80">
        <f t="shared" si="1"/>
        <v>9994324458</v>
      </c>
    </row>
    <row r="41" spans="1:10" s="9" customFormat="1" ht="15">
      <c r="A41" s="56">
        <v>97</v>
      </c>
      <c r="B41" s="55" t="s">
        <v>104</v>
      </c>
      <c r="C41" s="98">
        <v>572635038</v>
      </c>
      <c r="D41" s="98"/>
      <c r="E41" s="98"/>
      <c r="F41" s="107">
        <f t="shared" si="0"/>
        <v>572635038</v>
      </c>
      <c r="G41" s="106"/>
      <c r="H41" s="54"/>
      <c r="I41" s="89"/>
      <c r="J41" s="80">
        <f t="shared" si="1"/>
        <v>572635038</v>
      </c>
    </row>
    <row r="42" spans="1:10" s="9" customFormat="1" ht="15">
      <c r="A42" s="56">
        <v>99</v>
      </c>
      <c r="B42" s="55" t="s">
        <v>22</v>
      </c>
      <c r="C42" s="98">
        <v>827178710</v>
      </c>
      <c r="D42" s="98"/>
      <c r="E42" s="98"/>
      <c r="F42" s="107">
        <f t="shared" si="0"/>
        <v>827178710</v>
      </c>
      <c r="G42" s="106"/>
      <c r="H42" s="54"/>
      <c r="I42" s="89"/>
      <c r="J42" s="80">
        <f t="shared" si="1"/>
        <v>827178710</v>
      </c>
    </row>
    <row r="43" spans="1:10" ht="13.5" thickBot="1">
      <c r="A43" s="26"/>
      <c r="B43" s="26"/>
      <c r="J43" s="26"/>
    </row>
    <row r="44" spans="2:10" s="37" customFormat="1" ht="27.75" customHeight="1" thickBot="1">
      <c r="B44" s="83" t="s">
        <v>23</v>
      </c>
      <c r="C44" s="84">
        <f aca="true" t="shared" si="2" ref="C44:J44">SUM(C11:C43)</f>
        <v>229363699495</v>
      </c>
      <c r="D44" s="84">
        <f t="shared" si="2"/>
        <v>0</v>
      </c>
      <c r="E44" s="84">
        <f t="shared" si="2"/>
        <v>0</v>
      </c>
      <c r="F44" s="84">
        <f t="shared" si="2"/>
        <v>229363699495</v>
      </c>
      <c r="G44" s="84">
        <f t="shared" si="2"/>
        <v>0</v>
      </c>
      <c r="H44" s="86">
        <f t="shared" si="2"/>
        <v>0</v>
      </c>
      <c r="I44" s="84">
        <f t="shared" si="2"/>
        <v>0</v>
      </c>
      <c r="J44" s="85">
        <f t="shared" si="2"/>
        <v>229363699495</v>
      </c>
    </row>
    <row r="45" ht="12.75">
      <c r="B45" s="26"/>
    </row>
    <row r="46" spans="1:8" ht="18">
      <c r="A46" s="15"/>
      <c r="B46" s="4"/>
      <c r="C46" s="108"/>
      <c r="D46" s="109"/>
      <c r="E46" s="109"/>
      <c r="H46" s="69"/>
    </row>
    <row r="47" ht="18">
      <c r="H47" s="74"/>
    </row>
    <row r="90" ht="12.75">
      <c r="E90" s="38">
        <f>+J11+Dptos!I44</f>
        <v>1075856997</v>
      </c>
    </row>
  </sheetData>
  <sheetProtection/>
  <mergeCells count="11">
    <mergeCell ref="C7:F7"/>
    <mergeCell ref="F8:F9"/>
    <mergeCell ref="G7:G9"/>
    <mergeCell ref="H7:H9"/>
    <mergeCell ref="J7:J9"/>
    <mergeCell ref="D8:E8"/>
    <mergeCell ref="A4:I4"/>
    <mergeCell ref="A5:I5"/>
    <mergeCell ref="A7:A9"/>
    <mergeCell ref="B7:B9"/>
    <mergeCell ref="I7:I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="80" zoomScaleNormal="80" zoomScalePageLayoutView="0" workbookViewId="0" topLeftCell="A1">
      <pane xSplit="2" ySplit="10" topLeftCell="C11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C11" sqref="C11:C73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57421875" style="99" customWidth="1"/>
    <col min="7" max="7" width="26.421875" style="26" customWidth="1"/>
    <col min="8" max="8" width="22.57421875" style="26" customWidth="1"/>
    <col min="9" max="9" width="22.421875" style="26" customWidth="1"/>
    <col min="10" max="10" width="21.00390625" style="38" customWidth="1"/>
    <col min="11" max="11" width="25.57421875" style="8" customWidth="1"/>
    <col min="12" max="12" width="55.57421875" style="8" customWidth="1"/>
    <col min="13" max="16384" width="11.421875" style="8" customWidth="1"/>
  </cols>
  <sheetData>
    <row r="1" spans="1:9" ht="20.25">
      <c r="A1" s="27" t="s">
        <v>61</v>
      </c>
      <c r="B1" s="3"/>
      <c r="C1" s="110"/>
      <c r="D1" s="110"/>
      <c r="E1" s="110"/>
      <c r="F1" s="110"/>
      <c r="G1" s="24"/>
      <c r="H1" s="24"/>
      <c r="I1" s="24"/>
    </row>
    <row r="2" spans="1:9" ht="20.25">
      <c r="A2" s="27" t="s">
        <v>74</v>
      </c>
      <c r="B2" s="3"/>
      <c r="C2" s="110"/>
      <c r="D2" s="110"/>
      <c r="E2" s="110"/>
      <c r="F2" s="110"/>
      <c r="G2" s="24"/>
      <c r="H2" s="24"/>
      <c r="I2" s="24"/>
    </row>
    <row r="3" spans="2:9" ht="12.75">
      <c r="B3" s="3"/>
      <c r="C3" s="110"/>
      <c r="D3" s="110"/>
      <c r="E3" s="110"/>
      <c r="F3" s="110"/>
      <c r="G3" s="24"/>
      <c r="H3" s="24"/>
      <c r="I3" s="24"/>
    </row>
    <row r="4" spans="1:10" ht="15.75">
      <c r="A4" s="155" t="s">
        <v>62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5.75">
      <c r="A5" s="155" t="s">
        <v>138</v>
      </c>
      <c r="B5" s="155"/>
      <c r="C5" s="155"/>
      <c r="D5" s="155"/>
      <c r="E5" s="155"/>
      <c r="F5" s="155"/>
      <c r="G5" s="155"/>
      <c r="H5" s="155"/>
      <c r="I5" s="155"/>
      <c r="J5" s="155"/>
    </row>
    <row r="6" spans="1:9" ht="13.5" thickBot="1">
      <c r="A6" s="12"/>
      <c r="B6" s="11"/>
      <c r="C6" s="94"/>
      <c r="D6" s="94"/>
      <c r="E6" s="94"/>
      <c r="F6" s="94"/>
      <c r="G6" s="25"/>
      <c r="H6" s="25"/>
      <c r="I6" s="25"/>
    </row>
    <row r="7" spans="1:12" ht="16.5" customHeight="1">
      <c r="A7" s="146" t="s">
        <v>0</v>
      </c>
      <c r="B7" s="148" t="s">
        <v>78</v>
      </c>
      <c r="C7" s="151" t="s">
        <v>59</v>
      </c>
      <c r="D7" s="151"/>
      <c r="E7" s="151"/>
      <c r="F7" s="151"/>
      <c r="G7" s="161" t="s">
        <v>108</v>
      </c>
      <c r="H7" s="161" t="s">
        <v>109</v>
      </c>
      <c r="I7" s="164" t="s">
        <v>110</v>
      </c>
      <c r="J7" s="156" t="s">
        <v>2</v>
      </c>
      <c r="K7" s="143" t="s">
        <v>111</v>
      </c>
      <c r="L7" s="152" t="s">
        <v>132</v>
      </c>
    </row>
    <row r="8" spans="1:12" ht="27.75" customHeight="1">
      <c r="A8" s="147"/>
      <c r="B8" s="149"/>
      <c r="C8" s="95" t="s">
        <v>63</v>
      </c>
      <c r="D8" s="150" t="s">
        <v>90</v>
      </c>
      <c r="E8" s="150"/>
      <c r="F8" s="159" t="s">
        <v>64</v>
      </c>
      <c r="G8" s="162"/>
      <c r="H8" s="162"/>
      <c r="I8" s="165"/>
      <c r="J8" s="157"/>
      <c r="K8" s="144"/>
      <c r="L8" s="153"/>
    </row>
    <row r="9" spans="1:12" ht="37.5" customHeight="1" thickBot="1">
      <c r="A9" s="135"/>
      <c r="B9" s="138"/>
      <c r="C9" s="96" t="s">
        <v>60</v>
      </c>
      <c r="D9" s="97" t="s">
        <v>85</v>
      </c>
      <c r="E9" s="97" t="s">
        <v>84</v>
      </c>
      <c r="F9" s="160"/>
      <c r="G9" s="163"/>
      <c r="H9" s="163"/>
      <c r="I9" s="166"/>
      <c r="J9" s="158"/>
      <c r="K9" s="145"/>
      <c r="L9" s="154"/>
    </row>
    <row r="10" spans="1:10" ht="30" customHeight="1">
      <c r="A10" s="21"/>
      <c r="B10" s="13"/>
      <c r="C10" s="111" t="s">
        <v>65</v>
      </c>
      <c r="D10" s="111" t="s">
        <v>66</v>
      </c>
      <c r="E10" s="111" t="s">
        <v>67</v>
      </c>
      <c r="F10" s="111" t="s">
        <v>83</v>
      </c>
      <c r="G10" s="28"/>
      <c r="H10" s="28"/>
      <c r="I10" s="81"/>
      <c r="J10" s="41" t="s">
        <v>107</v>
      </c>
    </row>
    <row r="11" spans="1:12" s="40" customFormat="1" ht="18">
      <c r="A11" s="54">
        <v>11001</v>
      </c>
      <c r="B11" s="52" t="s">
        <v>112</v>
      </c>
      <c r="C11" s="98">
        <v>0</v>
      </c>
      <c r="D11" s="98"/>
      <c r="E11" s="98"/>
      <c r="F11" s="112">
        <f aca="true" t="shared" si="0" ref="F11:F42">+E11+D11+C11</f>
        <v>0</v>
      </c>
      <c r="G11" s="106"/>
      <c r="H11" s="82"/>
      <c r="I11" s="80"/>
      <c r="J11" s="80"/>
      <c r="K11" s="80">
        <f>+F11+H11+I11+J11+G11</f>
        <v>0</v>
      </c>
      <c r="L11" s="92"/>
    </row>
    <row r="12" spans="1:12" s="40" customFormat="1" ht="18">
      <c r="A12" s="54">
        <v>8001</v>
      </c>
      <c r="B12" s="52" t="s">
        <v>87</v>
      </c>
      <c r="C12" s="98">
        <v>0</v>
      </c>
      <c r="D12" s="98"/>
      <c r="E12" s="98"/>
      <c r="F12" s="112">
        <f t="shared" si="0"/>
        <v>0</v>
      </c>
      <c r="G12" s="106"/>
      <c r="H12" s="82"/>
      <c r="I12" s="80"/>
      <c r="J12" s="80">
        <v>0</v>
      </c>
      <c r="K12" s="80">
        <f aca="true" t="shared" si="1" ref="K12:K73">+F12+H12+I12+J12+G12</f>
        <v>0</v>
      </c>
      <c r="L12" s="92"/>
    </row>
    <row r="13" spans="1:12" s="40" customFormat="1" ht="18">
      <c r="A13" s="54">
        <v>13001</v>
      </c>
      <c r="B13" s="52" t="s">
        <v>88</v>
      </c>
      <c r="C13" s="98">
        <v>7458773250</v>
      </c>
      <c r="D13" s="98"/>
      <c r="E13" s="98"/>
      <c r="F13" s="112">
        <f t="shared" si="0"/>
        <v>7458773250</v>
      </c>
      <c r="G13" s="106"/>
      <c r="H13" s="82"/>
      <c r="I13" s="80"/>
      <c r="J13" s="80">
        <v>0</v>
      </c>
      <c r="K13" s="80">
        <f t="shared" si="1"/>
        <v>7458773250</v>
      </c>
      <c r="L13" s="92"/>
    </row>
    <row r="14" spans="1:12" s="40" customFormat="1" ht="18">
      <c r="A14" s="54">
        <v>47001</v>
      </c>
      <c r="B14" s="52" t="s">
        <v>89</v>
      </c>
      <c r="C14" s="98">
        <v>4523788739</v>
      </c>
      <c r="D14" s="98"/>
      <c r="E14" s="98"/>
      <c r="F14" s="112">
        <f t="shared" si="0"/>
        <v>4523788739</v>
      </c>
      <c r="G14" s="106"/>
      <c r="H14" s="82"/>
      <c r="I14" s="80"/>
      <c r="J14" s="80">
        <v>0</v>
      </c>
      <c r="K14" s="80">
        <f t="shared" si="1"/>
        <v>4523788739</v>
      </c>
      <c r="L14" s="92"/>
    </row>
    <row r="15" spans="1:12" s="40" customFormat="1" ht="18">
      <c r="A15" s="54">
        <v>63001</v>
      </c>
      <c r="B15" s="52" t="s">
        <v>41</v>
      </c>
      <c r="C15" s="98">
        <v>2638580280</v>
      </c>
      <c r="D15" s="98"/>
      <c r="E15" s="98"/>
      <c r="F15" s="112">
        <f t="shared" si="0"/>
        <v>2638580280</v>
      </c>
      <c r="G15" s="106"/>
      <c r="H15" s="82"/>
      <c r="I15" s="80"/>
      <c r="J15" s="80">
        <v>0</v>
      </c>
      <c r="K15" s="80">
        <f t="shared" si="1"/>
        <v>2638580280</v>
      </c>
      <c r="L15" s="92"/>
    </row>
    <row r="16" spans="1:12" s="40" customFormat="1" ht="18">
      <c r="A16" s="54">
        <v>68081</v>
      </c>
      <c r="B16" s="52" t="s">
        <v>86</v>
      </c>
      <c r="C16" s="98">
        <v>2218424654</v>
      </c>
      <c r="D16" s="98"/>
      <c r="E16" s="98"/>
      <c r="F16" s="112">
        <f t="shared" si="0"/>
        <v>2218424654</v>
      </c>
      <c r="G16" s="106"/>
      <c r="H16" s="82"/>
      <c r="I16" s="80"/>
      <c r="J16" s="80">
        <v>0</v>
      </c>
      <c r="K16" s="80">
        <f t="shared" si="1"/>
        <v>2218424654</v>
      </c>
      <c r="L16" s="92"/>
    </row>
    <row r="17" spans="1:12" s="40" customFormat="1" ht="18">
      <c r="A17" s="54">
        <v>5088</v>
      </c>
      <c r="B17" s="77" t="s">
        <v>25</v>
      </c>
      <c r="C17" s="98">
        <v>2622581327</v>
      </c>
      <c r="D17" s="98"/>
      <c r="E17" s="98"/>
      <c r="F17" s="112">
        <f t="shared" si="0"/>
        <v>2622581327</v>
      </c>
      <c r="G17" s="106"/>
      <c r="H17" s="82"/>
      <c r="I17" s="80"/>
      <c r="J17" s="80">
        <v>0</v>
      </c>
      <c r="K17" s="80">
        <f t="shared" si="1"/>
        <v>2622581327</v>
      </c>
      <c r="L17" s="92"/>
    </row>
    <row r="18" spans="1:12" s="40" customFormat="1" ht="18">
      <c r="A18" s="54">
        <v>68001</v>
      </c>
      <c r="B18" s="52" t="s">
        <v>44</v>
      </c>
      <c r="C18" s="98">
        <v>0</v>
      </c>
      <c r="D18" s="98"/>
      <c r="E18" s="98"/>
      <c r="F18" s="112">
        <f t="shared" si="0"/>
        <v>0</v>
      </c>
      <c r="G18" s="106"/>
      <c r="H18" s="82"/>
      <c r="I18" s="80"/>
      <c r="J18" s="80">
        <v>0</v>
      </c>
      <c r="K18" s="80">
        <f t="shared" si="1"/>
        <v>0</v>
      </c>
      <c r="L18" s="92"/>
    </row>
    <row r="19" spans="1:12" s="40" customFormat="1" ht="18">
      <c r="A19" s="54">
        <v>76109</v>
      </c>
      <c r="B19" s="52" t="s">
        <v>47</v>
      </c>
      <c r="C19" s="98">
        <v>3060474624</v>
      </c>
      <c r="D19" s="98"/>
      <c r="E19" s="98"/>
      <c r="F19" s="112">
        <f t="shared" si="0"/>
        <v>3060474624</v>
      </c>
      <c r="G19" s="106"/>
      <c r="H19" s="82"/>
      <c r="I19" s="80"/>
      <c r="J19" s="80">
        <v>0</v>
      </c>
      <c r="K19" s="80">
        <f t="shared" si="1"/>
        <v>3060474624</v>
      </c>
      <c r="L19" s="92"/>
    </row>
    <row r="20" spans="1:12" s="40" customFormat="1" ht="18">
      <c r="A20" s="54">
        <v>76111</v>
      </c>
      <c r="B20" s="52" t="s">
        <v>48</v>
      </c>
      <c r="C20" s="98">
        <v>1116175980</v>
      </c>
      <c r="D20" s="98"/>
      <c r="E20" s="98"/>
      <c r="F20" s="112">
        <f t="shared" si="0"/>
        <v>1116175980</v>
      </c>
      <c r="G20" s="106"/>
      <c r="H20" s="82"/>
      <c r="I20" s="80"/>
      <c r="J20" s="80">
        <v>0</v>
      </c>
      <c r="K20" s="80">
        <f t="shared" si="1"/>
        <v>1116175980</v>
      </c>
      <c r="L20" s="92"/>
    </row>
    <row r="21" spans="1:12" s="40" customFormat="1" ht="18">
      <c r="A21" s="54">
        <v>76001</v>
      </c>
      <c r="B21" s="52" t="s">
        <v>75</v>
      </c>
      <c r="C21" s="98">
        <v>10077398683</v>
      </c>
      <c r="D21" s="98"/>
      <c r="E21" s="98"/>
      <c r="F21" s="112">
        <f t="shared" si="0"/>
        <v>10077398683</v>
      </c>
      <c r="G21" s="106"/>
      <c r="H21" s="82"/>
      <c r="I21" s="80"/>
      <c r="J21" s="80">
        <v>0</v>
      </c>
      <c r="K21" s="80">
        <f t="shared" si="1"/>
        <v>10077398683</v>
      </c>
      <c r="L21" s="92"/>
    </row>
    <row r="22" spans="1:12" s="40" customFormat="1" ht="18">
      <c r="A22" s="54">
        <v>76147</v>
      </c>
      <c r="B22" s="52" t="s">
        <v>49</v>
      </c>
      <c r="C22" s="98">
        <v>1178286979</v>
      </c>
      <c r="D22" s="98"/>
      <c r="E22" s="98"/>
      <c r="F22" s="112">
        <f t="shared" si="0"/>
        <v>1178286979</v>
      </c>
      <c r="G22" s="106"/>
      <c r="H22" s="82"/>
      <c r="I22" s="80"/>
      <c r="J22" s="80">
        <v>0</v>
      </c>
      <c r="K22" s="80">
        <f t="shared" si="1"/>
        <v>1178286979</v>
      </c>
      <c r="L22" s="92"/>
    </row>
    <row r="23" spans="1:12" s="40" customFormat="1" ht="18">
      <c r="A23" s="54">
        <v>47189</v>
      </c>
      <c r="B23" s="53" t="s">
        <v>98</v>
      </c>
      <c r="C23" s="98">
        <v>1572739168</v>
      </c>
      <c r="D23" s="98"/>
      <c r="E23" s="98"/>
      <c r="F23" s="112">
        <f t="shared" si="0"/>
        <v>1572739168</v>
      </c>
      <c r="G23" s="106"/>
      <c r="H23" s="82"/>
      <c r="I23" s="80"/>
      <c r="J23" s="80">
        <v>0</v>
      </c>
      <c r="K23" s="80">
        <f t="shared" si="1"/>
        <v>1572739168</v>
      </c>
      <c r="L23" s="92"/>
    </row>
    <row r="24" spans="1:12" s="40" customFormat="1" ht="18">
      <c r="A24" s="54">
        <v>54001</v>
      </c>
      <c r="B24" s="53" t="s">
        <v>113</v>
      </c>
      <c r="C24" s="98">
        <v>6492129593</v>
      </c>
      <c r="D24" s="98"/>
      <c r="E24" s="98"/>
      <c r="F24" s="112">
        <f t="shared" si="0"/>
        <v>6492129593</v>
      </c>
      <c r="G24" s="106"/>
      <c r="H24" s="82"/>
      <c r="I24" s="80"/>
      <c r="J24" s="80">
        <v>0</v>
      </c>
      <c r="K24" s="80">
        <f t="shared" si="1"/>
        <v>6492129593</v>
      </c>
      <c r="L24" s="92"/>
    </row>
    <row r="25" spans="1:12" s="40" customFormat="1" ht="18">
      <c r="A25" s="54">
        <v>66170</v>
      </c>
      <c r="B25" s="52" t="s">
        <v>43</v>
      </c>
      <c r="C25" s="98">
        <v>1579085564</v>
      </c>
      <c r="D25" s="98"/>
      <c r="E25" s="98"/>
      <c r="F25" s="112">
        <f t="shared" si="0"/>
        <v>1579085564</v>
      </c>
      <c r="G25" s="106"/>
      <c r="H25" s="82"/>
      <c r="I25" s="80"/>
      <c r="J25" s="80">
        <v>0</v>
      </c>
      <c r="K25" s="80">
        <f t="shared" si="1"/>
        <v>1579085564</v>
      </c>
      <c r="L25" s="92"/>
    </row>
    <row r="26" spans="1:12" s="40" customFormat="1" ht="18">
      <c r="A26" s="54">
        <v>15238</v>
      </c>
      <c r="B26" s="52" t="s">
        <v>28</v>
      </c>
      <c r="C26" s="98">
        <v>1179162417</v>
      </c>
      <c r="D26" s="98"/>
      <c r="E26" s="98"/>
      <c r="F26" s="112">
        <f t="shared" si="0"/>
        <v>1179162417</v>
      </c>
      <c r="G26" s="106"/>
      <c r="H26" s="82"/>
      <c r="I26" s="80"/>
      <c r="J26" s="80">
        <v>0</v>
      </c>
      <c r="K26" s="80">
        <f t="shared" si="1"/>
        <v>1179162417</v>
      </c>
      <c r="L26" s="92"/>
    </row>
    <row r="27" spans="1:12" s="40" customFormat="1" ht="18">
      <c r="A27" s="54">
        <v>5266</v>
      </c>
      <c r="B27" s="52" t="s">
        <v>26</v>
      </c>
      <c r="C27" s="98">
        <v>889121486</v>
      </c>
      <c r="D27" s="98"/>
      <c r="E27" s="98"/>
      <c r="F27" s="112">
        <f t="shared" si="0"/>
        <v>889121486</v>
      </c>
      <c r="G27" s="106"/>
      <c r="H27" s="82"/>
      <c r="I27" s="80"/>
      <c r="J27" s="80">
        <v>0</v>
      </c>
      <c r="K27" s="80">
        <f t="shared" si="1"/>
        <v>889121486</v>
      </c>
      <c r="L27" s="92"/>
    </row>
    <row r="28" spans="1:12" s="40" customFormat="1" ht="18">
      <c r="A28" s="54">
        <v>18001</v>
      </c>
      <c r="B28" s="52" t="s">
        <v>31</v>
      </c>
      <c r="C28" s="98">
        <v>2059380468</v>
      </c>
      <c r="D28" s="98"/>
      <c r="E28" s="98"/>
      <c r="F28" s="112">
        <f t="shared" si="0"/>
        <v>2059380468</v>
      </c>
      <c r="G28" s="106"/>
      <c r="H28" s="82"/>
      <c r="I28" s="80"/>
      <c r="J28" s="80">
        <v>0</v>
      </c>
      <c r="K28" s="80">
        <f t="shared" si="1"/>
        <v>2059380468</v>
      </c>
      <c r="L28" s="92"/>
    </row>
    <row r="29" spans="1:12" s="40" customFormat="1" ht="18">
      <c r="A29" s="54">
        <v>68276</v>
      </c>
      <c r="B29" s="52" t="s">
        <v>45</v>
      </c>
      <c r="C29" s="98">
        <v>1929986217</v>
      </c>
      <c r="D29" s="98"/>
      <c r="E29" s="98"/>
      <c r="F29" s="112">
        <f t="shared" si="0"/>
        <v>1929986217</v>
      </c>
      <c r="G29" s="106"/>
      <c r="H29" s="82"/>
      <c r="I29" s="80"/>
      <c r="J29" s="80">
        <v>0</v>
      </c>
      <c r="K29" s="80">
        <f t="shared" si="1"/>
        <v>1929986217</v>
      </c>
      <c r="L29" s="92"/>
    </row>
    <row r="30" spans="1:12" s="40" customFormat="1" ht="18">
      <c r="A30" s="54">
        <v>25290</v>
      </c>
      <c r="B30" s="52" t="s">
        <v>114</v>
      </c>
      <c r="C30" s="98">
        <v>1142539340</v>
      </c>
      <c r="D30" s="98"/>
      <c r="E30" s="98"/>
      <c r="F30" s="112">
        <f t="shared" si="0"/>
        <v>1142539340</v>
      </c>
      <c r="G30" s="106"/>
      <c r="H30" s="82"/>
      <c r="I30" s="80"/>
      <c r="J30" s="80">
        <v>0</v>
      </c>
      <c r="K30" s="80">
        <f t="shared" si="1"/>
        <v>1142539340</v>
      </c>
      <c r="L30" s="92"/>
    </row>
    <row r="31" spans="1:12" s="40" customFormat="1" ht="18">
      <c r="A31" s="54">
        <v>25307</v>
      </c>
      <c r="B31" s="52" t="s">
        <v>34</v>
      </c>
      <c r="C31" s="98">
        <v>847555831</v>
      </c>
      <c r="D31" s="98"/>
      <c r="E31" s="98"/>
      <c r="F31" s="112">
        <f t="shared" si="0"/>
        <v>847555831</v>
      </c>
      <c r="G31" s="106"/>
      <c r="H31" s="82"/>
      <c r="I31" s="80"/>
      <c r="J31" s="80">
        <v>0</v>
      </c>
      <c r="K31" s="80">
        <f t="shared" si="1"/>
        <v>847555831</v>
      </c>
      <c r="L31" s="92"/>
    </row>
    <row r="32" spans="1:12" s="40" customFormat="1" ht="18">
      <c r="A32" s="54">
        <v>68307</v>
      </c>
      <c r="B32" s="52" t="s">
        <v>115</v>
      </c>
      <c r="C32" s="98">
        <v>1324694876</v>
      </c>
      <c r="D32" s="98"/>
      <c r="E32" s="98"/>
      <c r="F32" s="112">
        <f t="shared" si="0"/>
        <v>1324694876</v>
      </c>
      <c r="G32" s="106"/>
      <c r="H32" s="82"/>
      <c r="I32" s="89"/>
      <c r="J32" s="80">
        <v>0</v>
      </c>
      <c r="K32" s="80">
        <f t="shared" si="1"/>
        <v>1324694876</v>
      </c>
      <c r="L32" s="92"/>
    </row>
    <row r="33" spans="1:12" s="40" customFormat="1" ht="18">
      <c r="A33" s="54">
        <v>73001</v>
      </c>
      <c r="B33" s="52" t="s">
        <v>116</v>
      </c>
      <c r="C33" s="98">
        <v>5208846323</v>
      </c>
      <c r="D33" s="98"/>
      <c r="E33" s="98"/>
      <c r="F33" s="112">
        <f t="shared" si="0"/>
        <v>5208846323</v>
      </c>
      <c r="G33" s="106"/>
      <c r="H33" s="82"/>
      <c r="I33" s="89"/>
      <c r="J33" s="80">
        <v>0</v>
      </c>
      <c r="K33" s="80">
        <f t="shared" si="1"/>
        <v>5208846323</v>
      </c>
      <c r="L33" s="92"/>
    </row>
    <row r="34" spans="1:12" s="40" customFormat="1" ht="18">
      <c r="A34" s="54">
        <v>5360</v>
      </c>
      <c r="B34" s="52" t="s">
        <v>117</v>
      </c>
      <c r="C34" s="98">
        <v>1706149763</v>
      </c>
      <c r="D34" s="98"/>
      <c r="E34" s="98"/>
      <c r="F34" s="112">
        <f t="shared" si="0"/>
        <v>1706149763</v>
      </c>
      <c r="G34" s="106"/>
      <c r="H34" s="82"/>
      <c r="I34" s="89"/>
      <c r="J34" s="80">
        <v>0</v>
      </c>
      <c r="K34" s="80">
        <f t="shared" si="1"/>
        <v>1706149763</v>
      </c>
      <c r="L34" s="92"/>
    </row>
    <row r="35" spans="1:12" s="40" customFormat="1" ht="18">
      <c r="A35" s="54">
        <v>23417</v>
      </c>
      <c r="B35" s="52" t="s">
        <v>33</v>
      </c>
      <c r="C35" s="98">
        <v>1927386144</v>
      </c>
      <c r="D35" s="98"/>
      <c r="E35" s="98"/>
      <c r="F35" s="112">
        <f t="shared" si="0"/>
        <v>1927386144</v>
      </c>
      <c r="G35" s="106"/>
      <c r="H35" s="82"/>
      <c r="I35" s="89"/>
      <c r="J35" s="80">
        <v>0</v>
      </c>
      <c r="K35" s="80">
        <f t="shared" si="1"/>
        <v>1927386144</v>
      </c>
      <c r="L35" s="92"/>
    </row>
    <row r="36" spans="1:12" s="40" customFormat="1" ht="18">
      <c r="A36" s="54">
        <v>13430</v>
      </c>
      <c r="B36" s="52" t="s">
        <v>118</v>
      </c>
      <c r="C36" s="98">
        <v>1740320027</v>
      </c>
      <c r="D36" s="98"/>
      <c r="E36" s="98"/>
      <c r="F36" s="112">
        <f t="shared" si="0"/>
        <v>1740320027</v>
      </c>
      <c r="G36" s="106"/>
      <c r="H36" s="82"/>
      <c r="I36" s="89"/>
      <c r="J36" s="80">
        <v>0</v>
      </c>
      <c r="K36" s="80">
        <f t="shared" si="1"/>
        <v>1740320027</v>
      </c>
      <c r="L36" s="92"/>
    </row>
    <row r="37" spans="1:12" s="40" customFormat="1" ht="18">
      <c r="A37" s="54">
        <v>44430</v>
      </c>
      <c r="B37" s="52" t="s">
        <v>37</v>
      </c>
      <c r="C37" s="98">
        <v>2005828746</v>
      </c>
      <c r="D37" s="98"/>
      <c r="E37" s="98"/>
      <c r="F37" s="112">
        <f t="shared" si="0"/>
        <v>2005828746</v>
      </c>
      <c r="G37" s="106"/>
      <c r="H37" s="82"/>
      <c r="I37" s="89"/>
      <c r="J37" s="80">
        <v>0</v>
      </c>
      <c r="K37" s="80">
        <f t="shared" si="1"/>
        <v>2005828746</v>
      </c>
      <c r="L37" s="92"/>
    </row>
    <row r="38" spans="1:12" s="40" customFormat="1" ht="18">
      <c r="A38" s="54">
        <v>17001</v>
      </c>
      <c r="B38" s="52" t="s">
        <v>30</v>
      </c>
      <c r="C38" s="98">
        <v>3633490906</v>
      </c>
      <c r="D38" s="98"/>
      <c r="E38" s="98"/>
      <c r="F38" s="112">
        <f t="shared" si="0"/>
        <v>3633490906</v>
      </c>
      <c r="G38" s="106"/>
      <c r="H38" s="82"/>
      <c r="I38" s="89"/>
      <c r="J38" s="80">
        <v>0</v>
      </c>
      <c r="K38" s="80">
        <f t="shared" si="1"/>
        <v>3633490906</v>
      </c>
      <c r="L38" s="92"/>
    </row>
    <row r="39" spans="1:12" s="40" customFormat="1" ht="18">
      <c r="A39" s="54">
        <v>5001</v>
      </c>
      <c r="B39" s="52" t="s">
        <v>119</v>
      </c>
      <c r="C39" s="98">
        <v>16104609106</v>
      </c>
      <c r="D39" s="98"/>
      <c r="E39" s="98"/>
      <c r="F39" s="112">
        <f t="shared" si="0"/>
        <v>16104609106</v>
      </c>
      <c r="G39" s="106"/>
      <c r="H39" s="82"/>
      <c r="I39" s="89"/>
      <c r="J39" s="80">
        <v>0</v>
      </c>
      <c r="K39" s="80">
        <f t="shared" si="1"/>
        <v>16104609106</v>
      </c>
      <c r="L39" s="92"/>
    </row>
    <row r="40" spans="1:12" s="40" customFormat="1" ht="18">
      <c r="A40" s="54">
        <v>23001</v>
      </c>
      <c r="B40" s="52" t="s">
        <v>120</v>
      </c>
      <c r="C40" s="98">
        <v>5263197470</v>
      </c>
      <c r="D40" s="98"/>
      <c r="E40" s="98"/>
      <c r="F40" s="112">
        <f t="shared" si="0"/>
        <v>5263197470</v>
      </c>
      <c r="G40" s="106"/>
      <c r="H40" s="82"/>
      <c r="I40" s="89"/>
      <c r="J40" s="80">
        <v>0</v>
      </c>
      <c r="K40" s="80">
        <f t="shared" si="1"/>
        <v>5263197470</v>
      </c>
      <c r="L40" s="92"/>
    </row>
    <row r="41" spans="1:12" s="40" customFormat="1" ht="18">
      <c r="A41" s="54">
        <v>41001</v>
      </c>
      <c r="B41" s="52" t="s">
        <v>36</v>
      </c>
      <c r="C41" s="98">
        <v>3952783459</v>
      </c>
      <c r="D41" s="98"/>
      <c r="E41" s="98"/>
      <c r="F41" s="112">
        <f t="shared" si="0"/>
        <v>3952783459</v>
      </c>
      <c r="G41" s="106"/>
      <c r="H41" s="82"/>
      <c r="I41" s="89"/>
      <c r="J41" s="80">
        <v>0</v>
      </c>
      <c r="K41" s="80">
        <f t="shared" si="1"/>
        <v>3952783459</v>
      </c>
      <c r="L41" s="92"/>
    </row>
    <row r="42" spans="1:12" s="40" customFormat="1" ht="18">
      <c r="A42" s="54">
        <v>76520</v>
      </c>
      <c r="B42" s="52" t="s">
        <v>50</v>
      </c>
      <c r="C42" s="98">
        <v>2523700270</v>
      </c>
      <c r="D42" s="98"/>
      <c r="E42" s="98"/>
      <c r="F42" s="112">
        <f t="shared" si="0"/>
        <v>2523700270</v>
      </c>
      <c r="G42" s="106"/>
      <c r="H42" s="82"/>
      <c r="I42" s="89"/>
      <c r="J42" s="80">
        <v>0</v>
      </c>
      <c r="K42" s="80">
        <f t="shared" si="1"/>
        <v>2523700270</v>
      </c>
      <c r="L42" s="92"/>
    </row>
    <row r="43" spans="1:12" s="40" customFormat="1" ht="18">
      <c r="A43" s="54">
        <v>52001</v>
      </c>
      <c r="B43" s="52" t="s">
        <v>39</v>
      </c>
      <c r="C43" s="98">
        <v>4531832027</v>
      </c>
      <c r="D43" s="98"/>
      <c r="E43" s="98"/>
      <c r="F43" s="112">
        <f aca="true" t="shared" si="2" ref="F43:F73">+E43+D43+C43</f>
        <v>4531832027</v>
      </c>
      <c r="G43" s="106"/>
      <c r="H43" s="82"/>
      <c r="I43" s="89"/>
      <c r="J43" s="80">
        <v>0</v>
      </c>
      <c r="K43" s="80">
        <f t="shared" si="1"/>
        <v>4531832027</v>
      </c>
      <c r="L43" s="92"/>
    </row>
    <row r="44" spans="1:12" s="40" customFormat="1" ht="18">
      <c r="A44" s="54">
        <v>66001</v>
      </c>
      <c r="B44" s="52" t="s">
        <v>42</v>
      </c>
      <c r="C44" s="98">
        <v>4520700763</v>
      </c>
      <c r="D44" s="98"/>
      <c r="E44" s="98"/>
      <c r="F44" s="112">
        <f t="shared" si="2"/>
        <v>4520700763</v>
      </c>
      <c r="G44" s="106"/>
      <c r="H44" s="82"/>
      <c r="I44" s="89"/>
      <c r="J44" s="80">
        <v>0</v>
      </c>
      <c r="K44" s="80">
        <f t="shared" si="1"/>
        <v>4520700763</v>
      </c>
      <c r="L44" s="92"/>
    </row>
    <row r="45" spans="1:12" s="40" customFormat="1" ht="18">
      <c r="A45" s="54">
        <v>19001</v>
      </c>
      <c r="B45" s="52" t="s">
        <v>121</v>
      </c>
      <c r="C45" s="98">
        <v>2805065178</v>
      </c>
      <c r="D45" s="98"/>
      <c r="E45" s="98"/>
      <c r="F45" s="112">
        <f t="shared" si="2"/>
        <v>2805065178</v>
      </c>
      <c r="G45" s="106"/>
      <c r="H45" s="82"/>
      <c r="I45" s="89"/>
      <c r="J45" s="80">
        <v>0</v>
      </c>
      <c r="K45" s="80">
        <f t="shared" si="1"/>
        <v>2805065178</v>
      </c>
      <c r="L45" s="92"/>
    </row>
    <row r="46" spans="1:12" s="40" customFormat="1" ht="18">
      <c r="A46" s="54">
        <v>23660</v>
      </c>
      <c r="B46" s="52" t="s">
        <v>122</v>
      </c>
      <c r="C46" s="98">
        <v>1476270606</v>
      </c>
      <c r="D46" s="98"/>
      <c r="E46" s="98"/>
      <c r="F46" s="112">
        <f t="shared" si="2"/>
        <v>1476270606</v>
      </c>
      <c r="G46" s="106"/>
      <c r="H46" s="82"/>
      <c r="I46" s="89"/>
      <c r="J46" s="80">
        <v>0</v>
      </c>
      <c r="K46" s="80">
        <f t="shared" si="1"/>
        <v>1476270606</v>
      </c>
      <c r="L46" s="92"/>
    </row>
    <row r="47" spans="1:12" s="40" customFormat="1" ht="18">
      <c r="A47" s="54">
        <v>70001</v>
      </c>
      <c r="B47" s="52" t="s">
        <v>46</v>
      </c>
      <c r="C47" s="98">
        <v>3197584286</v>
      </c>
      <c r="D47" s="98"/>
      <c r="E47" s="98"/>
      <c r="F47" s="112">
        <f t="shared" si="2"/>
        <v>3197584286</v>
      </c>
      <c r="G47" s="106"/>
      <c r="H47" s="82"/>
      <c r="I47" s="89"/>
      <c r="J47" s="80">
        <v>0</v>
      </c>
      <c r="K47" s="80">
        <f t="shared" si="1"/>
        <v>3197584286</v>
      </c>
      <c r="L47" s="92"/>
    </row>
    <row r="48" spans="1:12" s="40" customFormat="1" ht="18">
      <c r="A48" s="54">
        <v>25754</v>
      </c>
      <c r="B48" s="52" t="s">
        <v>35</v>
      </c>
      <c r="C48" s="98">
        <v>2792459765</v>
      </c>
      <c r="D48" s="98"/>
      <c r="E48" s="98"/>
      <c r="F48" s="112">
        <f t="shared" si="2"/>
        <v>2792459765</v>
      </c>
      <c r="G48" s="106"/>
      <c r="H48" s="82"/>
      <c r="I48" s="89"/>
      <c r="J48" s="80">
        <v>0</v>
      </c>
      <c r="K48" s="80">
        <f t="shared" si="1"/>
        <v>2792459765</v>
      </c>
      <c r="L48" s="92"/>
    </row>
    <row r="49" spans="1:12" s="40" customFormat="1" ht="18">
      <c r="A49" s="54">
        <v>15759</v>
      </c>
      <c r="B49" s="52" t="s">
        <v>29</v>
      </c>
      <c r="C49" s="98">
        <v>1224273842</v>
      </c>
      <c r="D49" s="98"/>
      <c r="E49" s="98"/>
      <c r="F49" s="112">
        <f t="shared" si="2"/>
        <v>1224273842</v>
      </c>
      <c r="G49" s="106"/>
      <c r="H49" s="82"/>
      <c r="I49" s="89"/>
      <c r="J49" s="80">
        <v>0</v>
      </c>
      <c r="K49" s="80">
        <f t="shared" si="1"/>
        <v>1224273842</v>
      </c>
      <c r="L49" s="92"/>
    </row>
    <row r="50" spans="1:12" s="40" customFormat="1" ht="18">
      <c r="A50" s="54">
        <v>8758</v>
      </c>
      <c r="B50" s="52" t="s">
        <v>27</v>
      </c>
      <c r="C50" s="98">
        <v>2425764886</v>
      </c>
      <c r="D50" s="98"/>
      <c r="E50" s="98"/>
      <c r="F50" s="112">
        <f t="shared" si="2"/>
        <v>2425764886</v>
      </c>
      <c r="G50" s="106"/>
      <c r="H50" s="82"/>
      <c r="I50" s="89"/>
      <c r="J50" s="80">
        <v>0</v>
      </c>
      <c r="K50" s="80">
        <f t="shared" si="1"/>
        <v>2425764886</v>
      </c>
      <c r="L50" s="93" t="s">
        <v>133</v>
      </c>
    </row>
    <row r="51" spans="1:12" s="40" customFormat="1" ht="18">
      <c r="A51" s="54">
        <v>76834</v>
      </c>
      <c r="B51" s="52" t="s">
        <v>123</v>
      </c>
      <c r="C51" s="98">
        <v>1729921978</v>
      </c>
      <c r="D51" s="98"/>
      <c r="E51" s="98"/>
      <c r="F51" s="112">
        <f t="shared" si="2"/>
        <v>1729921978</v>
      </c>
      <c r="G51" s="106"/>
      <c r="H51" s="82"/>
      <c r="I51" s="89"/>
      <c r="J51" s="80">
        <v>0</v>
      </c>
      <c r="K51" s="80">
        <f t="shared" si="1"/>
        <v>1729921978</v>
      </c>
      <c r="L51" s="92"/>
    </row>
    <row r="52" spans="1:12" s="40" customFormat="1" ht="18">
      <c r="A52" s="54">
        <v>52835</v>
      </c>
      <c r="B52" s="52" t="s">
        <v>40</v>
      </c>
      <c r="C52" s="98">
        <v>2453386835</v>
      </c>
      <c r="D52" s="98"/>
      <c r="E52" s="98"/>
      <c r="F52" s="112">
        <f t="shared" si="2"/>
        <v>2453386835</v>
      </c>
      <c r="G52" s="106"/>
      <c r="H52" s="82"/>
      <c r="I52" s="89"/>
      <c r="J52" s="80">
        <v>0</v>
      </c>
      <c r="K52" s="80">
        <f t="shared" si="1"/>
        <v>2453386835</v>
      </c>
      <c r="L52" s="92"/>
    </row>
    <row r="53" spans="1:12" s="40" customFormat="1" ht="18">
      <c r="A53" s="54">
        <v>15001</v>
      </c>
      <c r="B53" s="52" t="s">
        <v>82</v>
      </c>
      <c r="C53" s="98">
        <v>1538096487</v>
      </c>
      <c r="D53" s="98"/>
      <c r="E53" s="98"/>
      <c r="F53" s="112">
        <f t="shared" si="2"/>
        <v>1538096487</v>
      </c>
      <c r="G53" s="106"/>
      <c r="H53" s="82"/>
      <c r="I53" s="91"/>
      <c r="J53" s="80">
        <v>0</v>
      </c>
      <c r="K53" s="80">
        <f t="shared" si="1"/>
        <v>1538096487</v>
      </c>
      <c r="L53" s="93" t="s">
        <v>134</v>
      </c>
    </row>
    <row r="54" spans="1:12" s="40" customFormat="1" ht="18">
      <c r="A54" s="54">
        <v>5837</v>
      </c>
      <c r="B54" s="52" t="s">
        <v>81</v>
      </c>
      <c r="C54" s="98">
        <v>2099832590</v>
      </c>
      <c r="D54" s="98"/>
      <c r="E54" s="98"/>
      <c r="F54" s="112">
        <f t="shared" si="2"/>
        <v>2099832590</v>
      </c>
      <c r="G54" s="106"/>
      <c r="H54" s="82"/>
      <c r="I54" s="89"/>
      <c r="J54" s="80">
        <v>0</v>
      </c>
      <c r="K54" s="80">
        <f t="shared" si="1"/>
        <v>2099832590</v>
      </c>
      <c r="L54" s="92"/>
    </row>
    <row r="55" spans="1:12" s="40" customFormat="1" ht="18">
      <c r="A55" s="54">
        <v>20001</v>
      </c>
      <c r="B55" s="52" t="s">
        <v>32</v>
      </c>
      <c r="C55" s="98">
        <v>3936851761</v>
      </c>
      <c r="D55" s="98"/>
      <c r="E55" s="98"/>
      <c r="F55" s="112">
        <f t="shared" si="2"/>
        <v>3936851761</v>
      </c>
      <c r="G55" s="106"/>
      <c r="H55" s="82"/>
      <c r="I55" s="89"/>
      <c r="J55" s="80">
        <v>0</v>
      </c>
      <c r="K55" s="80">
        <f t="shared" si="1"/>
        <v>3936851761</v>
      </c>
      <c r="L55" s="92"/>
    </row>
    <row r="56" spans="1:12" s="40" customFormat="1" ht="18">
      <c r="A56" s="54">
        <v>50001</v>
      </c>
      <c r="B56" s="52" t="s">
        <v>38</v>
      </c>
      <c r="C56" s="98">
        <v>4369138416</v>
      </c>
      <c r="D56" s="98"/>
      <c r="E56" s="98"/>
      <c r="F56" s="112">
        <f t="shared" si="2"/>
        <v>4369138416</v>
      </c>
      <c r="G56" s="106"/>
      <c r="H56" s="82"/>
      <c r="I56" s="89"/>
      <c r="J56" s="80">
        <v>0</v>
      </c>
      <c r="K56" s="80">
        <f t="shared" si="1"/>
        <v>4369138416</v>
      </c>
      <c r="L56" s="92"/>
    </row>
    <row r="57" spans="1:12" s="40" customFormat="1" ht="18">
      <c r="A57" s="54">
        <v>27001</v>
      </c>
      <c r="B57" s="52" t="s">
        <v>124</v>
      </c>
      <c r="C57" s="98">
        <v>2428894924</v>
      </c>
      <c r="D57" s="98"/>
      <c r="E57" s="98"/>
      <c r="F57" s="112">
        <f t="shared" si="2"/>
        <v>2428894924</v>
      </c>
      <c r="G57" s="106"/>
      <c r="H57" s="82"/>
      <c r="I57" s="89"/>
      <c r="J57" s="80">
        <v>0</v>
      </c>
      <c r="K57" s="80">
        <f t="shared" si="1"/>
        <v>2428894924</v>
      </c>
      <c r="L57" s="92"/>
    </row>
    <row r="58" spans="1:12" s="40" customFormat="1" ht="18">
      <c r="A58" s="54">
        <v>44847</v>
      </c>
      <c r="B58" s="52" t="s">
        <v>125</v>
      </c>
      <c r="C58" s="98">
        <v>643929665</v>
      </c>
      <c r="D58" s="98"/>
      <c r="E58" s="98"/>
      <c r="F58" s="112">
        <f t="shared" si="2"/>
        <v>643929665</v>
      </c>
      <c r="G58" s="106"/>
      <c r="H58" s="82"/>
      <c r="I58" s="89"/>
      <c r="J58" s="80">
        <v>0</v>
      </c>
      <c r="K58" s="80">
        <f t="shared" si="1"/>
        <v>643929665</v>
      </c>
      <c r="L58" s="92"/>
    </row>
    <row r="59" spans="1:12" s="40" customFormat="1" ht="18">
      <c r="A59" s="54">
        <v>5045</v>
      </c>
      <c r="B59" s="52" t="s">
        <v>126</v>
      </c>
      <c r="C59" s="98">
        <v>1224307705</v>
      </c>
      <c r="D59" s="98"/>
      <c r="E59" s="98"/>
      <c r="F59" s="112">
        <f t="shared" si="2"/>
        <v>1224307705</v>
      </c>
      <c r="G59" s="106"/>
      <c r="H59" s="82"/>
      <c r="I59" s="89"/>
      <c r="J59" s="80">
        <v>0</v>
      </c>
      <c r="K59" s="80">
        <f t="shared" si="1"/>
        <v>1224307705</v>
      </c>
      <c r="L59" s="92"/>
    </row>
    <row r="60" spans="1:12" s="40" customFormat="1" ht="18">
      <c r="A60" s="54">
        <v>25269</v>
      </c>
      <c r="B60" s="52" t="s">
        <v>127</v>
      </c>
      <c r="C60" s="98">
        <v>1112188237</v>
      </c>
      <c r="D60" s="98"/>
      <c r="E60" s="98"/>
      <c r="F60" s="112">
        <f t="shared" si="2"/>
        <v>1112188237</v>
      </c>
      <c r="G60" s="106"/>
      <c r="H60" s="82"/>
      <c r="I60" s="89"/>
      <c r="J60" s="80">
        <v>0</v>
      </c>
      <c r="K60" s="80">
        <f t="shared" si="1"/>
        <v>1112188237</v>
      </c>
      <c r="L60" s="92"/>
    </row>
    <row r="61" spans="1:12" s="40" customFormat="1" ht="18">
      <c r="A61" s="54">
        <v>44001</v>
      </c>
      <c r="B61" s="90" t="s">
        <v>55</v>
      </c>
      <c r="C61" s="98">
        <v>2324269569</v>
      </c>
      <c r="D61" s="98"/>
      <c r="E61" s="98"/>
      <c r="F61" s="112">
        <f t="shared" si="2"/>
        <v>2324269569</v>
      </c>
      <c r="G61" s="106"/>
      <c r="H61" s="82"/>
      <c r="I61" s="89"/>
      <c r="J61" s="80">
        <v>0</v>
      </c>
      <c r="K61" s="80">
        <f t="shared" si="1"/>
        <v>2324269569</v>
      </c>
      <c r="L61" s="92"/>
    </row>
    <row r="62" spans="1:12" s="40" customFormat="1" ht="18">
      <c r="A62" s="54">
        <v>5615</v>
      </c>
      <c r="B62" s="90" t="s">
        <v>51</v>
      </c>
      <c r="C62" s="98">
        <v>1008986223</v>
      </c>
      <c r="D62" s="98"/>
      <c r="E62" s="98"/>
      <c r="F62" s="112">
        <f t="shared" si="2"/>
        <v>1008986223</v>
      </c>
      <c r="G62" s="106"/>
      <c r="H62" s="82"/>
      <c r="I62" s="89"/>
      <c r="J62" s="80">
        <v>0</v>
      </c>
      <c r="K62" s="80">
        <f t="shared" si="1"/>
        <v>1008986223</v>
      </c>
      <c r="L62" s="92"/>
    </row>
    <row r="63" spans="1:12" s="40" customFormat="1" ht="18">
      <c r="A63" s="54">
        <v>25175</v>
      </c>
      <c r="B63" s="90" t="s">
        <v>128</v>
      </c>
      <c r="C63" s="98">
        <v>846666646</v>
      </c>
      <c r="D63" s="98"/>
      <c r="E63" s="98"/>
      <c r="F63" s="112">
        <f t="shared" si="2"/>
        <v>846666646</v>
      </c>
      <c r="G63" s="106"/>
      <c r="H63" s="82"/>
      <c r="I63" s="89"/>
      <c r="J63" s="80">
        <v>0</v>
      </c>
      <c r="K63" s="80">
        <f t="shared" si="1"/>
        <v>846666646</v>
      </c>
      <c r="L63" s="92"/>
    </row>
    <row r="64" spans="1:12" s="40" customFormat="1" ht="18">
      <c r="A64" s="54">
        <v>52356</v>
      </c>
      <c r="B64" s="54" t="s">
        <v>56</v>
      </c>
      <c r="C64" s="98">
        <v>1468051899</v>
      </c>
      <c r="D64" s="98"/>
      <c r="E64" s="98"/>
      <c r="F64" s="112">
        <f t="shared" si="2"/>
        <v>1468051899</v>
      </c>
      <c r="G64" s="106"/>
      <c r="H64" s="82"/>
      <c r="I64" s="89"/>
      <c r="J64" s="80">
        <v>0</v>
      </c>
      <c r="K64" s="80">
        <f t="shared" si="1"/>
        <v>1468051899</v>
      </c>
      <c r="L64" s="92"/>
    </row>
    <row r="65" spans="1:12" s="40" customFormat="1" ht="18">
      <c r="A65" s="54">
        <v>76364</v>
      </c>
      <c r="B65" s="54" t="s">
        <v>129</v>
      </c>
      <c r="C65" s="98">
        <v>967644471</v>
      </c>
      <c r="D65" s="98"/>
      <c r="E65" s="98"/>
      <c r="F65" s="112">
        <f t="shared" si="2"/>
        <v>967644471</v>
      </c>
      <c r="G65" s="106"/>
      <c r="H65" s="82"/>
      <c r="I65" s="89"/>
      <c r="J65" s="80">
        <v>0</v>
      </c>
      <c r="K65" s="80">
        <f t="shared" si="1"/>
        <v>967644471</v>
      </c>
      <c r="L65" s="92"/>
    </row>
    <row r="66" spans="1:12" s="40" customFormat="1" ht="18">
      <c r="A66" s="54">
        <v>8433</v>
      </c>
      <c r="B66" s="90" t="s">
        <v>52</v>
      </c>
      <c r="C66" s="98">
        <v>842205766</v>
      </c>
      <c r="D66" s="98"/>
      <c r="E66" s="98"/>
      <c r="F66" s="112">
        <f t="shared" si="2"/>
        <v>842205766</v>
      </c>
      <c r="G66" s="106"/>
      <c r="H66" s="82"/>
      <c r="I66" s="89"/>
      <c r="J66" s="80">
        <v>0</v>
      </c>
      <c r="K66" s="80">
        <f t="shared" si="1"/>
        <v>842205766</v>
      </c>
      <c r="L66" s="92"/>
    </row>
    <row r="67" spans="1:12" s="40" customFormat="1" ht="18">
      <c r="A67" s="54">
        <v>25473</v>
      </c>
      <c r="B67" s="90" t="s">
        <v>53</v>
      </c>
      <c r="C67" s="98">
        <v>657354402</v>
      </c>
      <c r="D67" s="98"/>
      <c r="E67" s="98"/>
      <c r="F67" s="112">
        <f t="shared" si="2"/>
        <v>657354402</v>
      </c>
      <c r="G67" s="106"/>
      <c r="H67" s="82"/>
      <c r="I67" s="89"/>
      <c r="J67" s="80">
        <v>0</v>
      </c>
      <c r="K67" s="80">
        <f t="shared" si="1"/>
        <v>657354402</v>
      </c>
      <c r="L67" s="92"/>
    </row>
    <row r="68" spans="1:12" s="40" customFormat="1" ht="18">
      <c r="A68" s="54">
        <v>68547</v>
      </c>
      <c r="B68" s="52" t="s">
        <v>57</v>
      </c>
      <c r="C68" s="98">
        <v>1568620822</v>
      </c>
      <c r="D68" s="98"/>
      <c r="E68" s="98"/>
      <c r="F68" s="112">
        <f t="shared" si="2"/>
        <v>1568620822</v>
      </c>
      <c r="G68" s="106"/>
      <c r="H68" s="82"/>
      <c r="I68" s="89"/>
      <c r="J68" s="80">
        <v>0</v>
      </c>
      <c r="K68" s="80">
        <f t="shared" si="1"/>
        <v>1568620822</v>
      </c>
      <c r="L68" s="92"/>
    </row>
    <row r="69" spans="1:12" s="40" customFormat="1" ht="18">
      <c r="A69" s="54">
        <v>41551</v>
      </c>
      <c r="B69" s="52" t="s">
        <v>54</v>
      </c>
      <c r="C69" s="98">
        <v>1577263312</v>
      </c>
      <c r="D69" s="98"/>
      <c r="E69" s="98"/>
      <c r="F69" s="112">
        <f t="shared" si="2"/>
        <v>1577263312</v>
      </c>
      <c r="G69" s="106"/>
      <c r="H69" s="82"/>
      <c r="I69" s="89"/>
      <c r="J69" s="80">
        <v>0</v>
      </c>
      <c r="K69" s="80">
        <f t="shared" si="1"/>
        <v>1577263312</v>
      </c>
      <c r="L69" s="92"/>
    </row>
    <row r="70" spans="1:12" s="40" customFormat="1" ht="18">
      <c r="A70" s="54">
        <v>5631</v>
      </c>
      <c r="B70" s="52" t="s">
        <v>92</v>
      </c>
      <c r="C70" s="98">
        <v>374357111</v>
      </c>
      <c r="D70" s="98"/>
      <c r="E70" s="98"/>
      <c r="F70" s="112">
        <f t="shared" si="2"/>
        <v>374357111</v>
      </c>
      <c r="G70" s="106"/>
      <c r="H70" s="82"/>
      <c r="I70" s="89"/>
      <c r="J70" s="80">
        <v>0</v>
      </c>
      <c r="K70" s="80">
        <f t="shared" si="1"/>
        <v>374357111</v>
      </c>
      <c r="L70" s="92"/>
    </row>
    <row r="71" spans="1:12" s="40" customFormat="1" ht="18">
      <c r="A71" s="54">
        <v>85001</v>
      </c>
      <c r="B71" s="52" t="s">
        <v>58</v>
      </c>
      <c r="C71" s="98">
        <v>1833270181</v>
      </c>
      <c r="D71" s="98"/>
      <c r="E71" s="98"/>
      <c r="F71" s="112">
        <f t="shared" si="2"/>
        <v>1833270181</v>
      </c>
      <c r="G71" s="106"/>
      <c r="H71" s="82"/>
      <c r="I71" s="89"/>
      <c r="J71" s="80">
        <v>0</v>
      </c>
      <c r="K71" s="80">
        <f t="shared" si="1"/>
        <v>1833270181</v>
      </c>
      <c r="L71" s="92"/>
    </row>
    <row r="72" spans="1:12" s="40" customFormat="1" ht="18">
      <c r="A72" s="54">
        <v>25899</v>
      </c>
      <c r="B72" s="52" t="s">
        <v>130</v>
      </c>
      <c r="C72" s="98">
        <v>943095202</v>
      </c>
      <c r="D72" s="98"/>
      <c r="E72" s="98"/>
      <c r="F72" s="112">
        <f t="shared" si="2"/>
        <v>943095202</v>
      </c>
      <c r="G72" s="106"/>
      <c r="H72" s="82"/>
      <c r="I72" s="80"/>
      <c r="J72" s="80">
        <v>0</v>
      </c>
      <c r="K72" s="80">
        <f t="shared" si="1"/>
        <v>943095202</v>
      </c>
      <c r="L72" s="92"/>
    </row>
    <row r="73" spans="1:12" s="40" customFormat="1" ht="18">
      <c r="A73" s="54" t="s">
        <v>131</v>
      </c>
      <c r="B73" s="52" t="s">
        <v>102</v>
      </c>
      <c r="C73" s="98">
        <v>1006626149</v>
      </c>
      <c r="D73" s="98"/>
      <c r="E73" s="98"/>
      <c r="F73" s="112">
        <f t="shared" si="2"/>
        <v>1006626149</v>
      </c>
      <c r="G73" s="106"/>
      <c r="H73" s="82"/>
      <c r="I73" s="80"/>
      <c r="J73" s="80"/>
      <c r="K73" s="80">
        <f t="shared" si="1"/>
        <v>1006626149</v>
      </c>
      <c r="L73" s="92"/>
    </row>
    <row r="74" spans="1:11" ht="13.5" thickBot="1">
      <c r="A74" s="22"/>
      <c r="B74" s="14"/>
      <c r="C74" s="113"/>
      <c r="D74" s="113"/>
      <c r="E74" s="113"/>
      <c r="F74" s="114"/>
      <c r="G74" s="29"/>
      <c r="H74" s="29"/>
      <c r="I74" s="29"/>
      <c r="J74" s="39"/>
      <c r="K74" s="39"/>
    </row>
    <row r="75" spans="1:11" s="37" customFormat="1" ht="30.75" customHeight="1" thickBot="1">
      <c r="A75" s="49"/>
      <c r="B75" s="83" t="s">
        <v>23</v>
      </c>
      <c r="C75" s="115">
        <f>SUM(C11:C74)</f>
        <v>157906103394</v>
      </c>
      <c r="D75" s="115">
        <f>SUM(D11:D74)</f>
        <v>0</v>
      </c>
      <c r="E75" s="115">
        <f>SUM(E11:E74)</f>
        <v>0</v>
      </c>
      <c r="F75" s="115">
        <f aca="true" t="shared" si="3" ref="F75:K75">SUM(F11:F74)</f>
        <v>157906103394</v>
      </c>
      <c r="G75" s="87">
        <f t="shared" si="3"/>
        <v>0</v>
      </c>
      <c r="H75" s="87">
        <f t="shared" si="3"/>
        <v>0</v>
      </c>
      <c r="I75" s="87">
        <f t="shared" si="3"/>
        <v>0</v>
      </c>
      <c r="J75" s="87">
        <f t="shared" si="3"/>
        <v>0</v>
      </c>
      <c r="K75" s="87">
        <f t="shared" si="3"/>
        <v>157906103394</v>
      </c>
    </row>
    <row r="76" ht="12.75">
      <c r="A76" s="23"/>
    </row>
    <row r="77" spans="1:9" ht="18">
      <c r="A77" s="50"/>
      <c r="C77" s="75"/>
      <c r="D77" s="75"/>
      <c r="E77" s="75"/>
      <c r="F77" s="75"/>
      <c r="G77" s="75"/>
      <c r="H77" s="75"/>
      <c r="I77" s="74"/>
    </row>
  </sheetData>
  <sheetProtection/>
  <mergeCells count="13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  <mergeCell ref="L7:L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="115" zoomScaleNormal="115" zoomScalePageLayoutView="0" workbookViewId="0" topLeftCell="A4">
      <selection activeCell="E19" sqref="E19:E21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3.140625" style="17" customWidth="1"/>
    <col min="4" max="4" width="19.421875" style="17" customWidth="1"/>
    <col min="5" max="5" width="26.57421875" style="17" customWidth="1"/>
    <col min="6" max="6" width="31.57421875" style="17" customWidth="1"/>
    <col min="7" max="7" width="23.140625" style="0" customWidth="1"/>
    <col min="8" max="8" width="24.421875" style="0" customWidth="1"/>
    <col min="9" max="9" width="20.00390625" style="0" customWidth="1"/>
    <col min="10" max="10" width="17.57421875" style="0" customWidth="1"/>
  </cols>
  <sheetData>
    <row r="1" spans="1:7" ht="15.75">
      <c r="A1" s="34" t="s">
        <v>61</v>
      </c>
      <c r="B1" s="18"/>
      <c r="C1" s="18"/>
      <c r="D1" s="18"/>
      <c r="E1" s="18"/>
      <c r="F1" s="18"/>
      <c r="G1" s="1"/>
    </row>
    <row r="2" spans="1:7" ht="15.75">
      <c r="A2" s="34" t="s">
        <v>74</v>
      </c>
      <c r="B2" s="18"/>
      <c r="C2" s="18"/>
      <c r="D2" s="18"/>
      <c r="E2" s="18"/>
      <c r="F2" s="18"/>
      <c r="G2" s="1"/>
    </row>
    <row r="3" spans="1:7" ht="15.75">
      <c r="A3" s="35"/>
      <c r="B3" s="18"/>
      <c r="C3" s="18"/>
      <c r="D3" s="18"/>
      <c r="E3" s="18"/>
      <c r="F3" s="18"/>
      <c r="G3" s="1"/>
    </row>
    <row r="4" spans="1:7" ht="15.75">
      <c r="A4" s="155" t="s">
        <v>62</v>
      </c>
      <c r="B4" s="155"/>
      <c r="C4" s="155"/>
      <c r="D4" s="155"/>
      <c r="E4" s="155"/>
      <c r="F4" s="16"/>
      <c r="G4" s="1"/>
    </row>
    <row r="5" spans="1:7" ht="15.75">
      <c r="A5" s="167" t="s">
        <v>139</v>
      </c>
      <c r="B5" s="167"/>
      <c r="C5" s="167"/>
      <c r="D5" s="167"/>
      <c r="E5" s="167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6" t="s">
        <v>73</v>
      </c>
      <c r="B8" s="70" t="s">
        <v>79</v>
      </c>
      <c r="C8" s="70" t="s">
        <v>80</v>
      </c>
      <c r="D8" s="70" t="s">
        <v>72</v>
      </c>
      <c r="E8" s="71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42" t="s">
        <v>69</v>
      </c>
      <c r="B10" s="59">
        <f>SUM(B11:B13)</f>
        <v>229363699495</v>
      </c>
      <c r="C10" s="59">
        <f>SUM(C11:C13)</f>
        <v>157906103394</v>
      </c>
      <c r="D10" s="59">
        <f>SUM(D11:D13)</f>
        <v>0</v>
      </c>
      <c r="E10" s="116">
        <f>SUM(E11:E13)</f>
        <v>387269802889</v>
      </c>
      <c r="F10" s="31"/>
      <c r="G10" s="31"/>
      <c r="H10" s="79"/>
      <c r="I10" s="5"/>
      <c r="J10" s="5"/>
    </row>
    <row r="11" spans="1:10" ht="15.75">
      <c r="A11" s="32" t="s">
        <v>70</v>
      </c>
      <c r="B11" s="60">
        <f>+Dptos!C44</f>
        <v>229363699495</v>
      </c>
      <c r="C11" s="60">
        <f>+Distymuniccertf!C75</f>
        <v>157906103394</v>
      </c>
      <c r="D11" s="60"/>
      <c r="E11" s="60">
        <f>+B11+C11</f>
        <v>387269802889</v>
      </c>
      <c r="F11" s="31"/>
      <c r="G11" s="121"/>
      <c r="H11" s="5"/>
      <c r="I11" s="5"/>
      <c r="J11" s="5"/>
    </row>
    <row r="12" spans="1:10" ht="15.75">
      <c r="A12" s="67" t="s">
        <v>71</v>
      </c>
      <c r="B12" s="68">
        <f>+Dptos!D44</f>
        <v>0</v>
      </c>
      <c r="C12" s="68">
        <f>+Distymuniccertf!D75</f>
        <v>0</v>
      </c>
      <c r="D12" s="68"/>
      <c r="E12" s="68">
        <f>SUM(B12:D12)</f>
        <v>0</v>
      </c>
      <c r="F12" s="31"/>
      <c r="G12" s="88"/>
      <c r="H12" s="5"/>
      <c r="I12" s="5"/>
      <c r="J12" s="5"/>
    </row>
    <row r="13" spans="1:10" ht="15.75">
      <c r="A13" s="67" t="s">
        <v>77</v>
      </c>
      <c r="B13" s="68">
        <f>+Dptos!E44</f>
        <v>0</v>
      </c>
      <c r="C13" s="68">
        <f>+Distymuniccertf!E75</f>
        <v>0</v>
      </c>
      <c r="D13" s="68"/>
      <c r="E13" s="68">
        <f>SUM(B13:D13)</f>
        <v>0</v>
      </c>
      <c r="F13" s="31">
        <f>+E13+E12</f>
        <v>0</v>
      </c>
      <c r="G13" s="118"/>
      <c r="H13" s="8"/>
      <c r="I13" s="5"/>
      <c r="J13" s="5"/>
    </row>
    <row r="14" spans="1:10" ht="15.75">
      <c r="A14" s="48" t="s">
        <v>105</v>
      </c>
      <c r="B14" s="61">
        <v>0</v>
      </c>
      <c r="C14" s="61">
        <v>0</v>
      </c>
      <c r="D14" s="61"/>
      <c r="E14" s="61">
        <f>SUM(B14:D14)</f>
        <v>0</v>
      </c>
      <c r="F14" s="31"/>
      <c r="G14" s="119"/>
      <c r="H14" s="5"/>
      <c r="I14" s="5"/>
      <c r="J14" s="5"/>
    </row>
    <row r="15" spans="1:10" ht="15.75">
      <c r="A15" s="48" t="s">
        <v>2</v>
      </c>
      <c r="B15" s="61">
        <f>+Dptos!I44</f>
        <v>0</v>
      </c>
      <c r="C15" s="61">
        <f>+Distymuniccertf!J75</f>
        <v>0</v>
      </c>
      <c r="D15" s="61"/>
      <c r="E15" s="117">
        <f>SUM(B15:D15)</f>
        <v>0</v>
      </c>
      <c r="F15" s="31"/>
      <c r="G15" s="88"/>
      <c r="H15" s="88"/>
      <c r="I15" s="5"/>
      <c r="J15" s="5"/>
    </row>
    <row r="16" spans="1:10" ht="15.75">
      <c r="A16" s="48" t="s">
        <v>24</v>
      </c>
      <c r="B16" s="62">
        <v>0</v>
      </c>
      <c r="C16" s="61">
        <v>0</v>
      </c>
      <c r="D16" s="61"/>
      <c r="E16" s="61">
        <f>SUM(B16:D16)</f>
        <v>0</v>
      </c>
      <c r="F16" s="31"/>
      <c r="G16" s="79"/>
      <c r="H16" s="79"/>
      <c r="I16" s="5"/>
      <c r="J16" s="5"/>
    </row>
    <row r="17" spans="1:10" ht="33.75" customHeight="1">
      <c r="A17" s="47" t="s">
        <v>3</v>
      </c>
      <c r="B17" s="63">
        <f>+B10+SUM(B15:B16)</f>
        <v>229363699495</v>
      </c>
      <c r="C17" s="63">
        <f>+C10+SUM(C15:C16)</f>
        <v>157906103394</v>
      </c>
      <c r="D17" s="63">
        <f>+D10+SUM(D15:D16)</f>
        <v>0</v>
      </c>
      <c r="E17" s="78">
        <f>+E10+E15+E16+E14</f>
        <v>387269802889</v>
      </c>
      <c r="F17" s="76" t="s">
        <v>106</v>
      </c>
      <c r="G17" s="79"/>
      <c r="H17" s="8"/>
      <c r="I17" s="5"/>
      <c r="J17" s="5"/>
    </row>
    <row r="18" spans="1:7" ht="65.25" customHeight="1">
      <c r="A18" s="33"/>
      <c r="B18" s="19"/>
      <c r="C18" s="19"/>
      <c r="D18" s="72"/>
      <c r="E18" s="72"/>
      <c r="G18" s="5"/>
    </row>
    <row r="19" spans="2:7" ht="12.75">
      <c r="B19"/>
      <c r="C19" s="73"/>
      <c r="D19" s="26"/>
      <c r="G19" s="40"/>
    </row>
    <row r="20" spans="2:7" ht="12.75">
      <c r="B20"/>
      <c r="C20" s="73"/>
      <c r="G20" s="40"/>
    </row>
    <row r="21" spans="2:7" ht="12.75">
      <c r="B21"/>
      <c r="C21" s="73"/>
      <c r="D21" s="26"/>
      <c r="F21" s="26"/>
      <c r="G21" s="40"/>
    </row>
    <row r="22" spans="2:7" ht="12.75">
      <c r="B22"/>
      <c r="C22" s="73"/>
      <c r="D22" s="26"/>
      <c r="G22" s="40"/>
    </row>
    <row r="23" spans="4:5" ht="12.75">
      <c r="D23" s="120"/>
      <c r="E23" s="122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2015-12-15T19:09:46Z</cp:lastPrinted>
  <dcterms:created xsi:type="dcterms:W3CDTF">2004-01-24T23:46:15Z</dcterms:created>
  <dcterms:modified xsi:type="dcterms:W3CDTF">2017-07-10T17:02:34Z</dcterms:modified>
  <cp:category/>
  <cp:version/>
  <cp:contentType/>
  <cp:contentStatus/>
</cp:coreProperties>
</file>