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2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Print_Area" localSheetId="1">'Distymuniccertf'!#REF!</definedName>
    <definedName name="_xlnm.Print_Area" localSheetId="0">'Dptos'!#REF!</definedName>
    <definedName name="_xlnm.Print_Area" localSheetId="2">'Resumen'!$A$1:$E$19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<sst xmlns="http://schemas.openxmlformats.org/spreadsheetml/2006/main" count="164" uniqueCount="140">
  <si>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</si>
  <si>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</si>
  <si>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</si>
  <si>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</si>
  <si>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</si>
  <si>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</si>
  <si>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</si>
  <si>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</si>
  <si>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</si>
  <si>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</si>
  <si>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</si>
  <si>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</si>
  <si>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</si>
  <si>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</si>
  <si>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</si>
  <si>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</si>
  <si>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</si>
  <si>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</si>
  <si>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</si>
  <si>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</si>
  <si>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</si>
  <si>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</si>
  <si>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</si>
  <si>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</si>
  <si>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</si>
  <si>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</si>
  <si>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</si>
  <si>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</si>
  <si>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</si>
  <si>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</si>
  <si>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</si>
  <si>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</si>
  <si>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</si>
  <si>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</si>
  <si>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</si>
  <si>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</si>
  <si>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</si>
  <si>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</si>
  <si>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</si>
  <si>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</si>
  <si>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</si>
  <si>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</si>
  <si>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</si>
  <si>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</si>
  <si>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</si>
  <si>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</si>
  <si>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</si>
  <si>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</si>
  <si>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</si>
  <si>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</si>
  <si>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</si>
  <si>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</si>
  <si>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</si>
  <si>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</si>
  <si>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</si>
  <si>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</si>
  <si>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</si>
  <si>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</si>
  <si>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</si>
  <si>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</si>
  <si>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</si>
  <si>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</si>
  <si>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</si>
  <si>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</si>
  <si>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</si>
  <si>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</si>
  <si>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</si>
  <si>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</si>
  <si>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</si>
  <si>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</si>
  <si>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</si>
  <si>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</si>
  <si>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</si>
  <si>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</si>
  <si>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</si>
  <si>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</si>
  <si>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</si>
  <si>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</si>
  <si>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</si>
  <si>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</si>
  <si>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</si>
  <si>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</si>
  <si>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</si>
  <si>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</si>
  <si>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</si>
  <si>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</si>
  <si>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</si>
  <si>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</si>
  <si>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</si>
  <si>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</si>
  <si>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</si>
  <si>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</si>
  <si>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</si>
  <si>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</si>
  <si>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</si>
  <si>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</si>
  <si>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</si>
  <si>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</si>
  <si>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</si>
  <si>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</si>
  <si>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</si>
  <si>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</si>
  <si>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</si>
  <si>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</si>
  <si>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</si>
  <si>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</si>
  <si>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</si>
  <si>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</si>
  <si>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</si>
  <si>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</si>
  <si>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</si>
  <si>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</si>
  <si>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</si>
  <si>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</si>
  <si>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</si>
  <si>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</si>
  <si>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</si>
  <si>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</si>
  <si>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</si>
  <si>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</si>
  <si>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</si>
  <si>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</si>
  <si>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</si>
  <si>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</si>
  <si>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</si>
  <si>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</si>
  <si>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</si>
  <si>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</si>
  <si>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</si>
  <si>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</si>
  <si>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</si>
  <si>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</si>
  <si>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</si>
  <si>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</si>
  <si>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</si>
  <si>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</si>
  <si>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</si>
  <si>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DEPARTAMENTOS - PAC- febrero 2016</t>
  </si>
  <si>
    <t>DISTRITOS Y MUNICIPIOS CERTIFICADOS - PAC - febrero 2016</t>
  </si>
  <si>
    <t>febrero 2016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</si>
</sst>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Segoe U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8"/>
      <color rgb="FF000000"/>
      <name val="Arial Narrow"/>
      <family val="2"/>
    </font>
    <font>
      <b/>
      <sz val="9"/>
      <color rgb="FF000000"/>
      <name val="Segoe U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6" fillId="0" borderId="8" applyNumberFormat="0" applyFill="0" applyAlignment="0" applyProtection="0"/>
    <xf numFmtId="0" fontId="59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6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4" fillId="0" borderId="11" xfId="48" applyNumberFormat="1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9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9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10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9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10" fillId="34" borderId="11" xfId="48" applyNumberFormat="1" applyFont="1" applyFill="1" applyBorder="1" applyAlignment="1">
      <alignment/>
    </xf>
    <xf numFmtId="179" fontId="10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7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2" fillId="0" borderId="0" xfId="48" applyNumberFormat="1" applyFont="1" applyAlignment="1">
      <alignment/>
    </xf>
    <xf numFmtId="183" fontId="12" fillId="0" borderId="11" xfId="54" applyNumberFormat="1" applyFont="1" applyBorder="1" applyAlignment="1">
      <alignment/>
    </xf>
    <xf numFmtId="178" fontId="10" fillId="0" borderId="0" xfId="48" applyFont="1" applyAlignment="1">
      <alignment/>
    </xf>
    <xf numFmtId="179" fontId="5" fillId="35" borderId="0" xfId="48" applyNumberFormat="1" applyFont="1" applyFill="1" applyBorder="1" applyAlignment="1">
      <alignment vertical="center"/>
    </xf>
    <xf numFmtId="179" fontId="2" fillId="35" borderId="0" xfId="48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10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8" fontId="15" fillId="0" borderId="17" xfId="48" applyNumberFormat="1" applyFont="1" applyBorder="1" applyAlignment="1">
      <alignment horizontal="left" vertical="center"/>
    </xf>
    <xf numFmtId="178" fontId="15" fillId="0" borderId="18" xfId="48" applyNumberFormat="1" applyFont="1" applyBorder="1" applyAlignment="1">
      <alignment horizontal="left" vertical="center"/>
    </xf>
    <xf numFmtId="179" fontId="15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10" fillId="33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179" fontId="60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10" fillId="0" borderId="11" xfId="48" applyFont="1" applyBorder="1" applyAlignment="1">
      <alignment/>
    </xf>
    <xf numFmtId="178" fontId="0" fillId="0" borderId="0" xfId="48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10" fillId="0" borderId="11" xfId="48" applyNumberFormat="1" applyFont="1" applyBorder="1" applyAlignment="1">
      <alignment/>
    </xf>
    <xf numFmtId="178" fontId="10" fillId="0" borderId="11" xfId="48" applyNumberFormat="1" applyFont="1" applyFill="1" applyBorder="1" applyAlignment="1">
      <alignment horizontal="left"/>
    </xf>
    <xf numFmtId="178" fontId="12" fillId="0" borderId="0" xfId="48" applyNumberFormat="1" applyFont="1" applyAlignment="1">
      <alignment/>
    </xf>
    <xf numFmtId="178" fontId="10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10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10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3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179" fontId="2" fillId="39" borderId="21" xfId="48" applyNumberFormat="1" applyFont="1" applyFill="1" applyBorder="1" applyAlignment="1">
      <alignment horizontal="center" vertical="center" wrapText="1"/>
    </xf>
    <xf numFmtId="179" fontId="2" fillId="39" borderId="15" xfId="48" applyNumberFormat="1" applyFont="1" applyFill="1" applyBorder="1" applyAlignment="1">
      <alignment horizontal="center" vertical="center" wrapText="1"/>
    </xf>
    <xf numFmtId="179" fontId="2" fillId="39" borderId="22" xfId="48" applyNumberFormat="1" applyFont="1" applyFill="1" applyBorder="1" applyAlignment="1">
      <alignment horizontal="center" vertical="center" wrapText="1"/>
    </xf>
    <xf numFmtId="178" fontId="2" fillId="40" borderId="23" xfId="48" applyNumberFormat="1" applyFont="1" applyFill="1" applyBorder="1" applyAlignment="1">
      <alignment horizontal="center" vertical="center" wrapText="1"/>
    </xf>
    <xf numFmtId="178" fontId="2" fillId="40" borderId="24" xfId="48" applyNumberFormat="1" applyFont="1" applyFill="1" applyBorder="1" applyAlignment="1">
      <alignment horizontal="center" vertical="center" wrapText="1"/>
    </xf>
    <xf numFmtId="178" fontId="10" fillId="40" borderId="25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9" fontId="2" fillId="41" borderId="30" xfId="48" applyNumberFormat="1" applyFont="1" applyFill="1" applyBorder="1" applyAlignment="1">
      <alignment horizontal="center" vertical="center" wrapText="1"/>
    </xf>
    <xf numFmtId="179" fontId="10" fillId="41" borderId="31" xfId="48" applyNumberFormat="1" applyFont="1" applyFill="1" applyBorder="1" applyAlignment="1">
      <alignment horizontal="center" vertical="center" wrapText="1"/>
    </xf>
    <xf numFmtId="179" fontId="10" fillId="41" borderId="32" xfId="48" applyNumberFormat="1" applyFont="1" applyFill="1" applyBorder="1" applyAlignment="1">
      <alignment horizontal="center" vertical="center" wrapText="1"/>
    </xf>
    <xf numFmtId="178" fontId="2" fillId="0" borderId="29" xfId="48" applyNumberFormat="1" applyFont="1" applyFill="1" applyBorder="1" applyAlignment="1">
      <alignment horizontal="center" vertical="center" wrapText="1"/>
    </xf>
    <xf numFmtId="178" fontId="2" fillId="42" borderId="33" xfId="48" applyNumberFormat="1" applyFont="1" applyFill="1" applyBorder="1" applyAlignment="1">
      <alignment horizontal="center" vertical="center" wrapText="1"/>
    </xf>
    <xf numFmtId="178" fontId="2" fillId="42" borderId="34" xfId="48" applyNumberFormat="1" applyFont="1" applyFill="1" applyBorder="1" applyAlignment="1">
      <alignment horizontal="center" vertical="center" wrapText="1"/>
    </xf>
    <xf numFmtId="178" fontId="2" fillId="40" borderId="30" xfId="48" applyNumberFormat="1" applyFont="1" applyFill="1" applyBorder="1" applyAlignment="1">
      <alignment horizontal="center" vertical="center" wrapText="1"/>
    </xf>
    <xf numFmtId="178" fontId="2" fillId="40" borderId="31" xfId="48" applyNumberFormat="1" applyFont="1" applyFill="1" applyBorder="1" applyAlignment="1">
      <alignment horizontal="center" vertical="center" wrapText="1"/>
    </xf>
    <xf numFmtId="178" fontId="10" fillId="40" borderId="32" xfId="48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9" xfId="48" applyFont="1" applyFill="1" applyBorder="1" applyAlignment="1">
      <alignment horizontal="center" vertical="center" wrapText="1"/>
    </xf>
    <xf numFmtId="179" fontId="2" fillId="33" borderId="29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9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10" fillId="43" borderId="19" xfId="48" applyNumberFormat="1" applyFont="1" applyFill="1" applyBorder="1" applyAlignment="1">
      <alignment vertical="center" wrapText="1"/>
    </xf>
    <xf numFmtId="178" fontId="2" fillId="42" borderId="11" xfId="48" applyFont="1" applyFill="1" applyBorder="1" applyAlignment="1">
      <alignment horizontal="center" vertical="center" wrapText="1"/>
    </xf>
    <xf numFmtId="178" fontId="10" fillId="0" borderId="19" xfId="48" applyFont="1" applyBorder="1" applyAlignment="1">
      <alignment horizontal="center" vertical="center" wrapText="1"/>
    </xf>
    <xf numFmtId="179" fontId="2" fillId="39" borderId="29" xfId="48" applyNumberFormat="1" applyFont="1" applyFill="1" applyBorder="1" applyAlignment="1">
      <alignment horizontal="center" vertical="center" wrapText="1"/>
    </xf>
    <xf numFmtId="179" fontId="2" fillId="39" borderId="11" xfId="48" applyNumberFormat="1" applyFont="1" applyFill="1" applyBorder="1" applyAlignment="1">
      <alignment horizontal="center" vertical="center" wrapText="1"/>
    </xf>
    <xf numFmtId="179" fontId="2" fillId="39" borderId="19" xfId="48" applyNumberFormat="1" applyFont="1" applyFill="1" applyBorder="1" applyAlignment="1">
      <alignment horizontal="center" vertical="center" wrapText="1"/>
    </xf>
    <xf numFmtId="179" fontId="2" fillId="37" borderId="29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23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32" sqref="C3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9" customWidth="1"/>
    <col min="7" max="7" width="26.28125" style="26" customWidth="1"/>
    <col min="8" max="8" width="23.00390625" style="26" customWidth="1"/>
    <col min="9" max="9" width="26.7109375" style="26" customWidth="1"/>
    <col min="10" max="10" width="26.421875" style="8" customWidth="1"/>
    <col min="11" max="16384" width="8.7109375" style="8" customWidth="1"/>
  </cols>
  <sheetData>
    <row r="1" spans="1:9" ht="20.25">
      <c r="A1" s="66" t="s">
        <v>61</v>
      </c>
      <c r="B1" s="66"/>
      <c r="C1" s="107"/>
      <c r="D1" s="107"/>
      <c r="E1" s="107"/>
      <c r="F1" s="107"/>
      <c r="G1" s="67"/>
      <c r="H1" s="67"/>
      <c r="I1" s="67"/>
    </row>
    <row r="2" spans="1:9" ht="20.25">
      <c r="A2" s="66" t="s">
        <v>74</v>
      </c>
      <c r="B2" s="66"/>
      <c r="C2" s="107"/>
      <c r="D2" s="107"/>
      <c r="E2" s="107"/>
      <c r="F2" s="107"/>
      <c r="G2" s="67"/>
      <c r="H2" s="67"/>
      <c r="I2" s="67"/>
    </row>
    <row r="3" spans="1:9" ht="20.25">
      <c r="A3" s="68"/>
      <c r="B3" s="66"/>
      <c r="C3" s="107"/>
      <c r="D3" s="107"/>
      <c r="E3" s="107"/>
      <c r="F3" s="107"/>
      <c r="G3" s="67"/>
      <c r="H3" s="67"/>
      <c r="I3" s="67"/>
    </row>
    <row r="4" spans="1:9" ht="20.25">
      <c r="A4" s="137" t="s">
        <v>62</v>
      </c>
      <c r="B4" s="137"/>
      <c r="C4" s="137"/>
      <c r="D4" s="137"/>
      <c r="E4" s="137"/>
      <c r="F4" s="137"/>
      <c r="G4" s="137"/>
      <c r="H4" s="137"/>
      <c r="I4" s="137"/>
    </row>
    <row r="5" spans="1:9" ht="2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</row>
    <row r="6" spans="2:9" ht="15" customHeight="1" thickBot="1">
      <c r="B6" s="11"/>
      <c r="C6" s="108"/>
      <c r="D6" s="108"/>
      <c r="E6" s="108"/>
      <c r="F6" s="108"/>
      <c r="G6" s="25"/>
      <c r="H6" s="25"/>
      <c r="I6" s="25"/>
    </row>
    <row r="7" spans="1:10" ht="15.75" customHeight="1">
      <c r="A7" s="138" t="s">
        <v>0</v>
      </c>
      <c r="B7" s="141" t="s">
        <v>1</v>
      </c>
      <c r="C7" s="147" t="s">
        <v>59</v>
      </c>
      <c r="D7" s="147"/>
      <c r="E7" s="147"/>
      <c r="F7" s="147"/>
      <c r="G7" s="130" t="s">
        <v>108</v>
      </c>
      <c r="H7" s="130" t="s">
        <v>109</v>
      </c>
      <c r="I7" s="144" t="s">
        <v>2</v>
      </c>
      <c r="J7" s="133" t="s">
        <v>111</v>
      </c>
    </row>
    <row r="8" spans="1:10" s="38" customFormat="1" ht="41.25" customHeight="1">
      <c r="A8" s="139"/>
      <c r="B8" s="142"/>
      <c r="C8" s="109" t="s">
        <v>63</v>
      </c>
      <c r="D8" s="136" t="s">
        <v>90</v>
      </c>
      <c r="E8" s="136"/>
      <c r="F8" s="148" t="s">
        <v>76</v>
      </c>
      <c r="G8" s="131"/>
      <c r="H8" s="131"/>
      <c r="I8" s="145"/>
      <c r="J8" s="134"/>
    </row>
    <row r="9" spans="1:10" ht="41.25" customHeight="1" thickBot="1">
      <c r="A9" s="140"/>
      <c r="B9" s="143"/>
      <c r="C9" s="110" t="s">
        <v>60</v>
      </c>
      <c r="D9" s="111" t="s">
        <v>85</v>
      </c>
      <c r="E9" s="111" t="s">
        <v>84</v>
      </c>
      <c r="F9" s="149"/>
      <c r="G9" s="132"/>
      <c r="H9" s="132"/>
      <c r="I9" s="146"/>
      <c r="J9" s="135"/>
    </row>
    <row r="10" spans="1:9" ht="27.75" customHeight="1">
      <c r="A10" s="44"/>
      <c r="B10" s="45"/>
      <c r="C10" s="112" t="s">
        <v>65</v>
      </c>
      <c r="D10" s="112" t="s">
        <v>66</v>
      </c>
      <c r="E10" s="112" t="s">
        <v>67</v>
      </c>
      <c r="F10" s="112" t="s">
        <v>83</v>
      </c>
      <c r="G10" s="46"/>
      <c r="H10" s="46"/>
      <c r="I10" s="47" t="s">
        <v>68</v>
      </c>
    </row>
    <row r="11" spans="1:10" s="9" customFormat="1" ht="15.75">
      <c r="A11" s="52">
        <v>91</v>
      </c>
      <c r="B11" s="57" t="s">
        <v>20</v>
      </c>
      <c r="C11" s="105">
        <v>3360814927</v>
      </c>
      <c r="D11" s="105">
        <v>306831687</v>
      </c>
      <c r="E11" s="105">
        <v>133737069</v>
      </c>
      <c r="F11" s="114">
        <f aca="true" t="shared" si="0" ref="F11:F42">+E11+D11+C11</f>
        <v>3801383683</v>
      </c>
      <c r="G11" s="113"/>
      <c r="H11" s="56"/>
      <c r="I11" s="94">
        <v>0</v>
      </c>
      <c r="J11" s="84">
        <f>+F11+H11+I11+G11</f>
        <v>3801383683</v>
      </c>
    </row>
    <row r="12" spans="1:10" s="9" customFormat="1" ht="15">
      <c r="A12" s="58">
        <v>5</v>
      </c>
      <c r="B12" s="57" t="s">
        <v>4</v>
      </c>
      <c r="C12" s="105">
        <v>58866231160</v>
      </c>
      <c r="D12" s="105">
        <v>8199574419</v>
      </c>
      <c r="E12" s="105">
        <v>3526399385</v>
      </c>
      <c r="F12" s="114">
        <f t="shared" si="0"/>
        <v>70592204964</v>
      </c>
      <c r="G12" s="113"/>
      <c r="H12" s="56"/>
      <c r="I12" s="94">
        <v>2588403371</v>
      </c>
      <c r="J12" s="84">
        <f aca="true" t="shared" si="1" ref="J12:J42">+F12+H12+I12+G12</f>
        <v>73180608335</v>
      </c>
    </row>
    <row r="13" spans="1:10" s="9" customFormat="1" ht="15">
      <c r="A13" s="58">
        <v>81</v>
      </c>
      <c r="B13" s="57" t="s">
        <v>17</v>
      </c>
      <c r="C13" s="105">
        <v>8304280009</v>
      </c>
      <c r="D13" s="105">
        <v>1204921417</v>
      </c>
      <c r="E13" s="105">
        <v>528253183</v>
      </c>
      <c r="F13" s="114">
        <f t="shared" si="0"/>
        <v>10037454609</v>
      </c>
      <c r="G13" s="113"/>
      <c r="H13" s="56"/>
      <c r="I13" s="94">
        <v>33953729</v>
      </c>
      <c r="J13" s="84">
        <f t="shared" si="1"/>
        <v>10071408338</v>
      </c>
    </row>
    <row r="14" spans="1:10" s="9" customFormat="1" ht="15">
      <c r="A14" s="58">
        <v>8</v>
      </c>
      <c r="B14" s="57" t="s">
        <v>95</v>
      </c>
      <c r="C14" s="105">
        <v>13921012272</v>
      </c>
      <c r="D14" s="105">
        <v>1963224297</v>
      </c>
      <c r="E14" s="105">
        <v>864179839</v>
      </c>
      <c r="F14" s="114">
        <f t="shared" si="0"/>
        <v>16748416408</v>
      </c>
      <c r="G14" s="113"/>
      <c r="H14" s="56"/>
      <c r="I14" s="94">
        <v>1023733024</v>
      </c>
      <c r="J14" s="84">
        <f t="shared" si="1"/>
        <v>17772149432</v>
      </c>
    </row>
    <row r="15" spans="1:10" s="9" customFormat="1" ht="15">
      <c r="A15" s="58">
        <v>13</v>
      </c>
      <c r="B15" s="57" t="s">
        <v>93</v>
      </c>
      <c r="C15" s="105">
        <v>25118412937</v>
      </c>
      <c r="D15" s="105">
        <v>4232729322</v>
      </c>
      <c r="E15" s="105">
        <v>1859616218</v>
      </c>
      <c r="F15" s="114">
        <f t="shared" si="0"/>
        <v>31210758477</v>
      </c>
      <c r="G15" s="113"/>
      <c r="H15" s="56"/>
      <c r="I15" s="94">
        <v>853959994</v>
      </c>
      <c r="J15" s="84">
        <f t="shared" si="1"/>
        <v>32064718471</v>
      </c>
    </row>
    <row r="16" spans="1:10" s="9" customFormat="1" ht="15">
      <c r="A16" s="58">
        <v>15</v>
      </c>
      <c r="B16" s="57" t="s">
        <v>97</v>
      </c>
      <c r="C16" s="105">
        <v>26332808371</v>
      </c>
      <c r="D16" s="105">
        <v>3993094903</v>
      </c>
      <c r="E16" s="105">
        <v>1749706075</v>
      </c>
      <c r="F16" s="114">
        <f t="shared" si="0"/>
        <v>32075609349</v>
      </c>
      <c r="G16" s="113"/>
      <c r="H16" s="56"/>
      <c r="I16" s="94">
        <v>1646871419</v>
      </c>
      <c r="J16" s="84">
        <f t="shared" si="1"/>
        <v>33722480768</v>
      </c>
    </row>
    <row r="17" spans="1:10" s="9" customFormat="1" ht="15">
      <c r="A17" s="58">
        <v>17</v>
      </c>
      <c r="B17" s="57" t="s">
        <v>5</v>
      </c>
      <c r="C17" s="105">
        <v>13768748476</v>
      </c>
      <c r="D17" s="105">
        <v>2232606644</v>
      </c>
      <c r="E17" s="105">
        <v>980512546</v>
      </c>
      <c r="F17" s="114">
        <f t="shared" si="0"/>
        <v>16981867666</v>
      </c>
      <c r="G17" s="113"/>
      <c r="H17" s="56"/>
      <c r="I17" s="94">
        <v>180134479</v>
      </c>
      <c r="J17" s="84">
        <f t="shared" si="1"/>
        <v>17162002145</v>
      </c>
    </row>
    <row r="18" spans="1:10" s="9" customFormat="1" ht="15">
      <c r="A18" s="58">
        <v>18</v>
      </c>
      <c r="B18" s="57" t="s">
        <v>99</v>
      </c>
      <c r="C18" s="105">
        <v>7804992236</v>
      </c>
      <c r="D18" s="105">
        <v>1242792509</v>
      </c>
      <c r="E18" s="105">
        <v>542749265</v>
      </c>
      <c r="F18" s="114">
        <f t="shared" si="0"/>
        <v>9590534010</v>
      </c>
      <c r="G18" s="113"/>
      <c r="H18" s="56"/>
      <c r="I18" s="94">
        <v>0</v>
      </c>
      <c r="J18" s="84">
        <f t="shared" si="1"/>
        <v>9590534010</v>
      </c>
    </row>
    <row r="19" spans="1:10" s="9" customFormat="1" ht="15">
      <c r="A19" s="58">
        <v>85</v>
      </c>
      <c r="B19" s="57" t="s">
        <v>18</v>
      </c>
      <c r="C19" s="105">
        <v>7996163040</v>
      </c>
      <c r="D19" s="105">
        <v>1101548067</v>
      </c>
      <c r="E19" s="105">
        <v>475542703</v>
      </c>
      <c r="F19" s="114">
        <f t="shared" si="0"/>
        <v>9573253810</v>
      </c>
      <c r="G19" s="113"/>
      <c r="H19" s="56"/>
      <c r="I19" s="94">
        <v>57402540</v>
      </c>
      <c r="J19" s="84">
        <f t="shared" si="1"/>
        <v>9630656350</v>
      </c>
    </row>
    <row r="20" spans="1:10" s="9" customFormat="1" ht="15">
      <c r="A20" s="58">
        <v>19</v>
      </c>
      <c r="B20" s="57" t="s">
        <v>6</v>
      </c>
      <c r="C20" s="105">
        <v>30576296857</v>
      </c>
      <c r="D20" s="105">
        <v>4544789198</v>
      </c>
      <c r="E20" s="105">
        <v>1994158984</v>
      </c>
      <c r="F20" s="114">
        <f t="shared" si="0"/>
        <v>37115245039</v>
      </c>
      <c r="G20" s="113"/>
      <c r="H20" s="56"/>
      <c r="I20" s="94">
        <v>804287696</v>
      </c>
      <c r="J20" s="84">
        <f t="shared" si="1"/>
        <v>37919532735</v>
      </c>
    </row>
    <row r="21" spans="1:10" s="9" customFormat="1" ht="15">
      <c r="A21" s="58">
        <v>20</v>
      </c>
      <c r="B21" s="57" t="s">
        <v>7</v>
      </c>
      <c r="C21" s="105">
        <v>19786547850</v>
      </c>
      <c r="D21" s="105">
        <v>2749792256</v>
      </c>
      <c r="E21" s="105">
        <v>1209025659</v>
      </c>
      <c r="F21" s="114">
        <f t="shared" si="0"/>
        <v>23745365765</v>
      </c>
      <c r="G21" s="113"/>
      <c r="H21" s="56"/>
      <c r="I21" s="94">
        <v>216395684</v>
      </c>
      <c r="J21" s="84">
        <f t="shared" si="1"/>
        <v>23961761449</v>
      </c>
    </row>
    <row r="22" spans="1:10" s="9" customFormat="1" ht="15">
      <c r="A22" s="58">
        <v>27</v>
      </c>
      <c r="B22" s="57" t="s">
        <v>100</v>
      </c>
      <c r="C22" s="105">
        <v>11381813139</v>
      </c>
      <c r="D22" s="105">
        <v>1678113904</v>
      </c>
      <c r="E22" s="105">
        <v>733601036</v>
      </c>
      <c r="F22" s="114">
        <f t="shared" si="0"/>
        <v>13793528079</v>
      </c>
      <c r="G22" s="113"/>
      <c r="H22" s="56"/>
      <c r="I22" s="94">
        <v>578038202</v>
      </c>
      <c r="J22" s="84">
        <f t="shared" si="1"/>
        <v>14371566281</v>
      </c>
    </row>
    <row r="23" spans="1:10" s="9" customFormat="1" ht="15">
      <c r="A23" s="58">
        <v>23</v>
      </c>
      <c r="B23" s="59" t="s">
        <v>96</v>
      </c>
      <c r="C23" s="105">
        <v>31294332899</v>
      </c>
      <c r="D23" s="105">
        <v>4502773324</v>
      </c>
      <c r="E23" s="105">
        <v>1977412751</v>
      </c>
      <c r="F23" s="114">
        <f t="shared" si="0"/>
        <v>37774518974</v>
      </c>
      <c r="G23" s="113"/>
      <c r="H23" s="56"/>
      <c r="I23" s="94">
        <v>454507886</v>
      </c>
      <c r="J23" s="84">
        <f t="shared" si="1"/>
        <v>38229026860</v>
      </c>
    </row>
    <row r="24" spans="1:10" s="9" customFormat="1" ht="15">
      <c r="A24" s="58">
        <v>25</v>
      </c>
      <c r="B24" s="57" t="s">
        <v>8</v>
      </c>
      <c r="C24" s="105">
        <v>32140932098</v>
      </c>
      <c r="D24" s="105">
        <v>5161621899</v>
      </c>
      <c r="E24" s="105">
        <v>2253351595</v>
      </c>
      <c r="F24" s="114">
        <f t="shared" si="0"/>
        <v>39555905592</v>
      </c>
      <c r="G24" s="113"/>
      <c r="H24" s="56"/>
      <c r="I24" s="94">
        <v>3011736003</v>
      </c>
      <c r="J24" s="84">
        <f t="shared" si="1"/>
        <v>42567641595</v>
      </c>
    </row>
    <row r="25" spans="1:10" s="9" customFormat="1" ht="15">
      <c r="A25" s="58">
        <v>94</v>
      </c>
      <c r="B25" s="57" t="s">
        <v>103</v>
      </c>
      <c r="C25" s="105">
        <v>2228997469</v>
      </c>
      <c r="D25" s="105">
        <v>154889568</v>
      </c>
      <c r="E25" s="105">
        <v>67734269</v>
      </c>
      <c r="F25" s="114">
        <f t="shared" si="0"/>
        <v>2451621306</v>
      </c>
      <c r="G25" s="113"/>
      <c r="H25" s="56"/>
      <c r="I25" s="94">
        <v>0</v>
      </c>
      <c r="J25" s="84">
        <f t="shared" si="1"/>
        <v>2451621306</v>
      </c>
    </row>
    <row r="26" spans="1:10" s="9" customFormat="1" ht="15">
      <c r="A26" s="58">
        <v>95</v>
      </c>
      <c r="B26" s="57" t="s">
        <v>21</v>
      </c>
      <c r="C26" s="105">
        <v>3363812927</v>
      </c>
      <c r="D26" s="105">
        <v>375560894</v>
      </c>
      <c r="E26" s="105">
        <v>164415155</v>
      </c>
      <c r="F26" s="114">
        <f t="shared" si="0"/>
        <v>3903788976</v>
      </c>
      <c r="G26" s="113"/>
      <c r="H26" s="56"/>
      <c r="I26" s="94">
        <v>7384959</v>
      </c>
      <c r="J26" s="84">
        <f t="shared" si="1"/>
        <v>3911173935</v>
      </c>
    </row>
    <row r="27" spans="1:10" s="9" customFormat="1" ht="15">
      <c r="A27" s="58">
        <v>41</v>
      </c>
      <c r="B27" s="57" t="s">
        <v>9</v>
      </c>
      <c r="C27" s="105">
        <v>17426234418</v>
      </c>
      <c r="D27" s="105">
        <v>2654974330</v>
      </c>
      <c r="E27" s="105">
        <v>1166034966</v>
      </c>
      <c r="F27" s="114">
        <f t="shared" si="0"/>
        <v>21247243714</v>
      </c>
      <c r="G27" s="113"/>
      <c r="H27" s="56"/>
      <c r="I27" s="94">
        <v>0</v>
      </c>
      <c r="J27" s="84">
        <f t="shared" si="1"/>
        <v>21247243714</v>
      </c>
    </row>
    <row r="28" spans="1:10" s="9" customFormat="1" ht="15">
      <c r="A28" s="58">
        <v>44</v>
      </c>
      <c r="B28" s="60" t="s">
        <v>91</v>
      </c>
      <c r="C28" s="105">
        <v>9384340105</v>
      </c>
      <c r="D28" s="105">
        <v>1290653481</v>
      </c>
      <c r="E28" s="105">
        <v>572561317</v>
      </c>
      <c r="F28" s="114">
        <f t="shared" si="0"/>
        <v>11247554903</v>
      </c>
      <c r="G28" s="113"/>
      <c r="H28" s="56"/>
      <c r="I28" s="94">
        <v>159403054</v>
      </c>
      <c r="J28" s="84">
        <f t="shared" si="1"/>
        <v>11406957957</v>
      </c>
    </row>
    <row r="29" spans="1:10" s="9" customFormat="1" ht="15">
      <c r="A29" s="58">
        <v>47</v>
      </c>
      <c r="B29" s="57" t="s">
        <v>10</v>
      </c>
      <c r="C29" s="105">
        <v>22281496814</v>
      </c>
      <c r="D29" s="105">
        <v>3431105740</v>
      </c>
      <c r="E29" s="105">
        <v>1508043635</v>
      </c>
      <c r="F29" s="114">
        <f t="shared" si="0"/>
        <v>27220646189</v>
      </c>
      <c r="G29" s="113"/>
      <c r="H29" s="56"/>
      <c r="I29" s="94">
        <v>541221857</v>
      </c>
      <c r="J29" s="84">
        <f t="shared" si="1"/>
        <v>27761868046</v>
      </c>
    </row>
    <row r="30" spans="1:10" s="9" customFormat="1" ht="15">
      <c r="A30" s="58">
        <v>50</v>
      </c>
      <c r="B30" s="57" t="s">
        <v>11</v>
      </c>
      <c r="C30" s="105">
        <v>11301483578</v>
      </c>
      <c r="D30" s="105">
        <v>1664233449</v>
      </c>
      <c r="E30" s="105">
        <v>729132847</v>
      </c>
      <c r="F30" s="114">
        <f t="shared" si="0"/>
        <v>13694849874</v>
      </c>
      <c r="G30" s="113"/>
      <c r="H30" s="56"/>
      <c r="I30" s="94">
        <v>251305053</v>
      </c>
      <c r="J30" s="84">
        <f t="shared" si="1"/>
        <v>13946154927</v>
      </c>
    </row>
    <row r="31" spans="1:10" s="9" customFormat="1" ht="15">
      <c r="A31" s="58">
        <v>52</v>
      </c>
      <c r="B31" s="60" t="s">
        <v>12</v>
      </c>
      <c r="C31" s="105">
        <v>27045719442</v>
      </c>
      <c r="D31" s="105">
        <v>3948936790</v>
      </c>
      <c r="E31" s="105">
        <v>1733494504</v>
      </c>
      <c r="F31" s="114">
        <f t="shared" si="0"/>
        <v>32728150736</v>
      </c>
      <c r="G31" s="113"/>
      <c r="H31" s="56"/>
      <c r="I31" s="94">
        <v>0</v>
      </c>
      <c r="J31" s="84">
        <f t="shared" si="1"/>
        <v>32728150736</v>
      </c>
    </row>
    <row r="32" spans="1:10" s="9" customFormat="1" ht="15">
      <c r="A32" s="58">
        <v>54</v>
      </c>
      <c r="B32" s="60" t="s">
        <v>135</v>
      </c>
      <c r="C32" s="105">
        <v>31209703989</v>
      </c>
      <c r="D32" s="105">
        <v>2834155055</v>
      </c>
      <c r="E32" s="105">
        <v>1246173895</v>
      </c>
      <c r="F32" s="114">
        <f t="shared" si="0"/>
        <v>35290032939</v>
      </c>
      <c r="G32" s="113"/>
      <c r="H32" s="56"/>
      <c r="I32" s="94">
        <v>0</v>
      </c>
      <c r="J32" s="84">
        <f t="shared" si="1"/>
        <v>35290032939</v>
      </c>
    </row>
    <row r="33" spans="1:10" s="9" customFormat="1" ht="15">
      <c r="A33" s="58">
        <v>86</v>
      </c>
      <c r="B33" s="57" t="s">
        <v>19</v>
      </c>
      <c r="C33" s="105">
        <v>12406402205</v>
      </c>
      <c r="D33" s="105">
        <v>1692401887</v>
      </c>
      <c r="E33" s="105">
        <v>738415425</v>
      </c>
      <c r="F33" s="114">
        <f t="shared" si="0"/>
        <v>14837219517</v>
      </c>
      <c r="G33" s="113"/>
      <c r="H33" s="56"/>
      <c r="I33" s="94">
        <v>81175843</v>
      </c>
      <c r="J33" s="84">
        <f t="shared" si="1"/>
        <v>14918395360</v>
      </c>
    </row>
    <row r="34" spans="1:10" s="9" customFormat="1" ht="15">
      <c r="A34" s="58">
        <v>63</v>
      </c>
      <c r="B34" s="57" t="s">
        <v>101</v>
      </c>
      <c r="C34" s="105">
        <v>6910167378</v>
      </c>
      <c r="D34" s="105">
        <v>971830352</v>
      </c>
      <c r="E34" s="105">
        <v>428128291</v>
      </c>
      <c r="F34" s="114">
        <f t="shared" si="0"/>
        <v>8310126021</v>
      </c>
      <c r="G34" s="113"/>
      <c r="H34" s="56"/>
      <c r="I34" s="94">
        <v>86239021</v>
      </c>
      <c r="J34" s="84">
        <f t="shared" si="1"/>
        <v>8396365042</v>
      </c>
    </row>
    <row r="35" spans="1:10" s="9" customFormat="1" ht="15">
      <c r="A35" s="58">
        <v>66</v>
      </c>
      <c r="B35" s="57" t="s">
        <v>13</v>
      </c>
      <c r="C35" s="105">
        <v>7674771972</v>
      </c>
      <c r="D35" s="105">
        <v>1060546468</v>
      </c>
      <c r="E35" s="105">
        <v>465752464</v>
      </c>
      <c r="F35" s="114">
        <f t="shared" si="0"/>
        <v>9201070904</v>
      </c>
      <c r="G35" s="113"/>
      <c r="H35" s="56"/>
      <c r="I35" s="94">
        <v>0</v>
      </c>
      <c r="J35" s="84">
        <f t="shared" si="1"/>
        <v>9201070904</v>
      </c>
    </row>
    <row r="36" spans="1:10" s="9" customFormat="1" ht="15">
      <c r="A36" s="58">
        <v>88</v>
      </c>
      <c r="B36" s="57" t="s">
        <v>94</v>
      </c>
      <c r="C36" s="105">
        <v>1438468560</v>
      </c>
      <c r="D36" s="105">
        <v>182224609</v>
      </c>
      <c r="E36" s="105">
        <v>79913331</v>
      </c>
      <c r="F36" s="114">
        <f t="shared" si="0"/>
        <v>1700606500</v>
      </c>
      <c r="G36" s="113"/>
      <c r="H36" s="56"/>
      <c r="I36" s="94">
        <v>90502390</v>
      </c>
      <c r="J36" s="84">
        <f t="shared" si="1"/>
        <v>1791108890</v>
      </c>
    </row>
    <row r="37" spans="1:10" s="9" customFormat="1" ht="15">
      <c r="A37" s="58">
        <v>68</v>
      </c>
      <c r="B37" s="57" t="s">
        <v>14</v>
      </c>
      <c r="C37" s="105">
        <v>24141617084</v>
      </c>
      <c r="D37" s="105">
        <v>3544343517</v>
      </c>
      <c r="E37" s="105">
        <v>1553677949</v>
      </c>
      <c r="F37" s="114">
        <f t="shared" si="0"/>
        <v>29239638550</v>
      </c>
      <c r="G37" s="113"/>
      <c r="H37" s="56"/>
      <c r="I37" s="94">
        <v>1480523223</v>
      </c>
      <c r="J37" s="84">
        <f t="shared" si="1"/>
        <v>30720161773</v>
      </c>
    </row>
    <row r="38" spans="1:10" s="9" customFormat="1" ht="15">
      <c r="A38" s="58">
        <v>70</v>
      </c>
      <c r="B38" s="57" t="s">
        <v>15</v>
      </c>
      <c r="C38" s="105">
        <v>20448754949</v>
      </c>
      <c r="D38" s="105">
        <v>3187477332</v>
      </c>
      <c r="E38" s="105">
        <v>1402149496</v>
      </c>
      <c r="F38" s="114">
        <f t="shared" si="0"/>
        <v>25038381777</v>
      </c>
      <c r="G38" s="113"/>
      <c r="H38" s="56"/>
      <c r="I38" s="94">
        <v>171005345</v>
      </c>
      <c r="J38" s="84">
        <f t="shared" si="1"/>
        <v>25209387122</v>
      </c>
    </row>
    <row r="39" spans="1:10" s="9" customFormat="1" ht="15">
      <c r="A39" s="58">
        <v>73</v>
      </c>
      <c r="B39" s="57" t="s">
        <v>16</v>
      </c>
      <c r="C39" s="105">
        <v>23471061098</v>
      </c>
      <c r="D39" s="105">
        <v>3579058708</v>
      </c>
      <c r="E39" s="105">
        <v>1572364387</v>
      </c>
      <c r="F39" s="114">
        <f t="shared" si="0"/>
        <v>28622484193</v>
      </c>
      <c r="G39" s="113"/>
      <c r="H39" s="56"/>
      <c r="I39" s="94">
        <v>2511728192</v>
      </c>
      <c r="J39" s="84">
        <f t="shared" si="1"/>
        <v>31134212385</v>
      </c>
    </row>
    <row r="40" spans="1:10" s="9" customFormat="1" ht="15">
      <c r="A40" s="58">
        <v>76</v>
      </c>
      <c r="B40" s="60" t="s">
        <v>136</v>
      </c>
      <c r="C40" s="105">
        <v>20147445788</v>
      </c>
      <c r="D40" s="105">
        <v>2915414690</v>
      </c>
      <c r="E40" s="105">
        <v>1280423093</v>
      </c>
      <c r="F40" s="114">
        <f t="shared" si="0"/>
        <v>24343283571</v>
      </c>
      <c r="G40" s="113"/>
      <c r="H40" s="56"/>
      <c r="I40" s="94">
        <v>3358859729</v>
      </c>
      <c r="J40" s="84">
        <f t="shared" si="1"/>
        <v>27702143300</v>
      </c>
    </row>
    <row r="41" spans="1:10" s="9" customFormat="1" ht="15">
      <c r="A41" s="58">
        <v>97</v>
      </c>
      <c r="B41" s="57" t="s">
        <v>104</v>
      </c>
      <c r="C41" s="105">
        <v>2071428386</v>
      </c>
      <c r="D41" s="105">
        <v>147341094</v>
      </c>
      <c r="E41" s="105">
        <v>63948538</v>
      </c>
      <c r="F41" s="114">
        <f t="shared" si="0"/>
        <v>2282718018</v>
      </c>
      <c r="G41" s="113"/>
      <c r="H41" s="56"/>
      <c r="I41" s="94">
        <v>8019708</v>
      </c>
      <c r="J41" s="84">
        <f t="shared" si="1"/>
        <v>2290737726</v>
      </c>
    </row>
    <row r="42" spans="1:10" s="9" customFormat="1" ht="15">
      <c r="A42" s="58">
        <v>99</v>
      </c>
      <c r="B42" s="57" t="s">
        <v>22</v>
      </c>
      <c r="C42" s="105">
        <v>3294750156</v>
      </c>
      <c r="D42" s="105">
        <v>226858499</v>
      </c>
      <c r="E42" s="105">
        <v>98154078</v>
      </c>
      <c r="F42" s="114">
        <f t="shared" si="0"/>
        <v>3619762733</v>
      </c>
      <c r="G42" s="113"/>
      <c r="H42" s="56"/>
      <c r="I42" s="94">
        <v>0</v>
      </c>
      <c r="J42" s="84">
        <f t="shared" si="1"/>
        <v>3619762733</v>
      </c>
    </row>
    <row r="43" spans="1:10" ht="13.5" thickBot="1">
      <c r="A43" s="26"/>
      <c r="B43" s="26"/>
      <c r="J43" s="26"/>
    </row>
    <row r="44" spans="2:10" s="38" customFormat="1" ht="27.75" customHeight="1" thickBot="1">
      <c r="B44" s="88" t="s">
        <v>23</v>
      </c>
      <c r="C44" s="89">
        <f aca="true" t="shared" si="2" ref="C44:J44">SUM(C11:C43)</f>
        <v>536900042589</v>
      </c>
      <c r="D44" s="89">
        <f t="shared" si="2"/>
        <v>76976420309</v>
      </c>
      <c r="E44" s="89">
        <f t="shared" si="2"/>
        <v>33698763948</v>
      </c>
      <c r="F44" s="89">
        <f t="shared" si="2"/>
        <v>647575226846</v>
      </c>
      <c r="G44" s="89">
        <f t="shared" si="2"/>
        <v>0</v>
      </c>
      <c r="H44" s="91">
        <f t="shared" si="2"/>
        <v>0</v>
      </c>
      <c r="I44" s="89">
        <f t="shared" si="2"/>
        <v>20196792401</v>
      </c>
      <c r="J44" s="90">
        <f t="shared" si="2"/>
        <v>667772019247</v>
      </c>
    </row>
    <row r="45" ht="12.75">
      <c r="B45" s="26"/>
    </row>
    <row r="46" spans="1:8" ht="18">
      <c r="A46" s="15"/>
      <c r="B46" s="4"/>
      <c r="C46" s="115"/>
      <c r="D46" s="116"/>
      <c r="E46" s="116"/>
      <c r="H46" s="71"/>
    </row>
    <row r="47" ht="18">
      <c r="H47" s="76"/>
    </row>
    <row r="90" ht="12.75">
      <c r="E90" s="39">
        <f>+J11+Dptos!I44</f>
        <v>23998176084</v>
      </c>
    </row>
  </sheetData>
  <sheetProtection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5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56" sqref="C5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6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17"/>
      <c r="D1" s="117"/>
      <c r="E1" s="117"/>
      <c r="F1" s="117"/>
      <c r="G1" s="24"/>
      <c r="H1" s="24"/>
      <c r="I1" s="24"/>
    </row>
    <row r="2" spans="1:9" ht="20.25">
      <c r="A2" s="27" t="s">
        <v>74</v>
      </c>
      <c r="B2" s="3"/>
      <c r="C2" s="117"/>
      <c r="D2" s="117"/>
      <c r="E2" s="117"/>
      <c r="F2" s="117"/>
      <c r="G2" s="24"/>
      <c r="H2" s="24"/>
      <c r="I2" s="24"/>
    </row>
    <row r="3" spans="2:9" ht="12.75">
      <c r="B3" s="3"/>
      <c r="C3" s="117"/>
      <c r="D3" s="117"/>
      <c r="E3" s="117"/>
      <c r="F3" s="117"/>
      <c r="G3" s="24"/>
      <c r="H3" s="24"/>
      <c r="I3" s="24"/>
    </row>
    <row r="4" spans="1:10" ht="15.75">
      <c r="A4" s="162" t="s">
        <v>62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.75">
      <c r="A5" s="162" t="s">
        <v>138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9" ht="13.5" thickBot="1">
      <c r="A6" s="12"/>
      <c r="B6" s="11"/>
      <c r="C6" s="101"/>
      <c r="D6" s="101"/>
      <c r="E6" s="101"/>
      <c r="F6" s="101"/>
      <c r="G6" s="25"/>
      <c r="H6" s="25"/>
      <c r="I6" s="25"/>
    </row>
    <row r="7" spans="1:12" ht="16.5" customHeight="1">
      <c r="A7" s="153" t="s">
        <v>0</v>
      </c>
      <c r="B7" s="155" t="s">
        <v>78</v>
      </c>
      <c r="C7" s="158" t="s">
        <v>59</v>
      </c>
      <c r="D7" s="158"/>
      <c r="E7" s="158"/>
      <c r="F7" s="158"/>
      <c r="G7" s="168" t="s">
        <v>108</v>
      </c>
      <c r="H7" s="168" t="s">
        <v>109</v>
      </c>
      <c r="I7" s="171" t="s">
        <v>110</v>
      </c>
      <c r="J7" s="163" t="s">
        <v>2</v>
      </c>
      <c r="K7" s="150" t="s">
        <v>111</v>
      </c>
      <c r="L7" s="159" t="s">
        <v>132</v>
      </c>
    </row>
    <row r="8" spans="1:12" ht="27.75" customHeight="1">
      <c r="A8" s="154"/>
      <c r="B8" s="156"/>
      <c r="C8" s="102" t="s">
        <v>63</v>
      </c>
      <c r="D8" s="157" t="s">
        <v>90</v>
      </c>
      <c r="E8" s="157"/>
      <c r="F8" s="166" t="s">
        <v>64</v>
      </c>
      <c r="G8" s="169"/>
      <c r="H8" s="169"/>
      <c r="I8" s="172"/>
      <c r="J8" s="164"/>
      <c r="K8" s="151"/>
      <c r="L8" s="160"/>
    </row>
    <row r="9" spans="1:12" ht="37.5" customHeight="1" thickBot="1">
      <c r="A9" s="140"/>
      <c r="B9" s="143"/>
      <c r="C9" s="103" t="s">
        <v>60</v>
      </c>
      <c r="D9" s="104" t="s">
        <v>85</v>
      </c>
      <c r="E9" s="104" t="s">
        <v>84</v>
      </c>
      <c r="F9" s="167"/>
      <c r="G9" s="170"/>
      <c r="H9" s="170"/>
      <c r="I9" s="173"/>
      <c r="J9" s="165"/>
      <c r="K9" s="152"/>
      <c r="L9" s="161"/>
    </row>
    <row r="10" spans="1:10" ht="30" customHeight="1">
      <c r="A10" s="21"/>
      <c r="B10" s="13"/>
      <c r="C10" s="118" t="s">
        <v>65</v>
      </c>
      <c r="D10" s="118" t="s">
        <v>66</v>
      </c>
      <c r="E10" s="118" t="s">
        <v>67</v>
      </c>
      <c r="F10" s="118" t="s">
        <v>83</v>
      </c>
      <c r="G10" s="28"/>
      <c r="H10" s="28"/>
      <c r="I10" s="85"/>
      <c r="J10" s="42" t="s">
        <v>107</v>
      </c>
    </row>
    <row r="11" spans="1:12" s="41" customFormat="1" ht="18">
      <c r="A11" s="56">
        <v>11001</v>
      </c>
      <c r="B11" s="54" t="s">
        <v>112</v>
      </c>
      <c r="C11" s="105">
        <v>83786904270</v>
      </c>
      <c r="D11" s="105">
        <v>14541311194</v>
      </c>
      <c r="E11" s="105">
        <v>6388433905</v>
      </c>
      <c r="F11" s="119">
        <f aca="true" t="shared" si="0" ref="F11:F42">+E11+D11+C11</f>
        <v>104716649369</v>
      </c>
      <c r="G11" s="113"/>
      <c r="H11" s="86"/>
      <c r="I11" s="84"/>
      <c r="J11" s="84">
        <v>3577472275</v>
      </c>
      <c r="K11" s="84">
        <f>+F11+H11+I11+J11+G11</f>
        <v>108294121644</v>
      </c>
      <c r="L11" s="97"/>
    </row>
    <row r="12" spans="1:12" s="41" customFormat="1" ht="18">
      <c r="A12" s="56">
        <v>8001</v>
      </c>
      <c r="B12" s="54" t="s">
        <v>87</v>
      </c>
      <c r="C12" s="105">
        <v>21274584480</v>
      </c>
      <c r="D12" s="105">
        <v>3331734053</v>
      </c>
      <c r="E12" s="105">
        <v>1470766173</v>
      </c>
      <c r="F12" s="119">
        <f t="shared" si="0"/>
        <v>26077084706</v>
      </c>
      <c r="G12" s="113"/>
      <c r="H12" s="86"/>
      <c r="I12" s="84"/>
      <c r="J12" s="84">
        <v>0</v>
      </c>
      <c r="K12" s="84">
        <f aca="true" t="shared" si="1" ref="K12:K73">+F12+H12+I12+J12+G12</f>
        <v>26077084706</v>
      </c>
      <c r="L12" s="97"/>
    </row>
    <row r="13" spans="1:12" s="41" customFormat="1" ht="18">
      <c r="A13" s="56">
        <v>13001</v>
      </c>
      <c r="B13" s="54" t="s">
        <v>88</v>
      </c>
      <c r="C13" s="105">
        <v>17765390532</v>
      </c>
      <c r="D13" s="105">
        <v>2232680757</v>
      </c>
      <c r="E13" s="105">
        <v>982833899</v>
      </c>
      <c r="F13" s="119">
        <f t="shared" si="0"/>
        <v>20980905188</v>
      </c>
      <c r="G13" s="113"/>
      <c r="H13" s="86"/>
      <c r="I13" s="84"/>
      <c r="J13" s="84">
        <v>0</v>
      </c>
      <c r="K13" s="84">
        <f t="shared" si="1"/>
        <v>20980905188</v>
      </c>
      <c r="L13" s="97"/>
    </row>
    <row r="14" spans="1:12" s="41" customFormat="1" ht="18">
      <c r="A14" s="56">
        <v>47001</v>
      </c>
      <c r="B14" s="54" t="s">
        <v>89</v>
      </c>
      <c r="C14" s="105">
        <v>10846687466</v>
      </c>
      <c r="D14" s="105">
        <v>1516859815</v>
      </c>
      <c r="E14" s="105">
        <v>670527909</v>
      </c>
      <c r="F14" s="119">
        <f t="shared" si="0"/>
        <v>13034075190</v>
      </c>
      <c r="G14" s="113"/>
      <c r="H14" s="86"/>
      <c r="I14" s="84"/>
      <c r="J14" s="84">
        <v>0</v>
      </c>
      <c r="K14" s="84">
        <f t="shared" si="1"/>
        <v>13034075190</v>
      </c>
      <c r="L14" s="97"/>
    </row>
    <row r="15" spans="1:12" s="41" customFormat="1" ht="18">
      <c r="A15" s="56">
        <v>63001</v>
      </c>
      <c r="B15" s="54" t="s">
        <v>41</v>
      </c>
      <c r="C15" s="105">
        <v>5542595619</v>
      </c>
      <c r="D15" s="105">
        <v>812214153</v>
      </c>
      <c r="E15" s="105">
        <v>357830345</v>
      </c>
      <c r="F15" s="119">
        <f t="shared" si="0"/>
        <v>6712640117</v>
      </c>
      <c r="G15" s="113"/>
      <c r="H15" s="77"/>
      <c r="I15" s="84"/>
      <c r="J15" s="84">
        <v>0</v>
      </c>
      <c r="K15" s="84">
        <f t="shared" si="1"/>
        <v>6712640117</v>
      </c>
      <c r="L15" s="97"/>
    </row>
    <row r="16" spans="1:12" s="41" customFormat="1" ht="15">
      <c r="A16" s="56">
        <v>68081</v>
      </c>
      <c r="B16" s="54" t="s">
        <v>86</v>
      </c>
      <c r="C16" s="105">
        <v>4997097361</v>
      </c>
      <c r="D16" s="105">
        <v>716440125</v>
      </c>
      <c r="E16" s="105">
        <v>315073904</v>
      </c>
      <c r="F16" s="119">
        <f t="shared" si="0"/>
        <v>6028611390</v>
      </c>
      <c r="G16" s="113"/>
      <c r="H16" s="53"/>
      <c r="I16" s="84"/>
      <c r="J16" s="84">
        <v>0</v>
      </c>
      <c r="K16" s="84">
        <f t="shared" si="1"/>
        <v>6028611390</v>
      </c>
      <c r="L16" s="97"/>
    </row>
    <row r="17" spans="1:12" s="41" customFormat="1" ht="18">
      <c r="A17" s="56">
        <v>5088</v>
      </c>
      <c r="B17" s="81" t="s">
        <v>25</v>
      </c>
      <c r="C17" s="105">
        <v>6688758020</v>
      </c>
      <c r="D17" s="105">
        <v>811575879</v>
      </c>
      <c r="E17" s="105">
        <v>352718302</v>
      </c>
      <c r="F17" s="119">
        <f t="shared" si="0"/>
        <v>7853052201</v>
      </c>
      <c r="G17" s="113"/>
      <c r="H17" s="86"/>
      <c r="I17" s="84"/>
      <c r="J17" s="84">
        <v>0</v>
      </c>
      <c r="K17" s="84">
        <f t="shared" si="1"/>
        <v>7853052201</v>
      </c>
      <c r="L17" s="97"/>
    </row>
    <row r="18" spans="1:12" s="41" customFormat="1" ht="18">
      <c r="A18" s="56">
        <v>68001</v>
      </c>
      <c r="B18" s="54" t="s">
        <v>44</v>
      </c>
      <c r="C18" s="105">
        <v>8999748410</v>
      </c>
      <c r="D18" s="105">
        <v>1367594893</v>
      </c>
      <c r="E18" s="105">
        <v>600661965</v>
      </c>
      <c r="F18" s="119">
        <f t="shared" si="0"/>
        <v>10968005268</v>
      </c>
      <c r="G18" s="113"/>
      <c r="H18" s="86"/>
      <c r="I18" s="84"/>
      <c r="J18" s="84">
        <v>0</v>
      </c>
      <c r="K18" s="84">
        <f t="shared" si="1"/>
        <v>10968005268</v>
      </c>
      <c r="L18" s="97"/>
    </row>
    <row r="19" spans="1:12" s="41" customFormat="1" ht="18">
      <c r="A19" s="56">
        <v>76109</v>
      </c>
      <c r="B19" s="54" t="s">
        <v>47</v>
      </c>
      <c r="C19" s="105">
        <v>8394942036</v>
      </c>
      <c r="D19" s="105">
        <v>988736286</v>
      </c>
      <c r="E19" s="105">
        <v>434628318</v>
      </c>
      <c r="F19" s="119">
        <f t="shared" si="0"/>
        <v>9818306640</v>
      </c>
      <c r="G19" s="113"/>
      <c r="H19" s="86"/>
      <c r="I19" s="84"/>
      <c r="J19" s="84">
        <v>0</v>
      </c>
      <c r="K19" s="84">
        <f t="shared" si="1"/>
        <v>9818306640</v>
      </c>
      <c r="L19" s="97"/>
    </row>
    <row r="20" spans="1:12" s="41" customFormat="1" ht="18">
      <c r="A20" s="56">
        <v>76111</v>
      </c>
      <c r="B20" s="54" t="s">
        <v>48</v>
      </c>
      <c r="C20" s="105">
        <v>2265816020</v>
      </c>
      <c r="D20" s="105">
        <v>327155453</v>
      </c>
      <c r="E20" s="105">
        <v>144090556</v>
      </c>
      <c r="F20" s="119">
        <f t="shared" si="0"/>
        <v>2737062029</v>
      </c>
      <c r="G20" s="113"/>
      <c r="H20" s="86"/>
      <c r="I20" s="84"/>
      <c r="J20" s="84">
        <v>0</v>
      </c>
      <c r="K20" s="84">
        <f t="shared" si="1"/>
        <v>2737062029</v>
      </c>
      <c r="L20" s="97"/>
    </row>
    <row r="21" spans="1:12" s="41" customFormat="1" ht="18">
      <c r="A21" s="56">
        <v>76001</v>
      </c>
      <c r="B21" s="54" t="s">
        <v>75</v>
      </c>
      <c r="C21" s="105">
        <v>30320770075</v>
      </c>
      <c r="D21" s="105">
        <v>3166124176</v>
      </c>
      <c r="E21" s="105">
        <v>1358709933</v>
      </c>
      <c r="F21" s="119">
        <f t="shared" si="0"/>
        <v>34845604184</v>
      </c>
      <c r="G21" s="113"/>
      <c r="H21" s="77"/>
      <c r="I21" s="84"/>
      <c r="J21" s="84">
        <v>0</v>
      </c>
      <c r="K21" s="84">
        <f t="shared" si="1"/>
        <v>34845604184</v>
      </c>
      <c r="L21" s="97"/>
    </row>
    <row r="22" spans="1:12" s="41" customFormat="1" ht="18">
      <c r="A22" s="56">
        <v>76147</v>
      </c>
      <c r="B22" s="54" t="s">
        <v>49</v>
      </c>
      <c r="C22" s="105">
        <v>2542197941</v>
      </c>
      <c r="D22" s="105">
        <v>360993823</v>
      </c>
      <c r="E22" s="105">
        <v>158854615</v>
      </c>
      <c r="F22" s="119">
        <f t="shared" si="0"/>
        <v>3062046379</v>
      </c>
      <c r="G22" s="113"/>
      <c r="H22" s="86"/>
      <c r="I22" s="84"/>
      <c r="J22" s="84">
        <v>0</v>
      </c>
      <c r="K22" s="84">
        <f t="shared" si="1"/>
        <v>3062046379</v>
      </c>
      <c r="L22" s="97"/>
    </row>
    <row r="23" spans="1:12" s="41" customFormat="1" ht="18">
      <c r="A23" s="56">
        <v>47189</v>
      </c>
      <c r="B23" s="55" t="s">
        <v>98</v>
      </c>
      <c r="C23" s="105">
        <v>2615041905</v>
      </c>
      <c r="D23" s="105">
        <v>878860868</v>
      </c>
      <c r="E23" s="105">
        <v>413849004</v>
      </c>
      <c r="F23" s="125">
        <f t="shared" si="0"/>
        <v>3907751777</v>
      </c>
      <c r="G23" s="113"/>
      <c r="H23" s="87"/>
      <c r="I23" s="84"/>
      <c r="J23" s="84">
        <v>0</v>
      </c>
      <c r="K23" s="84">
        <f t="shared" si="1"/>
        <v>3907751777</v>
      </c>
      <c r="L23" s="97"/>
    </row>
    <row r="24" spans="1:12" s="41" customFormat="1" ht="15">
      <c r="A24" s="56">
        <v>54001</v>
      </c>
      <c r="B24" s="55" t="s">
        <v>113</v>
      </c>
      <c r="C24" s="105">
        <v>14566152828</v>
      </c>
      <c r="D24" s="105">
        <v>1578152335</v>
      </c>
      <c r="E24" s="105">
        <v>938775212</v>
      </c>
      <c r="F24" s="119">
        <f t="shared" si="0"/>
        <v>17083080375</v>
      </c>
      <c r="G24" s="113"/>
      <c r="H24" s="53"/>
      <c r="I24" s="84"/>
      <c r="J24" s="84">
        <v>0</v>
      </c>
      <c r="K24" s="84">
        <f t="shared" si="1"/>
        <v>17083080375</v>
      </c>
      <c r="L24" s="97"/>
    </row>
    <row r="25" spans="1:12" s="41" customFormat="1" ht="15">
      <c r="A25" s="56">
        <v>66170</v>
      </c>
      <c r="B25" s="54" t="s">
        <v>43</v>
      </c>
      <c r="C25" s="105">
        <v>3493814904</v>
      </c>
      <c r="D25" s="105">
        <v>385410871</v>
      </c>
      <c r="E25" s="105">
        <v>214976311</v>
      </c>
      <c r="F25" s="119">
        <f t="shared" si="0"/>
        <v>4094202086</v>
      </c>
      <c r="G25" s="113"/>
      <c r="H25" s="53"/>
      <c r="I25" s="84"/>
      <c r="J25" s="84">
        <v>0</v>
      </c>
      <c r="K25" s="84">
        <f t="shared" si="1"/>
        <v>4094202086</v>
      </c>
      <c r="L25" s="97"/>
    </row>
    <row r="26" spans="1:12" s="41" customFormat="1" ht="15">
      <c r="A26" s="56">
        <v>15238</v>
      </c>
      <c r="B26" s="54" t="s">
        <v>28</v>
      </c>
      <c r="C26" s="105">
        <v>2485400341</v>
      </c>
      <c r="D26" s="105">
        <v>292401709</v>
      </c>
      <c r="E26" s="105">
        <v>165957160</v>
      </c>
      <c r="F26" s="119">
        <f t="shared" si="0"/>
        <v>2943759210</v>
      </c>
      <c r="G26" s="113"/>
      <c r="H26" s="53"/>
      <c r="I26" s="84"/>
      <c r="J26" s="84">
        <v>0</v>
      </c>
      <c r="K26" s="84">
        <f t="shared" si="1"/>
        <v>2943759210</v>
      </c>
      <c r="L26" s="97"/>
    </row>
    <row r="27" spans="1:12" s="41" customFormat="1" ht="15">
      <c r="A27" s="56">
        <v>5266</v>
      </c>
      <c r="B27" s="54" t="s">
        <v>26</v>
      </c>
      <c r="C27" s="105">
        <v>2078535714</v>
      </c>
      <c r="D27" s="105">
        <v>227226824</v>
      </c>
      <c r="E27" s="105">
        <v>113047260</v>
      </c>
      <c r="F27" s="119">
        <f t="shared" si="0"/>
        <v>2418809798</v>
      </c>
      <c r="G27" s="113"/>
      <c r="H27" s="53"/>
      <c r="I27" s="84"/>
      <c r="J27" s="84">
        <v>0</v>
      </c>
      <c r="K27" s="84">
        <f t="shared" si="1"/>
        <v>2418809798</v>
      </c>
      <c r="L27" s="97"/>
    </row>
    <row r="28" spans="1:12" s="41" customFormat="1" ht="15">
      <c r="A28" s="56">
        <v>18001</v>
      </c>
      <c r="B28" s="54" t="s">
        <v>31</v>
      </c>
      <c r="C28" s="105">
        <v>4512064860</v>
      </c>
      <c r="D28" s="105">
        <v>563595876</v>
      </c>
      <c r="E28" s="105">
        <v>328474757</v>
      </c>
      <c r="F28" s="119">
        <f t="shared" si="0"/>
        <v>5404135493</v>
      </c>
      <c r="G28" s="113"/>
      <c r="H28" s="53"/>
      <c r="I28" s="84"/>
      <c r="J28" s="84">
        <v>0</v>
      </c>
      <c r="K28" s="84">
        <f t="shared" si="1"/>
        <v>5404135493</v>
      </c>
      <c r="L28" s="97"/>
    </row>
    <row r="29" spans="1:12" s="41" customFormat="1" ht="15">
      <c r="A29" s="56">
        <v>68276</v>
      </c>
      <c r="B29" s="54" t="s">
        <v>45</v>
      </c>
      <c r="C29" s="105">
        <v>3764099053</v>
      </c>
      <c r="D29" s="105">
        <v>446377816</v>
      </c>
      <c r="E29" s="105">
        <v>274878180</v>
      </c>
      <c r="F29" s="119">
        <f t="shared" si="0"/>
        <v>4485355049</v>
      </c>
      <c r="G29" s="113"/>
      <c r="H29" s="53"/>
      <c r="I29" s="84"/>
      <c r="J29" s="84">
        <v>0</v>
      </c>
      <c r="K29" s="84">
        <f t="shared" si="1"/>
        <v>4485355049</v>
      </c>
      <c r="L29" s="97"/>
    </row>
    <row r="30" spans="1:12" s="41" customFormat="1" ht="15">
      <c r="A30" s="56">
        <v>25290</v>
      </c>
      <c r="B30" s="54" t="s">
        <v>114</v>
      </c>
      <c r="C30" s="105">
        <v>2379608021</v>
      </c>
      <c r="D30" s="105">
        <v>281230161</v>
      </c>
      <c r="E30" s="105">
        <v>176341786</v>
      </c>
      <c r="F30" s="119">
        <f t="shared" si="0"/>
        <v>2837179968</v>
      </c>
      <c r="G30" s="113"/>
      <c r="H30" s="53"/>
      <c r="I30" s="84"/>
      <c r="J30" s="84">
        <v>0</v>
      </c>
      <c r="K30" s="84">
        <f t="shared" si="1"/>
        <v>2837179968</v>
      </c>
      <c r="L30" s="97"/>
    </row>
    <row r="31" spans="1:12" s="41" customFormat="1" ht="15">
      <c r="A31" s="56">
        <v>25307</v>
      </c>
      <c r="B31" s="54" t="s">
        <v>34</v>
      </c>
      <c r="C31" s="105">
        <v>1667454934</v>
      </c>
      <c r="D31" s="105">
        <v>211226395</v>
      </c>
      <c r="E31" s="105">
        <v>104498889</v>
      </c>
      <c r="F31" s="119">
        <f t="shared" si="0"/>
        <v>1983180218</v>
      </c>
      <c r="G31" s="113"/>
      <c r="H31" s="53"/>
      <c r="I31" s="84"/>
      <c r="J31" s="84">
        <v>0</v>
      </c>
      <c r="K31" s="84">
        <f t="shared" si="1"/>
        <v>1983180218</v>
      </c>
      <c r="L31" s="97"/>
    </row>
    <row r="32" spans="1:12" s="41" customFormat="1" ht="15">
      <c r="A32" s="56">
        <v>68307</v>
      </c>
      <c r="B32" s="54" t="s">
        <v>115</v>
      </c>
      <c r="C32" s="105">
        <v>3082671391</v>
      </c>
      <c r="D32" s="105">
        <v>210366023</v>
      </c>
      <c r="E32" s="105">
        <v>194341537</v>
      </c>
      <c r="F32" s="119">
        <f t="shared" si="0"/>
        <v>3487378951</v>
      </c>
      <c r="G32" s="113"/>
      <c r="H32" s="53"/>
      <c r="I32" s="94"/>
      <c r="J32" s="84">
        <v>0</v>
      </c>
      <c r="K32" s="84">
        <f t="shared" si="1"/>
        <v>3487378951</v>
      </c>
      <c r="L32" s="97"/>
    </row>
    <row r="33" spans="1:12" s="41" customFormat="1" ht="15">
      <c r="A33" s="56">
        <v>73001</v>
      </c>
      <c r="B33" s="54" t="s">
        <v>116</v>
      </c>
      <c r="C33" s="105">
        <v>11351792107</v>
      </c>
      <c r="D33" s="105">
        <v>707809186</v>
      </c>
      <c r="E33" s="105">
        <v>759338103</v>
      </c>
      <c r="F33" s="119">
        <f t="shared" si="0"/>
        <v>12818939396</v>
      </c>
      <c r="G33" s="113"/>
      <c r="H33" s="53"/>
      <c r="I33" s="94"/>
      <c r="J33" s="84">
        <v>0</v>
      </c>
      <c r="K33" s="84">
        <f t="shared" si="1"/>
        <v>12818939396</v>
      </c>
      <c r="L33" s="97"/>
    </row>
    <row r="34" spans="1:12" s="41" customFormat="1" ht="15">
      <c r="A34" s="56">
        <v>5360</v>
      </c>
      <c r="B34" s="54" t="s">
        <v>117</v>
      </c>
      <c r="C34" s="105">
        <v>4159213687</v>
      </c>
      <c r="D34" s="105">
        <v>269561575</v>
      </c>
      <c r="E34" s="105">
        <v>323530828</v>
      </c>
      <c r="F34" s="119">
        <f t="shared" si="0"/>
        <v>4752306090</v>
      </c>
      <c r="G34" s="113"/>
      <c r="H34" s="53"/>
      <c r="I34" s="94"/>
      <c r="J34" s="84">
        <v>0</v>
      </c>
      <c r="K34" s="84">
        <f t="shared" si="1"/>
        <v>4752306090</v>
      </c>
      <c r="L34" s="97"/>
    </row>
    <row r="35" spans="1:12" s="41" customFormat="1" ht="15">
      <c r="A35" s="56">
        <v>23417</v>
      </c>
      <c r="B35" s="54" t="s">
        <v>33</v>
      </c>
      <c r="C35" s="105">
        <v>3850209243</v>
      </c>
      <c r="D35" s="105">
        <v>589221343</v>
      </c>
      <c r="E35" s="105">
        <v>336459390</v>
      </c>
      <c r="F35" s="119">
        <f t="shared" si="0"/>
        <v>4775889976</v>
      </c>
      <c r="G35" s="113"/>
      <c r="H35" s="53"/>
      <c r="I35" s="94"/>
      <c r="J35" s="84">
        <v>0</v>
      </c>
      <c r="K35" s="84">
        <f t="shared" si="1"/>
        <v>4775889976</v>
      </c>
      <c r="L35" s="97"/>
    </row>
    <row r="36" spans="1:12" s="41" customFormat="1" ht="15">
      <c r="A36" s="56">
        <v>13430</v>
      </c>
      <c r="B36" s="54" t="s">
        <v>118</v>
      </c>
      <c r="C36" s="105">
        <v>4055259510</v>
      </c>
      <c r="D36" s="105">
        <v>410475773</v>
      </c>
      <c r="E36" s="105">
        <v>246251177</v>
      </c>
      <c r="F36" s="119">
        <f t="shared" si="0"/>
        <v>4711986460</v>
      </c>
      <c r="G36" s="113"/>
      <c r="H36" s="53"/>
      <c r="I36" s="94"/>
      <c r="J36" s="84">
        <v>0</v>
      </c>
      <c r="K36" s="84">
        <f t="shared" si="1"/>
        <v>4711986460</v>
      </c>
      <c r="L36" s="97"/>
    </row>
    <row r="37" spans="1:12" s="41" customFormat="1" ht="15">
      <c r="A37" s="56">
        <v>44430</v>
      </c>
      <c r="B37" s="54" t="s">
        <v>37</v>
      </c>
      <c r="C37" s="105">
        <v>4906730958</v>
      </c>
      <c r="D37" s="105">
        <v>439760149</v>
      </c>
      <c r="E37" s="105">
        <v>229339014</v>
      </c>
      <c r="F37" s="119">
        <f t="shared" si="0"/>
        <v>5575830121</v>
      </c>
      <c r="G37" s="113"/>
      <c r="H37" s="53"/>
      <c r="I37" s="94"/>
      <c r="J37" s="84">
        <v>0</v>
      </c>
      <c r="K37" s="84">
        <f t="shared" si="1"/>
        <v>5575830121</v>
      </c>
      <c r="L37" s="97"/>
    </row>
    <row r="38" spans="1:12" s="41" customFormat="1" ht="15">
      <c r="A38" s="56">
        <v>17001</v>
      </c>
      <c r="B38" s="54" t="s">
        <v>30</v>
      </c>
      <c r="C38" s="105">
        <v>7309191987</v>
      </c>
      <c r="D38" s="105">
        <v>1053117836</v>
      </c>
      <c r="E38" s="105">
        <v>512996678</v>
      </c>
      <c r="F38" s="119">
        <f t="shared" si="0"/>
        <v>8875306501</v>
      </c>
      <c r="G38" s="113"/>
      <c r="H38" s="53"/>
      <c r="I38" s="94"/>
      <c r="J38" s="84">
        <v>0</v>
      </c>
      <c r="K38" s="84">
        <f t="shared" si="1"/>
        <v>8875306501</v>
      </c>
      <c r="L38" s="97"/>
    </row>
    <row r="39" spans="1:12" s="41" customFormat="1" ht="15">
      <c r="A39" s="56">
        <v>5001</v>
      </c>
      <c r="B39" s="54" t="s">
        <v>119</v>
      </c>
      <c r="C39" s="105">
        <v>36435566531</v>
      </c>
      <c r="D39" s="105">
        <v>5234580065</v>
      </c>
      <c r="E39" s="105">
        <v>2385395051</v>
      </c>
      <c r="F39" s="119">
        <f t="shared" si="0"/>
        <v>44055541647</v>
      </c>
      <c r="G39" s="113"/>
      <c r="H39" s="53"/>
      <c r="I39" s="94"/>
      <c r="J39" s="84">
        <v>0</v>
      </c>
      <c r="K39" s="84">
        <f t="shared" si="1"/>
        <v>44055541647</v>
      </c>
      <c r="L39" s="97"/>
    </row>
    <row r="40" spans="1:12" s="41" customFormat="1" ht="15">
      <c r="A40" s="56">
        <v>23001</v>
      </c>
      <c r="B40" s="54" t="s">
        <v>120</v>
      </c>
      <c r="C40" s="105">
        <v>11357606098</v>
      </c>
      <c r="D40" s="105">
        <v>877543873</v>
      </c>
      <c r="E40" s="105">
        <v>734251396</v>
      </c>
      <c r="F40" s="119">
        <f t="shared" si="0"/>
        <v>12969401367</v>
      </c>
      <c r="G40" s="113"/>
      <c r="H40" s="53"/>
      <c r="I40" s="94"/>
      <c r="J40" s="84">
        <v>0</v>
      </c>
      <c r="K40" s="84">
        <f t="shared" si="1"/>
        <v>12969401367</v>
      </c>
      <c r="L40" s="97"/>
    </row>
    <row r="41" spans="1:12" s="41" customFormat="1" ht="15">
      <c r="A41" s="56">
        <v>41001</v>
      </c>
      <c r="B41" s="54" t="s">
        <v>36</v>
      </c>
      <c r="C41" s="105">
        <v>7831642734</v>
      </c>
      <c r="D41" s="105">
        <v>1361619461</v>
      </c>
      <c r="E41" s="105">
        <v>587904221</v>
      </c>
      <c r="F41" s="119">
        <f t="shared" si="0"/>
        <v>9781166416</v>
      </c>
      <c r="G41" s="113"/>
      <c r="H41" s="53"/>
      <c r="I41" s="94"/>
      <c r="J41" s="84">
        <v>0</v>
      </c>
      <c r="K41" s="84">
        <f t="shared" si="1"/>
        <v>9781166416</v>
      </c>
      <c r="L41" s="97"/>
    </row>
    <row r="42" spans="1:12" s="41" customFormat="1" ht="15">
      <c r="A42" s="56">
        <v>76520</v>
      </c>
      <c r="B42" s="54" t="s">
        <v>50</v>
      </c>
      <c r="C42" s="105">
        <v>5588101634</v>
      </c>
      <c r="D42" s="105">
        <v>349499002</v>
      </c>
      <c r="E42" s="105">
        <v>368483422</v>
      </c>
      <c r="F42" s="119">
        <f t="shared" si="0"/>
        <v>6306084058</v>
      </c>
      <c r="G42" s="113"/>
      <c r="H42" s="53"/>
      <c r="I42" s="94"/>
      <c r="J42" s="84">
        <v>0</v>
      </c>
      <c r="K42" s="84">
        <f t="shared" si="1"/>
        <v>6306084058</v>
      </c>
      <c r="L42" s="97"/>
    </row>
    <row r="43" spans="1:12" s="41" customFormat="1" ht="15">
      <c r="A43" s="56">
        <v>52001</v>
      </c>
      <c r="B43" s="54" t="s">
        <v>39</v>
      </c>
      <c r="C43" s="105">
        <v>9442777960</v>
      </c>
      <c r="D43" s="105">
        <v>1102428035</v>
      </c>
      <c r="E43" s="105">
        <v>659170724</v>
      </c>
      <c r="F43" s="119">
        <f aca="true" t="shared" si="2" ref="F43:F73">+E43+D43+C43</f>
        <v>11204376719</v>
      </c>
      <c r="G43" s="113"/>
      <c r="H43" s="53"/>
      <c r="I43" s="94"/>
      <c r="J43" s="84">
        <v>0</v>
      </c>
      <c r="K43" s="84">
        <f t="shared" si="1"/>
        <v>11204376719</v>
      </c>
      <c r="L43" s="97"/>
    </row>
    <row r="44" spans="1:12" s="41" customFormat="1" ht="15">
      <c r="A44" s="56">
        <v>66001</v>
      </c>
      <c r="B44" s="54" t="s">
        <v>42</v>
      </c>
      <c r="C44" s="105">
        <v>9628087989</v>
      </c>
      <c r="D44" s="105">
        <v>1300081636</v>
      </c>
      <c r="E44" s="105">
        <v>681539249</v>
      </c>
      <c r="F44" s="119">
        <f t="shared" si="2"/>
        <v>11609708874</v>
      </c>
      <c r="G44" s="113"/>
      <c r="H44" s="53"/>
      <c r="I44" s="94"/>
      <c r="J44" s="84">
        <v>0</v>
      </c>
      <c r="K44" s="84">
        <f t="shared" si="1"/>
        <v>11609708874</v>
      </c>
      <c r="L44" s="97"/>
    </row>
    <row r="45" spans="1:12" s="41" customFormat="1" ht="15">
      <c r="A45" s="56">
        <v>19001</v>
      </c>
      <c r="B45" s="54" t="s">
        <v>121</v>
      </c>
      <c r="C45" s="105">
        <v>6151038986</v>
      </c>
      <c r="D45" s="105">
        <v>650914348</v>
      </c>
      <c r="E45" s="105">
        <v>408392376</v>
      </c>
      <c r="F45" s="119">
        <f t="shared" si="2"/>
        <v>7210345710</v>
      </c>
      <c r="G45" s="113"/>
      <c r="H45" s="53"/>
      <c r="I45" s="94"/>
      <c r="J45" s="84">
        <v>0</v>
      </c>
      <c r="K45" s="84">
        <f t="shared" si="1"/>
        <v>7210345710</v>
      </c>
      <c r="L45" s="97"/>
    </row>
    <row r="46" spans="1:12" s="41" customFormat="1" ht="15">
      <c r="A46" s="56">
        <v>23660</v>
      </c>
      <c r="B46" s="54" t="s">
        <v>122</v>
      </c>
      <c r="C46" s="105">
        <v>3052686531</v>
      </c>
      <c r="D46" s="105">
        <v>356440025</v>
      </c>
      <c r="E46" s="105">
        <v>221066534</v>
      </c>
      <c r="F46" s="119">
        <f t="shared" si="2"/>
        <v>3630193090</v>
      </c>
      <c r="G46" s="113"/>
      <c r="H46" s="53"/>
      <c r="I46" s="94"/>
      <c r="J46" s="84">
        <v>0</v>
      </c>
      <c r="K46" s="84">
        <f t="shared" si="1"/>
        <v>3630193090</v>
      </c>
      <c r="L46" s="97"/>
    </row>
    <row r="47" spans="1:12" s="41" customFormat="1" ht="15">
      <c r="A47" s="56">
        <v>70001</v>
      </c>
      <c r="B47" s="54" t="s">
        <v>46</v>
      </c>
      <c r="C47" s="105">
        <v>7246743494</v>
      </c>
      <c r="D47" s="105">
        <v>768437320</v>
      </c>
      <c r="E47" s="105">
        <v>399059414</v>
      </c>
      <c r="F47" s="119">
        <f t="shared" si="2"/>
        <v>8414240228</v>
      </c>
      <c r="G47" s="113"/>
      <c r="H47" s="53"/>
      <c r="I47" s="94"/>
      <c r="J47" s="84">
        <v>0</v>
      </c>
      <c r="K47" s="84">
        <f t="shared" si="1"/>
        <v>8414240228</v>
      </c>
      <c r="L47" s="97"/>
    </row>
    <row r="48" spans="1:12" s="41" customFormat="1" ht="15">
      <c r="A48" s="56">
        <v>25754</v>
      </c>
      <c r="B48" s="54" t="s">
        <v>35</v>
      </c>
      <c r="C48" s="105">
        <v>7839449093</v>
      </c>
      <c r="D48" s="105">
        <v>846003482</v>
      </c>
      <c r="E48" s="105">
        <v>357710456</v>
      </c>
      <c r="F48" s="119">
        <f t="shared" si="2"/>
        <v>9043163031</v>
      </c>
      <c r="G48" s="113"/>
      <c r="H48" s="53"/>
      <c r="I48" s="94"/>
      <c r="J48" s="84">
        <v>0</v>
      </c>
      <c r="K48" s="84">
        <f t="shared" si="1"/>
        <v>9043163031</v>
      </c>
      <c r="L48" s="97"/>
    </row>
    <row r="49" spans="1:12" s="41" customFormat="1" ht="15">
      <c r="A49" s="56">
        <v>15759</v>
      </c>
      <c r="B49" s="54" t="s">
        <v>29</v>
      </c>
      <c r="C49" s="105">
        <v>2663479733</v>
      </c>
      <c r="D49" s="105">
        <v>299552005</v>
      </c>
      <c r="E49" s="105">
        <v>179165059</v>
      </c>
      <c r="F49" s="119">
        <f t="shared" si="2"/>
        <v>3142196797</v>
      </c>
      <c r="G49" s="113"/>
      <c r="H49" s="53"/>
      <c r="I49" s="94"/>
      <c r="J49" s="84">
        <v>0</v>
      </c>
      <c r="K49" s="84">
        <f t="shared" si="1"/>
        <v>3142196797</v>
      </c>
      <c r="L49" s="97"/>
    </row>
    <row r="50" spans="1:12" s="41" customFormat="1" ht="15">
      <c r="A50" s="56">
        <v>8758</v>
      </c>
      <c r="B50" s="54" t="s">
        <v>27</v>
      </c>
      <c r="C50" s="105">
        <v>7539279157</v>
      </c>
      <c r="D50" s="105">
        <v>701229061</v>
      </c>
      <c r="E50" s="105">
        <v>396735861</v>
      </c>
      <c r="F50" s="119">
        <f t="shared" si="2"/>
        <v>8637244079</v>
      </c>
      <c r="G50" s="113"/>
      <c r="H50" s="53"/>
      <c r="I50" s="94"/>
      <c r="J50" s="84">
        <v>0</v>
      </c>
      <c r="K50" s="84">
        <f t="shared" si="1"/>
        <v>8637244079</v>
      </c>
      <c r="L50" s="98" t="s">
        <v>133</v>
      </c>
    </row>
    <row r="51" spans="1:12" s="41" customFormat="1" ht="15">
      <c r="A51" s="56">
        <v>76834</v>
      </c>
      <c r="B51" s="54" t="s">
        <v>123</v>
      </c>
      <c r="C51" s="105">
        <v>3823406073</v>
      </c>
      <c r="D51" s="105">
        <v>340450165</v>
      </c>
      <c r="E51" s="105">
        <v>280756946</v>
      </c>
      <c r="F51" s="119">
        <f t="shared" si="2"/>
        <v>4444613184</v>
      </c>
      <c r="G51" s="113"/>
      <c r="H51" s="53"/>
      <c r="I51" s="94"/>
      <c r="J51" s="84">
        <v>0</v>
      </c>
      <c r="K51" s="84">
        <f t="shared" si="1"/>
        <v>4444613184</v>
      </c>
      <c r="L51" s="97"/>
    </row>
    <row r="52" spans="1:12" s="41" customFormat="1" ht="15">
      <c r="A52" s="56">
        <v>52835</v>
      </c>
      <c r="B52" s="54" t="s">
        <v>40</v>
      </c>
      <c r="C52" s="105">
        <v>6384043219</v>
      </c>
      <c r="D52" s="105">
        <v>699111563</v>
      </c>
      <c r="E52" s="105">
        <v>357029939</v>
      </c>
      <c r="F52" s="119">
        <f t="shared" si="2"/>
        <v>7440184721</v>
      </c>
      <c r="G52" s="113"/>
      <c r="H52" s="53"/>
      <c r="I52" s="94"/>
      <c r="J52" s="84">
        <v>0</v>
      </c>
      <c r="K52" s="84">
        <f t="shared" si="1"/>
        <v>7440184721</v>
      </c>
      <c r="L52" s="97"/>
    </row>
    <row r="53" spans="1:12" s="41" customFormat="1" ht="15">
      <c r="A53" s="56">
        <v>15001</v>
      </c>
      <c r="B53" s="54" t="s">
        <v>82</v>
      </c>
      <c r="C53" s="105">
        <v>3226997930</v>
      </c>
      <c r="D53" s="105">
        <v>447854029</v>
      </c>
      <c r="E53" s="105">
        <v>263325410</v>
      </c>
      <c r="F53" s="119">
        <f t="shared" si="2"/>
        <v>3938177369</v>
      </c>
      <c r="G53" s="113"/>
      <c r="H53" s="53"/>
      <c r="I53" s="96"/>
      <c r="J53" s="84">
        <v>0</v>
      </c>
      <c r="K53" s="84">
        <f t="shared" si="1"/>
        <v>3938177369</v>
      </c>
      <c r="L53" s="98" t="s">
        <v>134</v>
      </c>
    </row>
    <row r="54" spans="1:12" s="41" customFormat="1" ht="15">
      <c r="A54" s="56">
        <v>5837</v>
      </c>
      <c r="B54" s="54" t="s">
        <v>81</v>
      </c>
      <c r="C54" s="105">
        <v>4857023717</v>
      </c>
      <c r="D54" s="105">
        <v>633041652</v>
      </c>
      <c r="E54" s="105">
        <v>309155054</v>
      </c>
      <c r="F54" s="119">
        <f t="shared" si="2"/>
        <v>5799220423</v>
      </c>
      <c r="G54" s="113"/>
      <c r="H54" s="53"/>
      <c r="I54" s="94"/>
      <c r="J54" s="84">
        <v>0</v>
      </c>
      <c r="K54" s="84">
        <f t="shared" si="1"/>
        <v>5799220423</v>
      </c>
      <c r="L54" s="97"/>
    </row>
    <row r="55" spans="1:12" s="41" customFormat="1" ht="15">
      <c r="A55" s="56">
        <v>20001</v>
      </c>
      <c r="B55" s="54" t="s">
        <v>32</v>
      </c>
      <c r="C55" s="105">
        <v>10862697434</v>
      </c>
      <c r="D55" s="105">
        <v>990076670</v>
      </c>
      <c r="E55" s="105">
        <v>511023512</v>
      </c>
      <c r="F55" s="119">
        <f t="shared" si="2"/>
        <v>12363797616</v>
      </c>
      <c r="G55" s="113"/>
      <c r="H55" s="53"/>
      <c r="I55" s="94"/>
      <c r="J55" s="84">
        <v>0</v>
      </c>
      <c r="K55" s="84">
        <f t="shared" si="1"/>
        <v>12363797616</v>
      </c>
      <c r="L55" s="97"/>
    </row>
    <row r="56" spans="1:12" s="41" customFormat="1" ht="15">
      <c r="A56" s="56">
        <v>50001</v>
      </c>
      <c r="B56" s="54" t="s">
        <v>38</v>
      </c>
      <c r="C56" s="105">
        <v>18893448074</v>
      </c>
      <c r="D56" s="105">
        <v>1051301745</v>
      </c>
      <c r="E56" s="105">
        <v>677831297</v>
      </c>
      <c r="F56" s="119">
        <f t="shared" si="2"/>
        <v>20622581116</v>
      </c>
      <c r="G56" s="113"/>
      <c r="H56" s="53"/>
      <c r="I56" s="94"/>
      <c r="J56" s="84">
        <v>0</v>
      </c>
      <c r="K56" s="84">
        <f t="shared" si="1"/>
        <v>20622581116</v>
      </c>
      <c r="L56" s="97"/>
    </row>
    <row r="57" spans="1:12" s="41" customFormat="1" ht="15">
      <c r="A57" s="56">
        <v>27001</v>
      </c>
      <c r="B57" s="54" t="s">
        <v>124</v>
      </c>
      <c r="C57" s="105">
        <v>5528596164</v>
      </c>
      <c r="D57" s="105">
        <v>372799638</v>
      </c>
      <c r="E57" s="105">
        <v>462811442</v>
      </c>
      <c r="F57" s="119">
        <f t="shared" si="2"/>
        <v>6364207244</v>
      </c>
      <c r="G57" s="113"/>
      <c r="H57" s="53"/>
      <c r="I57" s="94"/>
      <c r="J57" s="84">
        <v>0</v>
      </c>
      <c r="K57" s="84">
        <f t="shared" si="1"/>
        <v>6364207244</v>
      </c>
      <c r="L57" s="97"/>
    </row>
    <row r="58" spans="1:12" s="41" customFormat="1" ht="15">
      <c r="A58" s="56">
        <v>44847</v>
      </c>
      <c r="B58" s="54" t="s">
        <v>125</v>
      </c>
      <c r="C58" s="105">
        <v>4189446489</v>
      </c>
      <c r="D58" s="105">
        <v>133246342</v>
      </c>
      <c r="E58" s="105">
        <v>64169233</v>
      </c>
      <c r="F58" s="119">
        <f t="shared" si="2"/>
        <v>4386862064</v>
      </c>
      <c r="G58" s="113"/>
      <c r="H58" s="53"/>
      <c r="I58" s="94"/>
      <c r="J58" s="84">
        <v>0</v>
      </c>
      <c r="K58" s="84">
        <f t="shared" si="1"/>
        <v>4386862064</v>
      </c>
      <c r="L58" s="97"/>
    </row>
    <row r="59" spans="1:12" s="41" customFormat="1" ht="15">
      <c r="A59" s="56">
        <v>5045</v>
      </c>
      <c r="B59" s="54" t="s">
        <v>126</v>
      </c>
      <c r="C59" s="105">
        <v>3523818636</v>
      </c>
      <c r="D59" s="105">
        <v>146607535</v>
      </c>
      <c r="E59" s="105">
        <v>112682886</v>
      </c>
      <c r="F59" s="119">
        <f t="shared" si="2"/>
        <v>3783109057</v>
      </c>
      <c r="G59" s="113"/>
      <c r="H59" s="53"/>
      <c r="I59" s="94"/>
      <c r="J59" s="84">
        <v>0</v>
      </c>
      <c r="K59" s="84">
        <f t="shared" si="1"/>
        <v>3783109057</v>
      </c>
      <c r="L59" s="97"/>
    </row>
    <row r="60" spans="1:12" s="41" customFormat="1" ht="15">
      <c r="A60" s="56">
        <v>25269</v>
      </c>
      <c r="B60" s="54" t="s">
        <v>127</v>
      </c>
      <c r="C60" s="105">
        <v>2235380664</v>
      </c>
      <c r="D60" s="105">
        <v>275681757</v>
      </c>
      <c r="E60" s="105">
        <v>162816816</v>
      </c>
      <c r="F60" s="119">
        <f t="shared" si="2"/>
        <v>2673879237</v>
      </c>
      <c r="G60" s="113"/>
      <c r="H60" s="53"/>
      <c r="I60" s="94"/>
      <c r="J60" s="84">
        <v>0</v>
      </c>
      <c r="K60" s="84">
        <f t="shared" si="1"/>
        <v>2673879237</v>
      </c>
      <c r="L60" s="97"/>
    </row>
    <row r="61" spans="1:12" s="41" customFormat="1" ht="15">
      <c r="A61" s="56">
        <v>44001</v>
      </c>
      <c r="B61" s="95" t="s">
        <v>55</v>
      </c>
      <c r="C61" s="105">
        <v>5500891466</v>
      </c>
      <c r="D61" s="105">
        <v>417894187</v>
      </c>
      <c r="E61" s="105">
        <v>268414585</v>
      </c>
      <c r="F61" s="119">
        <f t="shared" si="2"/>
        <v>6187200238</v>
      </c>
      <c r="G61" s="113"/>
      <c r="H61" s="53"/>
      <c r="I61" s="94"/>
      <c r="J61" s="84">
        <v>0</v>
      </c>
      <c r="K61" s="84">
        <f t="shared" si="1"/>
        <v>6187200238</v>
      </c>
      <c r="L61" s="97"/>
    </row>
    <row r="62" spans="1:12" s="41" customFormat="1" ht="15">
      <c r="A62" s="56">
        <v>5615</v>
      </c>
      <c r="B62" s="95" t="s">
        <v>51</v>
      </c>
      <c r="C62" s="105">
        <v>2520427505</v>
      </c>
      <c r="D62" s="105">
        <v>229916438</v>
      </c>
      <c r="E62" s="105">
        <v>138740418</v>
      </c>
      <c r="F62" s="119">
        <f t="shared" si="2"/>
        <v>2889084361</v>
      </c>
      <c r="G62" s="113"/>
      <c r="H62" s="53"/>
      <c r="I62" s="94"/>
      <c r="J62" s="84">
        <v>0</v>
      </c>
      <c r="K62" s="84">
        <f t="shared" si="1"/>
        <v>2889084361</v>
      </c>
      <c r="L62" s="97"/>
    </row>
    <row r="63" spans="1:12" s="41" customFormat="1" ht="15">
      <c r="A63" s="56">
        <v>25175</v>
      </c>
      <c r="B63" s="95" t="s">
        <v>128</v>
      </c>
      <c r="C63" s="105">
        <v>1766331648</v>
      </c>
      <c r="D63" s="105">
        <v>155355523</v>
      </c>
      <c r="E63" s="105">
        <v>113664636</v>
      </c>
      <c r="F63" s="119">
        <f t="shared" si="2"/>
        <v>2035351807</v>
      </c>
      <c r="G63" s="113"/>
      <c r="H63" s="53"/>
      <c r="I63" s="94"/>
      <c r="J63" s="84">
        <v>0</v>
      </c>
      <c r="K63" s="84">
        <f t="shared" si="1"/>
        <v>2035351807</v>
      </c>
      <c r="L63" s="97"/>
    </row>
    <row r="64" spans="1:12" s="41" customFormat="1" ht="15">
      <c r="A64" s="56">
        <v>52356</v>
      </c>
      <c r="B64" s="56" t="s">
        <v>56</v>
      </c>
      <c r="C64" s="105">
        <v>3084710742</v>
      </c>
      <c r="D64" s="105">
        <v>392304696</v>
      </c>
      <c r="E64" s="105">
        <v>203994902</v>
      </c>
      <c r="F64" s="119">
        <f t="shared" si="2"/>
        <v>3681010340</v>
      </c>
      <c r="G64" s="113"/>
      <c r="H64" s="53"/>
      <c r="I64" s="94"/>
      <c r="J64" s="84">
        <v>0</v>
      </c>
      <c r="K64" s="84">
        <f t="shared" si="1"/>
        <v>3681010340</v>
      </c>
      <c r="L64" s="97"/>
    </row>
    <row r="65" spans="1:12" s="41" customFormat="1" ht="15">
      <c r="A65" s="56">
        <v>76364</v>
      </c>
      <c r="B65" s="56" t="s">
        <v>129</v>
      </c>
      <c r="C65" s="105">
        <v>2437091575</v>
      </c>
      <c r="D65" s="105">
        <v>199201040</v>
      </c>
      <c r="E65" s="105">
        <v>127582890</v>
      </c>
      <c r="F65" s="119">
        <f t="shared" si="2"/>
        <v>2763875505</v>
      </c>
      <c r="G65" s="113"/>
      <c r="H65" s="53"/>
      <c r="I65" s="94"/>
      <c r="J65" s="84">
        <v>0</v>
      </c>
      <c r="K65" s="84">
        <f t="shared" si="1"/>
        <v>2763875505</v>
      </c>
      <c r="L65" s="97"/>
    </row>
    <row r="66" spans="1:12" s="41" customFormat="1" ht="15">
      <c r="A66" s="56">
        <v>8433</v>
      </c>
      <c r="B66" s="95" t="s">
        <v>52</v>
      </c>
      <c r="C66" s="105">
        <v>2199644166</v>
      </c>
      <c r="D66" s="105">
        <v>183392488</v>
      </c>
      <c r="E66" s="105">
        <v>109287664</v>
      </c>
      <c r="F66" s="119">
        <f t="shared" si="2"/>
        <v>2492324318</v>
      </c>
      <c r="G66" s="113"/>
      <c r="H66" s="53"/>
      <c r="I66" s="94"/>
      <c r="J66" s="84">
        <v>0</v>
      </c>
      <c r="K66" s="84">
        <f t="shared" si="1"/>
        <v>2492324318</v>
      </c>
      <c r="L66" s="97"/>
    </row>
    <row r="67" spans="1:12" s="41" customFormat="1" ht="15">
      <c r="A67" s="56">
        <v>25473</v>
      </c>
      <c r="B67" s="95" t="s">
        <v>53</v>
      </c>
      <c r="C67" s="105">
        <v>1684387938</v>
      </c>
      <c r="D67" s="105">
        <v>113019991</v>
      </c>
      <c r="E67" s="105">
        <v>77940406</v>
      </c>
      <c r="F67" s="119">
        <f t="shared" si="2"/>
        <v>1875348335</v>
      </c>
      <c r="G67" s="113"/>
      <c r="H67" s="53"/>
      <c r="I67" s="94"/>
      <c r="J67" s="84">
        <v>0</v>
      </c>
      <c r="K67" s="84">
        <f t="shared" si="1"/>
        <v>1875348335</v>
      </c>
      <c r="L67" s="97"/>
    </row>
    <row r="68" spans="1:12" s="41" customFormat="1" ht="15">
      <c r="A68" s="56">
        <v>68547</v>
      </c>
      <c r="B68" s="54" t="s">
        <v>57</v>
      </c>
      <c r="C68" s="105">
        <v>3607625071</v>
      </c>
      <c r="D68" s="105">
        <v>328071642</v>
      </c>
      <c r="E68" s="105">
        <v>211257209</v>
      </c>
      <c r="F68" s="119">
        <f t="shared" si="2"/>
        <v>4146953922</v>
      </c>
      <c r="G68" s="113"/>
      <c r="H68" s="53"/>
      <c r="I68" s="94"/>
      <c r="J68" s="84">
        <v>0</v>
      </c>
      <c r="K68" s="84">
        <f t="shared" si="1"/>
        <v>4146953922</v>
      </c>
      <c r="L68" s="97"/>
    </row>
    <row r="69" spans="1:12" s="41" customFormat="1" ht="15">
      <c r="A69" s="56">
        <v>41551</v>
      </c>
      <c r="B69" s="54" t="s">
        <v>54</v>
      </c>
      <c r="C69" s="105">
        <v>3896395301</v>
      </c>
      <c r="D69" s="105">
        <v>368405072</v>
      </c>
      <c r="E69" s="105">
        <v>220472617</v>
      </c>
      <c r="F69" s="119">
        <f t="shared" si="2"/>
        <v>4485272990</v>
      </c>
      <c r="G69" s="113"/>
      <c r="H69" s="53"/>
      <c r="I69" s="94"/>
      <c r="J69" s="84">
        <v>0</v>
      </c>
      <c r="K69" s="84">
        <f t="shared" si="1"/>
        <v>4485272990</v>
      </c>
      <c r="L69" s="97"/>
    </row>
    <row r="70" spans="1:12" s="41" customFormat="1" ht="15">
      <c r="A70" s="56">
        <v>5631</v>
      </c>
      <c r="B70" s="54" t="s">
        <v>92</v>
      </c>
      <c r="C70" s="105">
        <v>895606168</v>
      </c>
      <c r="D70" s="105">
        <v>106398597</v>
      </c>
      <c r="E70" s="105">
        <v>56368204</v>
      </c>
      <c r="F70" s="119">
        <f t="shared" si="2"/>
        <v>1058372969</v>
      </c>
      <c r="G70" s="113"/>
      <c r="H70" s="53"/>
      <c r="I70" s="94"/>
      <c r="J70" s="84">
        <v>0</v>
      </c>
      <c r="K70" s="84">
        <f t="shared" si="1"/>
        <v>1058372969</v>
      </c>
      <c r="L70" s="97"/>
    </row>
    <row r="71" spans="1:12" s="41" customFormat="1" ht="15">
      <c r="A71" s="56">
        <v>85001</v>
      </c>
      <c r="B71" s="54" t="s">
        <v>58</v>
      </c>
      <c r="C71" s="105">
        <v>4293709345</v>
      </c>
      <c r="D71" s="105">
        <v>465689056</v>
      </c>
      <c r="E71" s="105">
        <v>276415123</v>
      </c>
      <c r="F71" s="119">
        <f t="shared" si="2"/>
        <v>5035813524</v>
      </c>
      <c r="G71" s="113"/>
      <c r="H71" s="53"/>
      <c r="I71" s="94"/>
      <c r="J71" s="84">
        <v>0</v>
      </c>
      <c r="K71" s="84">
        <f t="shared" si="1"/>
        <v>5035813524</v>
      </c>
      <c r="L71" s="97"/>
    </row>
    <row r="72" spans="1:12" s="41" customFormat="1" ht="15">
      <c r="A72" s="56">
        <v>25899</v>
      </c>
      <c r="B72" s="54" t="s">
        <v>130</v>
      </c>
      <c r="C72" s="105">
        <v>2040003750</v>
      </c>
      <c r="D72" s="105">
        <v>216471596</v>
      </c>
      <c r="E72" s="105">
        <v>127798238</v>
      </c>
      <c r="F72" s="119">
        <f t="shared" si="2"/>
        <v>2384273584</v>
      </c>
      <c r="G72" s="113"/>
      <c r="H72" s="53"/>
      <c r="I72" s="84"/>
      <c r="J72" s="84">
        <v>0</v>
      </c>
      <c r="K72" s="84">
        <f t="shared" si="1"/>
        <v>2384273584</v>
      </c>
      <c r="L72" s="97"/>
    </row>
    <row r="73" spans="1:12" s="41" customFormat="1" ht="15">
      <c r="A73" s="56" t="s">
        <v>131</v>
      </c>
      <c r="B73" s="54" t="s">
        <v>102</v>
      </c>
      <c r="C73" s="105">
        <v>2222839822</v>
      </c>
      <c r="D73" s="105">
        <v>211489215</v>
      </c>
      <c r="E73" s="105">
        <v>135825225</v>
      </c>
      <c r="F73" s="119">
        <f t="shared" si="2"/>
        <v>2570154262</v>
      </c>
      <c r="G73" s="113"/>
      <c r="H73" s="53"/>
      <c r="I73" s="84"/>
      <c r="J73" s="84"/>
      <c r="K73" s="84">
        <f t="shared" si="1"/>
        <v>2570154262</v>
      </c>
      <c r="L73" s="97"/>
    </row>
    <row r="74" spans="1:11" ht="13.5" thickBot="1">
      <c r="A74" s="22"/>
      <c r="B74" s="14"/>
      <c r="C74" s="120"/>
      <c r="D74" s="120"/>
      <c r="E74" s="120"/>
      <c r="F74" s="121"/>
      <c r="G74" s="29"/>
      <c r="H74" s="29"/>
      <c r="I74" s="29"/>
      <c r="J74" s="40"/>
      <c r="K74" s="40"/>
    </row>
    <row r="75" spans="1:11" s="38" customFormat="1" ht="30.75" customHeight="1" thickBot="1">
      <c r="A75" s="50"/>
      <c r="B75" s="88" t="s">
        <v>23</v>
      </c>
      <c r="C75" s="122">
        <f>SUM(C11:C74)</f>
        <v>494153716510</v>
      </c>
      <c r="D75" s="122">
        <f>SUM(D11:D74)</f>
        <v>61044324297</v>
      </c>
      <c r="E75" s="122">
        <f>SUM(E11:E74)</f>
        <v>31216423525</v>
      </c>
      <c r="F75" s="122">
        <f aca="true" t="shared" si="3" ref="F75:K75">SUM(F11:F74)</f>
        <v>586414464332</v>
      </c>
      <c r="G75" s="92">
        <f t="shared" si="3"/>
        <v>0</v>
      </c>
      <c r="H75" s="92">
        <f t="shared" si="3"/>
        <v>0</v>
      </c>
      <c r="I75" s="92">
        <f t="shared" si="3"/>
        <v>0</v>
      </c>
      <c r="J75" s="92">
        <f t="shared" si="3"/>
        <v>3577472275</v>
      </c>
      <c r="K75" s="92">
        <f t="shared" si="3"/>
        <v>589991936607</v>
      </c>
    </row>
    <row r="76" ht="12.75">
      <c r="A76" s="23"/>
    </row>
    <row r="77" spans="1:9" ht="18">
      <c r="A77" s="51"/>
      <c r="C77" s="78"/>
      <c r="D77" s="78"/>
      <c r="E77" s="78"/>
      <c r="F77" s="78"/>
      <c r="G77" s="78"/>
      <c r="H77" s="78"/>
      <c r="I77" s="76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A13" sqref="A13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61</v>
      </c>
      <c r="B1" s="18"/>
      <c r="C1" s="18"/>
      <c r="D1" s="18"/>
      <c r="E1" s="18"/>
      <c r="F1" s="18"/>
      <c r="G1" s="1"/>
    </row>
    <row r="2" spans="1:7" ht="15.75">
      <c r="A2" s="35" t="s">
        <v>74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62" t="s">
        <v>62</v>
      </c>
      <c r="B4" s="162"/>
      <c r="C4" s="162"/>
      <c r="D4" s="162"/>
      <c r="E4" s="162"/>
      <c r="F4" s="16"/>
      <c r="G4" s="1"/>
    </row>
    <row r="5" spans="1:7" ht="15.75">
      <c r="A5" s="174" t="s">
        <v>139</v>
      </c>
      <c r="B5" s="174"/>
      <c r="C5" s="174"/>
      <c r="D5" s="174"/>
      <c r="E5" s="17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73</v>
      </c>
      <c r="B8" s="72" t="s">
        <v>79</v>
      </c>
      <c r="C8" s="72" t="s">
        <v>80</v>
      </c>
      <c r="D8" s="72" t="s">
        <v>72</v>
      </c>
      <c r="E8" s="73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3" t="s">
        <v>69</v>
      </c>
      <c r="B10" s="61">
        <f>SUM(B11:B13)</f>
        <v>647575226846</v>
      </c>
      <c r="C10" s="61">
        <f>SUM(C11:C13)</f>
        <v>586414464332</v>
      </c>
      <c r="D10" s="61">
        <f>SUM(D11:D13)</f>
        <v>0</v>
      </c>
      <c r="E10" s="123">
        <f>SUM(E11:E13)</f>
        <v>1233989691178</v>
      </c>
      <c r="F10" s="31"/>
      <c r="G10" s="31"/>
      <c r="H10" s="83"/>
      <c r="I10" s="5"/>
      <c r="J10" s="5"/>
    </row>
    <row r="11" spans="1:10" ht="15.75">
      <c r="A11" s="33" t="s">
        <v>70</v>
      </c>
      <c r="B11" s="62">
        <f>+Dptos!C44</f>
        <v>536900042589</v>
      </c>
      <c r="C11" s="62">
        <f>+Distymuniccertf!C75</f>
        <v>494153716510</v>
      </c>
      <c r="D11" s="62"/>
      <c r="E11" s="62">
        <f>+B11+C11</f>
        <v>1031053759099</v>
      </c>
      <c r="F11" s="31"/>
      <c r="G11" s="129"/>
      <c r="H11" s="5"/>
      <c r="I11" s="5"/>
      <c r="J11" s="5"/>
    </row>
    <row r="12" spans="1:10" ht="15.75">
      <c r="A12" s="69" t="s">
        <v>71</v>
      </c>
      <c r="B12" s="70">
        <f>+Dptos!D44</f>
        <v>76976420309</v>
      </c>
      <c r="C12" s="70">
        <f>+Distymuniccertf!D75</f>
        <v>61044324297</v>
      </c>
      <c r="D12" s="70"/>
      <c r="E12" s="70">
        <f>SUM(B12:D12)</f>
        <v>138020744606</v>
      </c>
      <c r="F12" s="31"/>
      <c r="G12" s="93"/>
      <c r="H12" s="5"/>
      <c r="I12" s="5"/>
      <c r="J12" s="5"/>
    </row>
    <row r="13" spans="1:10" ht="15.75">
      <c r="A13" s="69" t="s">
        <v>77</v>
      </c>
      <c r="B13" s="70">
        <f>+Dptos!E44</f>
        <v>33698763948</v>
      </c>
      <c r="C13" s="70">
        <f>+Distymuniccertf!E75</f>
        <v>31216423525</v>
      </c>
      <c r="D13" s="70"/>
      <c r="E13" s="70">
        <f>SUM(B13:D13)</f>
        <v>64915187473</v>
      </c>
      <c r="F13" s="31"/>
      <c r="G13" s="126"/>
      <c r="H13" s="8"/>
      <c r="I13" s="5"/>
      <c r="J13" s="5"/>
    </row>
    <row r="14" spans="1:10" ht="15.75">
      <c r="A14" s="49" t="s">
        <v>105</v>
      </c>
      <c r="B14" s="63">
        <v>0</v>
      </c>
      <c r="C14" s="63">
        <v>0</v>
      </c>
      <c r="D14" s="63"/>
      <c r="E14" s="63">
        <f>SUM(B14:D14)</f>
        <v>0</v>
      </c>
      <c r="F14" s="31"/>
      <c r="G14" s="127"/>
      <c r="H14" s="5"/>
      <c r="I14" s="5"/>
      <c r="J14" s="5"/>
    </row>
    <row r="15" spans="1:10" ht="15.75">
      <c r="A15" s="49" t="s">
        <v>2</v>
      </c>
      <c r="B15" s="63">
        <f>+Dptos!I44</f>
        <v>20196792401</v>
      </c>
      <c r="C15" s="63">
        <f>+Distymuniccertf!J75</f>
        <v>3577472275</v>
      </c>
      <c r="D15" s="63"/>
      <c r="E15" s="124">
        <f>SUM(B15:D15)</f>
        <v>23774264676</v>
      </c>
      <c r="F15" s="31"/>
      <c r="G15" s="93"/>
      <c r="H15" s="93"/>
      <c r="I15" s="5"/>
      <c r="J15" s="5"/>
    </row>
    <row r="16" spans="1:10" ht="15.75">
      <c r="A16" s="49" t="s">
        <v>24</v>
      </c>
      <c r="B16" s="64">
        <v>0</v>
      </c>
      <c r="C16" s="63">
        <v>0</v>
      </c>
      <c r="D16" s="63"/>
      <c r="E16" s="63">
        <f>SUM(B16:D16)</f>
        <v>0</v>
      </c>
      <c r="F16" s="31"/>
      <c r="G16" s="83"/>
      <c r="H16" s="83"/>
      <c r="I16" s="5"/>
      <c r="J16" s="5"/>
    </row>
    <row r="17" spans="1:10" ht="33.75" customHeight="1">
      <c r="A17" s="48" t="s">
        <v>3</v>
      </c>
      <c r="B17" s="65">
        <f>+B10+SUM(B15:B16)</f>
        <v>667772019247</v>
      </c>
      <c r="C17" s="65">
        <f>+C10+SUM(C15:C16)</f>
        <v>589991936607</v>
      </c>
      <c r="D17" s="65">
        <f>+D10+SUM(D15:D16)</f>
        <v>0</v>
      </c>
      <c r="E17" s="82">
        <f>+E10+E15+E16+E14</f>
        <v>1257763955854</v>
      </c>
      <c r="F17" s="80" t="s">
        <v>106</v>
      </c>
      <c r="G17" s="83"/>
      <c r="H17" s="8"/>
      <c r="I17" s="5"/>
      <c r="J17" s="5"/>
    </row>
    <row r="18" spans="1:10" ht="21" customHeight="1">
      <c r="A18" s="79"/>
      <c r="B18" s="80"/>
      <c r="C18" s="80"/>
      <c r="D18" s="80"/>
      <c r="E18" s="80"/>
      <c r="F18" s="80"/>
      <c r="G18" s="32"/>
      <c r="H18" s="83"/>
      <c r="I18" s="5"/>
      <c r="J18" s="5"/>
    </row>
    <row r="19" spans="1:7" ht="65.25" customHeight="1">
      <c r="A19" s="34"/>
      <c r="B19" s="19"/>
      <c r="C19" s="19"/>
      <c r="D19" s="74"/>
      <c r="E19" s="74"/>
      <c r="G19" s="5"/>
    </row>
    <row r="20" spans="2:7" ht="12.75">
      <c r="B20"/>
      <c r="C20" s="75"/>
      <c r="D20" s="26"/>
      <c r="G20" s="41"/>
    </row>
    <row r="21" spans="2:7" ht="12.75">
      <c r="B21"/>
      <c r="C21" s="75"/>
      <c r="E21" s="99"/>
      <c r="G21" s="41"/>
    </row>
    <row r="22" spans="2:7" ht="12.75">
      <c r="B22"/>
      <c r="C22" s="75"/>
      <c r="F22" s="26"/>
      <c r="G22" s="41"/>
    </row>
    <row r="23" spans="2:7" ht="12.75">
      <c r="B23"/>
      <c r="C23" s="75"/>
      <c r="D23" s="128"/>
      <c r="E23" s="100"/>
      <c r="G23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Usuario de Windows</cp:lastModifiedBy>
  <cp:lastPrinted>2015-12-15T19:09:46Z</cp:lastPrinted>
  <dcterms:created xsi:type="dcterms:W3CDTF">2004-01-24T23:46:15Z</dcterms:created>
  <dcterms:modified xsi:type="dcterms:W3CDTF">2016-02-29T19:18:49Z</dcterms:modified>
  <cp:category/>
  <cp:version/>
  <cp:contentType/>
  <cp:contentStatus/>
</cp:coreProperties>
</file>