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15" windowWidth="15195" windowHeight="6390" tabRatio="753" activeTab="1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1" hidden="1">'Hoja3'!$A$2:$F$62</definedName>
    <definedName name="_xlnm._FilterDatabase" localSheetId="0" hidden="1">'Otras Transf_Universidades'!$AL$3:$AO$55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</commentList>
</comments>
</file>

<file path=xl/comments2.xml><?xml version="1.0" encoding="utf-8"?>
<comments xmlns="http://schemas.openxmlformats.org/spreadsheetml/2006/main">
  <authors>
    <author>Liliana Santos Cubides</author>
  </authors>
  <commentList>
    <comment ref="C49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 en mayo por $378.617.948</t>
        </r>
      </text>
    </comment>
  </commentList>
</comments>
</file>

<file path=xl/sharedStrings.xml><?xml version="1.0" encoding="utf-8"?>
<sst xmlns="http://schemas.openxmlformats.org/spreadsheetml/2006/main" count="290" uniqueCount="201">
  <si>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</si>
  <si>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</si>
  <si>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</si>
  <si>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</si>
  <si>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</si>
  <si>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</si>
  <si>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</si>
  <si>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</si>
  <si>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</si>
  <si>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</si>
  <si>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</si>
  <si>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</si>
  <si>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</si>
  <si>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</si>
  <si>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</si>
  <si>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</si>
  <si>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</si>
  <si>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</si>
  <si>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</si>
  <si>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</si>
  <si>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</si>
  <si>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</si>
  <si>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</si>
  <si>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</si>
  <si>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</si>
  <si>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</si>
  <si>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</si>
  <si>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</si>
  <si>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</si>
  <si>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</si>
  <si>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</si>
  <si>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</si>
  <si>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</si>
  <si>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</si>
  <si>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</si>
  <si>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</si>
  <si>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</si>
  <si>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</si>
  <si>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</si>
  <si>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</si>
  <si>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</si>
  <si>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</si>
  <si>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</si>
  <si>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</si>
  <si>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</si>
  <si>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</si>
  <si>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</si>
  <si>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</si>
  <si>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</si>
  <si>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</si>
  <si>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</si>
  <si>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</si>
  <si>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</si>
  <si>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</si>
  <si>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</si>
  <si>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</si>
  <si>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</si>
  <si>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</si>
  <si>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</si>
  <si>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</si>
  <si>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</si>
  <si>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</si>
  <si>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</si>
  <si>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</si>
  <si>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</si>
  <si>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</si>
  <si>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</si>
  <si>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</si>
  <si>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</si>
  <si>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</si>
  <si>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upn@uni.pedagogica.edu.co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</si>
  <si>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</si>
  <si>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</si>
  <si>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</si>
  <si>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</si>
  <si>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</si>
  <si>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</si>
  <si>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</si>
  <si>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</si>
  <si>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</si>
  <si>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</si>
  <si>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</si>
  <si>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</si>
  <si>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</si>
  <si>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</si>
  <si>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</si>
  <si>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</si>
  <si>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</si>
  <si>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</si>
  <si>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</si>
  <si>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</si>
  <si>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</si>
  <si>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</si>
  <si>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</si>
  <si>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</si>
  <si>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</si>
  <si>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</si>
  <si>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</si>
  <si>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</si>
  <si>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</si>
  <si>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</si>
  <si>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</si>
  <si>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</si>
  <si>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</si>
  <si>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</si>
  <si>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</si>
  <si>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</si>
  <si>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</si>
  <si>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</si>
  <si>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</si>
  <si>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</si>
  <si>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</si>
  <si>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</si>
  <si>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</si>
  <si>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</si>
  <si>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</si>
  <si>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</si>
  <si>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</si>
  <si>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</si>
  <si>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</si>
  <si>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</si>
  <si>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</si>
  <si>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</si>
  <si>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</si>
  <si>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</si>
  <si>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</si>
  <si>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</si>
  <si>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</si>
  <si>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</si>
  <si>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</si>
  <si>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</si>
  <si>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</si>
  <si>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</si>
  <si>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</si>
  <si>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</si>
  <si>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</si>
  <si>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</si>
  <si>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</si>
  <si>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</si>
  <si>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</si>
  <si>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</si>
  <si>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</si>
  <si>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</si>
  <si>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</si>
  <si>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</si>
  <si>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</si>
  <si>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</si>
  <si>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</si>
  <si>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</si>
  <si>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</si>
  <si>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</si>
  <si>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</si>
  <si>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</si>
  <si>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</si>
  <si>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</si>
  <si>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</si>
  <si>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</si>
  <si>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</si>
  <si>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</si>
  <si>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</si>
  <si>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</si>
  <si>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</si>
  <si>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</si>
  <si>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</si>
  <si>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</si>
  <si>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</si>
  <si>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</si>
  <si>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</si>
  <si>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</si>
  <si>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</si>
  <si>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</si>
  <si>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</si>
  <si>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</si>
  <si>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</si>
  <si>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</si>
  <si>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</si>
  <si>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</si>
  <si>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</si>
  <si>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</si>
  <si>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</si>
  <si>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</si>
  <si>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</si>
  <si>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</si>
  <si>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</si>
  <si>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</si>
  <si>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</si>
  <si>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</si>
  <si>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</si>
  <si>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</si>
  <si>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</si>
  <si>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</si>
  <si>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</si>
  <si>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</si>
  <si>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SALDOS A 30 ABRIL DEL 2013</t>
  </si>
  <si>
    <t>411061 Contribuciones</t>
  </si>
  <si>
    <t>MOVIMIENTOS DE MAYO</t>
  </si>
  <si>
    <t>SALDOS A 30 MAYO DEL 2013</t>
  </si>
  <si>
    <t>MAYO</t>
  </si>
  <si>
    <t>Funcionamiento Resol 4985 Votaciones</t>
  </si>
  <si>
    <t>2% Giro Votaciones</t>
  </si>
  <si>
    <t>2% Giro Funcionamiento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</si>
</sst>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8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/>
      <protection/>
    </xf>
    <xf numFmtId="0" fontId="2" fillId="33" borderId="13" xfId="54" applyFont="1" applyFill="1" applyBorder="1" applyAlignment="1">
      <alignment/>
      <protection/>
    </xf>
    <xf numFmtId="0" fontId="5" fillId="33" borderId="14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7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7" fillId="0" borderId="0" xfId="0" applyFont="1" applyAlignment="1">
      <alignment horizontal="center"/>
    </xf>
    <xf numFmtId="0" fontId="2" fillId="36" borderId="0" xfId="57" applyFill="1" applyAlignment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3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0" fontId="2" fillId="0" borderId="12" xfId="54" applyFill="1" applyBorder="1" applyAlignment="1">
      <alignment/>
      <protection/>
    </xf>
    <xf numFmtId="0" fontId="49" fillId="0" borderId="16" xfId="0" applyFont="1" applyFill="1" applyBorder="1" applyAlignment="1">
      <alignment vertical="top"/>
    </xf>
    <xf numFmtId="0" fontId="6" fillId="0" borderId="14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3" xfId="54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3" fontId="12" fillId="0" borderId="15" xfId="0" applyNumberFormat="1" applyFont="1" applyBorder="1" applyAlignment="1">
      <alignment/>
    </xf>
    <xf numFmtId="0" fontId="6" fillId="0" borderId="0" xfId="46" applyFill="1" applyAlignment="1" applyProtection="1">
      <alignment/>
      <protection/>
    </xf>
    <xf numFmtId="3" fontId="12" fillId="0" borderId="14" xfId="0" applyNumberFormat="1" applyFont="1" applyBorder="1" applyAlignment="1">
      <alignment/>
    </xf>
    <xf numFmtId="0" fontId="2" fillId="34" borderId="10" xfId="54" applyFill="1" applyBorder="1" applyAlignment="1">
      <alignment/>
      <protection/>
    </xf>
    <xf numFmtId="0" fontId="6" fillId="37" borderId="10" xfId="46" applyFill="1" applyBorder="1" applyAlignment="1" applyProtection="1">
      <alignment/>
      <protection/>
    </xf>
    <xf numFmtId="3" fontId="12" fillId="0" borderId="10" xfId="0" applyNumberFormat="1" applyFont="1" applyBorder="1" applyAlignment="1">
      <alignment/>
    </xf>
    <xf numFmtId="0" fontId="5" fillId="33" borderId="13" xfId="54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4" fontId="2" fillId="0" borderId="0" xfId="54" applyNumberFormat="1">
      <alignment wrapText="1"/>
      <protection/>
    </xf>
    <xf numFmtId="0" fontId="2" fillId="36" borderId="10" xfId="54" applyFont="1" applyFill="1" applyBorder="1" applyAlignment="1">
      <alignment/>
      <protection/>
    </xf>
    <xf numFmtId="43" fontId="0" fillId="34" borderId="0" xfId="48" applyFont="1" applyFill="1" applyAlignment="1">
      <alignment/>
    </xf>
    <xf numFmtId="0" fontId="0" fillId="38" borderId="0" xfId="0" applyFill="1" applyAlignment="1">
      <alignment horizontal="center" wrapText="1"/>
    </xf>
    <xf numFmtId="43" fontId="0" fillId="38" borderId="0" xfId="48" applyFont="1" applyFill="1" applyAlignment="1">
      <alignment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zoomScale="90" zoomScaleNormal="90" zoomScalePageLayoutView="0" workbookViewId="0" topLeftCell="A1">
      <pane xSplit="4" ySplit="3" topLeftCell="E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3" sqref="D43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57421875" style="35" customWidth="1"/>
    <col min="7" max="7" width="19.57421875" style="19" customWidth="1"/>
    <col min="8" max="8" width="18.7109375" style="37" customWidth="1"/>
    <col min="9" max="9" width="16.140625" style="19" customWidth="1"/>
    <col min="10" max="10" width="21.421875" style="19" customWidth="1"/>
    <col min="11" max="11" width="19.7109375" style="19" customWidth="1"/>
    <col min="12" max="13" width="20.140625" style="19" customWidth="1"/>
    <col min="14" max="14" width="18.140625" style="19" bestFit="1" customWidth="1"/>
    <col min="15" max="15" width="15.57421875" style="19" customWidth="1"/>
    <col min="16" max="16" width="20.140625" style="19" bestFit="1" customWidth="1"/>
    <col min="17" max="17" width="20.140625" style="19" customWidth="1"/>
    <col min="18" max="18" width="18.8515625" style="19" bestFit="1" customWidth="1"/>
    <col min="19" max="19" width="12.57421875" style="19" bestFit="1" customWidth="1"/>
    <col min="20" max="20" width="20.00390625" style="19" bestFit="1" customWidth="1"/>
    <col min="21" max="21" width="20.00390625" style="19" customWidth="1"/>
    <col min="22" max="22" width="23.140625" style="19" bestFit="1" customWidth="1"/>
    <col min="23" max="23" width="18.140625" style="19" bestFit="1" customWidth="1"/>
    <col min="24" max="24" width="24.421875" style="19" bestFit="1" customWidth="1"/>
    <col min="25" max="25" width="18.57421875" style="19" customWidth="1"/>
    <col min="26" max="26" width="18.8515625" style="19" bestFit="1" customWidth="1"/>
    <col min="27" max="27" width="18.8515625" style="19" customWidth="1"/>
    <col min="28" max="28" width="20.00390625" style="19" bestFit="1" customWidth="1"/>
    <col min="29" max="29" width="20.00390625" style="19" customWidth="1"/>
    <col min="30" max="31" width="18.57421875" style="19" bestFit="1" customWidth="1"/>
    <col min="32" max="32" width="15.8515625" style="19" bestFit="1" customWidth="1"/>
    <col min="33" max="33" width="15.8515625" style="19" customWidth="1"/>
    <col min="34" max="35" width="18.8515625" style="19" bestFit="1" customWidth="1"/>
    <col min="36" max="36" width="20.00390625" style="19" bestFit="1" customWidth="1"/>
    <col min="37" max="37" width="18.8515625" style="19" bestFit="1" customWidth="1"/>
    <col min="38" max="38" width="18.140625" style="19" bestFit="1" customWidth="1"/>
    <col min="39" max="39" width="19.00390625" style="19" customWidth="1"/>
    <col min="40" max="40" width="16.8515625" style="19" customWidth="1"/>
    <col min="41" max="41" width="16.421875" style="19" customWidth="1"/>
    <col min="42" max="43" width="18.8515625" style="19" bestFit="1" customWidth="1"/>
    <col min="44" max="44" width="20.00390625" style="19" bestFit="1" customWidth="1"/>
    <col min="45" max="45" width="18.8515625" style="19" bestFit="1" customWidth="1"/>
    <col min="46" max="16384" width="11.421875" style="19" customWidth="1"/>
  </cols>
  <sheetData>
    <row r="1" spans="1:13" s="5" customFormat="1" ht="30.75" customHeight="1">
      <c r="A1" s="1" t="s">
        <v>150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</row>
    <row r="2" spans="1:45" s="7" customFormat="1" ht="22.5" customHeight="1">
      <c r="A2" s="6"/>
      <c r="B2" s="6"/>
      <c r="C2" s="6"/>
      <c r="D2" s="6"/>
      <c r="E2" s="6"/>
      <c r="F2" s="86" t="s">
        <v>0</v>
      </c>
      <c r="G2" s="87"/>
      <c r="H2" s="87"/>
      <c r="I2" s="88"/>
      <c r="J2" s="89" t="s">
        <v>182</v>
      </c>
      <c r="K2" s="90"/>
      <c r="L2" s="90"/>
      <c r="M2" s="92"/>
      <c r="N2" s="86" t="s">
        <v>141</v>
      </c>
      <c r="O2" s="87"/>
      <c r="P2" s="87"/>
      <c r="Q2" s="88"/>
      <c r="R2" s="89" t="s">
        <v>183</v>
      </c>
      <c r="S2" s="90"/>
      <c r="T2" s="90"/>
      <c r="U2" s="79"/>
      <c r="V2" s="86" t="s">
        <v>142</v>
      </c>
      <c r="W2" s="87"/>
      <c r="X2" s="87"/>
      <c r="Y2" s="88"/>
      <c r="Z2" s="89" t="s">
        <v>184</v>
      </c>
      <c r="AA2" s="90"/>
      <c r="AB2" s="90"/>
      <c r="AC2" s="92"/>
      <c r="AD2" s="86" t="s">
        <v>192</v>
      </c>
      <c r="AE2" s="87"/>
      <c r="AF2" s="87"/>
      <c r="AG2" s="88"/>
      <c r="AH2" s="91" t="s">
        <v>193</v>
      </c>
      <c r="AI2" s="91"/>
      <c r="AJ2" s="91"/>
      <c r="AK2" s="91"/>
      <c r="AL2" s="86" t="s">
        <v>195</v>
      </c>
      <c r="AM2" s="87"/>
      <c r="AN2" s="87"/>
      <c r="AO2" s="88"/>
      <c r="AP2" s="91" t="s">
        <v>196</v>
      </c>
      <c r="AQ2" s="91"/>
      <c r="AR2" s="91"/>
      <c r="AS2" s="91"/>
    </row>
    <row r="3" spans="1:45" s="13" customFormat="1" ht="48" customHeight="1">
      <c r="A3" s="8" t="s">
        <v>1</v>
      </c>
      <c r="B3" s="9" t="s">
        <v>151</v>
      </c>
      <c r="C3" s="8" t="s">
        <v>2</v>
      </c>
      <c r="D3" s="8" t="s">
        <v>3</v>
      </c>
      <c r="E3" s="8" t="s">
        <v>4</v>
      </c>
      <c r="F3" s="10" t="s">
        <v>82</v>
      </c>
      <c r="G3" s="11" t="s">
        <v>83</v>
      </c>
      <c r="H3" s="12" t="s">
        <v>84</v>
      </c>
      <c r="I3" s="12" t="s">
        <v>194</v>
      </c>
      <c r="J3" s="8" t="s">
        <v>82</v>
      </c>
      <c r="K3" s="8" t="s">
        <v>83</v>
      </c>
      <c r="L3" s="8" t="s">
        <v>84</v>
      </c>
      <c r="M3" s="8" t="s">
        <v>194</v>
      </c>
      <c r="N3" s="10" t="s">
        <v>82</v>
      </c>
      <c r="O3" s="11" t="s">
        <v>83</v>
      </c>
      <c r="P3" s="12" t="s">
        <v>84</v>
      </c>
      <c r="Q3" s="12" t="s">
        <v>194</v>
      </c>
      <c r="R3" s="8" t="s">
        <v>82</v>
      </c>
      <c r="S3" s="8" t="s">
        <v>83</v>
      </c>
      <c r="T3" s="8" t="s">
        <v>84</v>
      </c>
      <c r="U3" s="8" t="s">
        <v>194</v>
      </c>
      <c r="V3" s="10" t="s">
        <v>82</v>
      </c>
      <c r="W3" s="11" t="s">
        <v>83</v>
      </c>
      <c r="X3" s="12" t="s">
        <v>84</v>
      </c>
      <c r="Y3" s="12" t="s">
        <v>194</v>
      </c>
      <c r="Z3" s="8" t="s">
        <v>82</v>
      </c>
      <c r="AA3" s="8" t="s">
        <v>83</v>
      </c>
      <c r="AB3" s="8" t="s">
        <v>84</v>
      </c>
      <c r="AC3" s="8" t="s">
        <v>194</v>
      </c>
      <c r="AD3" s="10" t="s">
        <v>82</v>
      </c>
      <c r="AE3" s="11" t="s">
        <v>83</v>
      </c>
      <c r="AF3" s="12" t="s">
        <v>84</v>
      </c>
      <c r="AG3" s="12" t="s">
        <v>194</v>
      </c>
      <c r="AH3" s="8" t="s">
        <v>82</v>
      </c>
      <c r="AI3" s="8" t="s">
        <v>83</v>
      </c>
      <c r="AJ3" s="8" t="s">
        <v>84</v>
      </c>
      <c r="AK3" s="8" t="s">
        <v>194</v>
      </c>
      <c r="AL3" s="10" t="s">
        <v>82</v>
      </c>
      <c r="AM3" s="11" t="s">
        <v>83</v>
      </c>
      <c r="AN3" s="12" t="s">
        <v>84</v>
      </c>
      <c r="AO3" s="12" t="s">
        <v>194</v>
      </c>
      <c r="AP3" s="8" t="s">
        <v>82</v>
      </c>
      <c r="AQ3" s="8" t="s">
        <v>83</v>
      </c>
      <c r="AR3" s="8" t="s">
        <v>84</v>
      </c>
      <c r="AS3" s="8" t="s">
        <v>194</v>
      </c>
    </row>
    <row r="4" spans="1:45" ht="12.75">
      <c r="A4" s="14">
        <v>8001189541</v>
      </c>
      <c r="B4" s="69">
        <v>800118954</v>
      </c>
      <c r="C4" s="20">
        <v>124552000</v>
      </c>
      <c r="D4" s="21" t="s">
        <v>5</v>
      </c>
      <c r="E4" s="72" t="s">
        <v>6</v>
      </c>
      <c r="F4" s="16">
        <v>0</v>
      </c>
      <c r="G4" s="16"/>
      <c r="H4" s="17">
        <v>3272526154.0666666</v>
      </c>
      <c r="I4" s="16">
        <v>65450523</v>
      </c>
      <c r="J4" s="18">
        <f>F4</f>
        <v>0</v>
      </c>
      <c r="K4" s="18">
        <f>G4</f>
        <v>0</v>
      </c>
      <c r="L4" s="18">
        <f>H4</f>
        <v>3272526154.0666666</v>
      </c>
      <c r="M4" s="18">
        <f>+I4</f>
        <v>65450523</v>
      </c>
      <c r="N4" s="16">
        <v>0</v>
      </c>
      <c r="O4" s="16"/>
      <c r="P4" s="17">
        <v>6545052308.133333</v>
      </c>
      <c r="Q4" s="17">
        <v>130901046</v>
      </c>
      <c r="R4" s="18">
        <f>+J4+N4</f>
        <v>0</v>
      </c>
      <c r="S4" s="18">
        <f>+K4+O4</f>
        <v>0</v>
      </c>
      <c r="T4" s="18">
        <f>+L4+P4</f>
        <v>9817578462.2</v>
      </c>
      <c r="U4" s="18">
        <f>+M4+Q4</f>
        <v>196351569</v>
      </c>
      <c r="V4" s="16">
        <v>0</v>
      </c>
      <c r="W4" s="16">
        <v>0</v>
      </c>
      <c r="X4" s="17">
        <v>3272526154.0666666</v>
      </c>
      <c r="Y4" s="17">
        <v>65450523</v>
      </c>
      <c r="Z4" s="18">
        <f>+R4+V4</f>
        <v>0</v>
      </c>
      <c r="AA4" s="18">
        <f>+S4+W4</f>
        <v>0</v>
      </c>
      <c r="AB4" s="18">
        <f>+T4+X4</f>
        <v>13090104616.266666</v>
      </c>
      <c r="AC4" s="18">
        <f>+U4+Y4</f>
        <v>261802092</v>
      </c>
      <c r="AD4" s="16">
        <v>0</v>
      </c>
      <c r="AE4" s="16"/>
      <c r="AF4" s="17">
        <v>3272526154.0666666</v>
      </c>
      <c r="AG4" s="17">
        <v>65450523</v>
      </c>
      <c r="AH4" s="18">
        <f>+Z4+AD4</f>
        <v>0</v>
      </c>
      <c r="AI4" s="18">
        <f>+AA4+AE4</f>
        <v>0</v>
      </c>
      <c r="AJ4" s="18">
        <f>+AB4+AF4</f>
        <v>16362630770.333332</v>
      </c>
      <c r="AK4" s="18">
        <f>+AG4+AC4</f>
        <v>327252615</v>
      </c>
      <c r="AL4" s="16">
        <v>0</v>
      </c>
      <c r="AM4" s="16"/>
      <c r="AN4" s="17">
        <v>3335238114.0666666</v>
      </c>
      <c r="AO4" s="17">
        <v>66704762</v>
      </c>
      <c r="AP4" s="18">
        <f>+AH4+AL4</f>
        <v>0</v>
      </c>
      <c r="AQ4" s="18">
        <f>+AI4+AM4</f>
        <v>0</v>
      </c>
      <c r="AR4" s="18">
        <f>+AJ4+AN4</f>
        <v>19697868884.399998</v>
      </c>
      <c r="AS4" s="18">
        <f>+AO4+AK4</f>
        <v>393957377</v>
      </c>
    </row>
    <row r="5" spans="1:45" ht="12.75">
      <c r="A5" s="14">
        <v>8001240234</v>
      </c>
      <c r="B5" s="69">
        <v>800124023</v>
      </c>
      <c r="C5" s="20">
        <v>824276000</v>
      </c>
      <c r="D5" s="21" t="s">
        <v>152</v>
      </c>
      <c r="E5" s="65" t="s">
        <v>87</v>
      </c>
      <c r="F5" s="16">
        <v>0</v>
      </c>
      <c r="G5" s="16"/>
      <c r="H5" s="17">
        <v>176865981</v>
      </c>
      <c r="I5" s="16">
        <v>3537320</v>
      </c>
      <c r="J5" s="18">
        <f aca="true" t="shared" si="0" ref="J5:L52">F5</f>
        <v>0</v>
      </c>
      <c r="K5" s="18">
        <f t="shared" si="0"/>
        <v>0</v>
      </c>
      <c r="L5" s="18">
        <f t="shared" si="0"/>
        <v>176865981</v>
      </c>
      <c r="M5" s="18">
        <f aca="true" t="shared" si="1" ref="M5:M54">+I5</f>
        <v>3537320</v>
      </c>
      <c r="N5" s="16">
        <v>0</v>
      </c>
      <c r="O5" s="16"/>
      <c r="P5" s="17">
        <v>176865981</v>
      </c>
      <c r="Q5" s="17">
        <v>3537320</v>
      </c>
      <c r="R5" s="18">
        <f aca="true" t="shared" si="2" ref="R5:R54">+J5+N5</f>
        <v>0</v>
      </c>
      <c r="S5" s="18">
        <f aca="true" t="shared" si="3" ref="S5:S54">+K5+O5</f>
        <v>0</v>
      </c>
      <c r="T5" s="18">
        <f aca="true" t="shared" si="4" ref="T5:T54">+L5+P5</f>
        <v>353731962</v>
      </c>
      <c r="U5" s="18">
        <f aca="true" t="shared" si="5" ref="U5:U54">+M5+Q5</f>
        <v>7074640</v>
      </c>
      <c r="V5" s="16">
        <v>0</v>
      </c>
      <c r="W5" s="16">
        <v>0</v>
      </c>
      <c r="X5" s="17">
        <v>176865981</v>
      </c>
      <c r="Y5" s="17">
        <v>3537320</v>
      </c>
      <c r="Z5" s="18">
        <f aca="true" t="shared" si="6" ref="Z5:Z54">+R5+V5</f>
        <v>0</v>
      </c>
      <c r="AA5" s="18">
        <f aca="true" t="shared" si="7" ref="AA5:AA54">+S5+W5</f>
        <v>0</v>
      </c>
      <c r="AB5" s="18">
        <f aca="true" t="shared" si="8" ref="AB5:AB54">+T5+X5</f>
        <v>530597943</v>
      </c>
      <c r="AC5" s="18">
        <f aca="true" t="shared" si="9" ref="AC5:AC54">+U5+Y5</f>
        <v>10611960</v>
      </c>
      <c r="AD5" s="16">
        <v>0</v>
      </c>
      <c r="AE5" s="16"/>
      <c r="AF5" s="17">
        <v>176865981</v>
      </c>
      <c r="AG5" s="17">
        <v>3537320</v>
      </c>
      <c r="AH5" s="18">
        <f aca="true" t="shared" si="10" ref="AH5:AH54">+Z5+AD5</f>
        <v>0</v>
      </c>
      <c r="AI5" s="18">
        <f aca="true" t="shared" si="11" ref="AI5:AI54">+AA5+AE5</f>
        <v>0</v>
      </c>
      <c r="AJ5" s="18">
        <f aca="true" t="shared" si="12" ref="AJ5:AJ54">+AB5+AF5</f>
        <v>707463924</v>
      </c>
      <c r="AK5" s="18">
        <f aca="true" t="shared" si="13" ref="AK5:AK54">+AG5+AC5</f>
        <v>14149280</v>
      </c>
      <c r="AL5" s="16">
        <v>0</v>
      </c>
      <c r="AM5" s="16"/>
      <c r="AN5" s="17">
        <v>176865981</v>
      </c>
      <c r="AO5" s="17">
        <v>3537320</v>
      </c>
      <c r="AP5" s="18">
        <f aca="true" t="shared" si="14" ref="AP5:AP54">+AH5+AL5</f>
        <v>0</v>
      </c>
      <c r="AQ5" s="18">
        <f aca="true" t="shared" si="15" ref="AQ5:AQ54">+AI5+AM5</f>
        <v>0</v>
      </c>
      <c r="AR5" s="18">
        <f aca="true" t="shared" si="16" ref="AR5:AR54">+AJ5+AN5</f>
        <v>884329905</v>
      </c>
      <c r="AS5" s="18">
        <f aca="true" t="shared" si="17" ref="AS5:AS54">+AO5+AK5</f>
        <v>17686600</v>
      </c>
    </row>
    <row r="6" spans="1:45" ht="12.75">
      <c r="A6" s="14">
        <v>8001448299</v>
      </c>
      <c r="B6" s="69">
        <v>800144829</v>
      </c>
      <c r="C6" s="20">
        <v>821400000</v>
      </c>
      <c r="D6" s="21" t="s">
        <v>153</v>
      </c>
      <c r="E6" s="72" t="s">
        <v>149</v>
      </c>
      <c r="F6" s="16">
        <v>0</v>
      </c>
      <c r="G6" s="16"/>
      <c r="H6" s="17">
        <v>1110055653.6</v>
      </c>
      <c r="I6" s="16">
        <v>22201113</v>
      </c>
      <c r="J6" s="18">
        <f t="shared" si="0"/>
        <v>0</v>
      </c>
      <c r="K6" s="18">
        <f t="shared" si="0"/>
        <v>0</v>
      </c>
      <c r="L6" s="18">
        <f t="shared" si="0"/>
        <v>1110055653.6</v>
      </c>
      <c r="M6" s="18">
        <f t="shared" si="1"/>
        <v>22201113</v>
      </c>
      <c r="N6" s="16">
        <v>0</v>
      </c>
      <c r="O6" s="16"/>
      <c r="P6" s="17">
        <v>2220111307.2</v>
      </c>
      <c r="Q6" s="17">
        <v>44402226</v>
      </c>
      <c r="R6" s="18">
        <f t="shared" si="2"/>
        <v>0</v>
      </c>
      <c r="S6" s="18">
        <f t="shared" si="3"/>
        <v>0</v>
      </c>
      <c r="T6" s="18">
        <f t="shared" si="4"/>
        <v>3330166960.7999997</v>
      </c>
      <c r="U6" s="18">
        <f t="shared" si="5"/>
        <v>66603339</v>
      </c>
      <c r="V6" s="16">
        <v>0</v>
      </c>
      <c r="W6" s="16">
        <v>895781688</v>
      </c>
      <c r="X6" s="17">
        <v>1110055653.6</v>
      </c>
      <c r="Y6" s="17">
        <v>40116747</v>
      </c>
      <c r="Z6" s="18">
        <f t="shared" si="6"/>
        <v>0</v>
      </c>
      <c r="AA6" s="18">
        <f t="shared" si="7"/>
        <v>895781688</v>
      </c>
      <c r="AB6" s="18">
        <f t="shared" si="8"/>
        <v>4440222614.4</v>
      </c>
      <c r="AC6" s="18">
        <f t="shared" si="9"/>
        <v>106720086</v>
      </c>
      <c r="AD6" s="16">
        <v>0</v>
      </c>
      <c r="AE6" s="16"/>
      <c r="AF6" s="17">
        <v>1110055653.6</v>
      </c>
      <c r="AG6" s="17">
        <v>22201113</v>
      </c>
      <c r="AH6" s="18">
        <f t="shared" si="10"/>
        <v>0</v>
      </c>
      <c r="AI6" s="18">
        <f t="shared" si="11"/>
        <v>895781688</v>
      </c>
      <c r="AJ6" s="18">
        <f t="shared" si="12"/>
        <v>5550278268</v>
      </c>
      <c r="AK6" s="18">
        <f t="shared" si="13"/>
        <v>128921199</v>
      </c>
      <c r="AL6" s="16">
        <v>0</v>
      </c>
      <c r="AM6" s="16"/>
      <c r="AN6" s="17">
        <v>1546129237.6</v>
      </c>
      <c r="AO6" s="17">
        <v>30922585</v>
      </c>
      <c r="AP6" s="18">
        <f t="shared" si="14"/>
        <v>0</v>
      </c>
      <c r="AQ6" s="18">
        <f t="shared" si="15"/>
        <v>895781688</v>
      </c>
      <c r="AR6" s="18">
        <f t="shared" si="16"/>
        <v>7096407505.6</v>
      </c>
      <c r="AS6" s="18">
        <f t="shared" si="17"/>
        <v>159843784</v>
      </c>
    </row>
    <row r="7" spans="1:45" ht="12.75">
      <c r="A7" s="20">
        <v>8001631300</v>
      </c>
      <c r="B7" s="69">
        <v>800163130</v>
      </c>
      <c r="C7" s="20">
        <v>129254000</v>
      </c>
      <c r="D7" s="21" t="s">
        <v>154</v>
      </c>
      <c r="E7" s="72" t="s">
        <v>175</v>
      </c>
      <c r="F7" s="16">
        <v>0</v>
      </c>
      <c r="G7" s="16"/>
      <c r="H7" s="17">
        <v>826347588.3333334</v>
      </c>
      <c r="I7" s="16">
        <v>16526952</v>
      </c>
      <c r="J7" s="18">
        <f t="shared" si="0"/>
        <v>0</v>
      </c>
      <c r="K7" s="18">
        <f t="shared" si="0"/>
        <v>0</v>
      </c>
      <c r="L7" s="18">
        <f t="shared" si="0"/>
        <v>826347588.3333334</v>
      </c>
      <c r="M7" s="18">
        <f t="shared" si="1"/>
        <v>16526952</v>
      </c>
      <c r="N7" s="16">
        <v>0</v>
      </c>
      <c r="O7" s="16"/>
      <c r="P7" s="17">
        <v>1652695176.6666667</v>
      </c>
      <c r="Q7" s="17">
        <v>33053904</v>
      </c>
      <c r="R7" s="18">
        <f t="shared" si="2"/>
        <v>0</v>
      </c>
      <c r="S7" s="18">
        <f t="shared" si="3"/>
        <v>0</v>
      </c>
      <c r="T7" s="18">
        <f t="shared" si="4"/>
        <v>2479042765</v>
      </c>
      <c r="U7" s="18">
        <f t="shared" si="5"/>
        <v>49580856</v>
      </c>
      <c r="V7" s="16">
        <v>0</v>
      </c>
      <c r="W7" s="16">
        <v>0</v>
      </c>
      <c r="X7" s="17">
        <v>826347588.3333334</v>
      </c>
      <c r="Y7" s="17">
        <v>16526952</v>
      </c>
      <c r="Z7" s="18">
        <f t="shared" si="6"/>
        <v>0</v>
      </c>
      <c r="AA7" s="18">
        <f t="shared" si="7"/>
        <v>0</v>
      </c>
      <c r="AB7" s="18">
        <f t="shared" si="8"/>
        <v>3305390353.3333335</v>
      </c>
      <c r="AC7" s="18">
        <f t="shared" si="9"/>
        <v>66107808</v>
      </c>
      <c r="AD7" s="16">
        <v>0</v>
      </c>
      <c r="AE7" s="16"/>
      <c r="AF7" s="17">
        <v>826347588.3333334</v>
      </c>
      <c r="AG7" s="17">
        <v>16526952</v>
      </c>
      <c r="AH7" s="18">
        <f t="shared" si="10"/>
        <v>0</v>
      </c>
      <c r="AI7" s="18">
        <f t="shared" si="11"/>
        <v>0</v>
      </c>
      <c r="AJ7" s="18">
        <f t="shared" si="12"/>
        <v>4131737941.666667</v>
      </c>
      <c r="AK7" s="18">
        <f t="shared" si="13"/>
        <v>82634760</v>
      </c>
      <c r="AL7" s="16">
        <v>0</v>
      </c>
      <c r="AM7" s="16"/>
      <c r="AN7" s="17">
        <v>842029444.3333334</v>
      </c>
      <c r="AO7" s="17">
        <v>16840589</v>
      </c>
      <c r="AP7" s="18">
        <f t="shared" si="14"/>
        <v>0</v>
      </c>
      <c r="AQ7" s="18">
        <f t="shared" si="15"/>
        <v>0</v>
      </c>
      <c r="AR7" s="18">
        <f t="shared" si="16"/>
        <v>4973767386</v>
      </c>
      <c r="AS7" s="18">
        <f t="shared" si="17"/>
        <v>99475349</v>
      </c>
    </row>
    <row r="8" spans="1:45" ht="12.75">
      <c r="A8" s="20"/>
      <c r="B8" s="69">
        <v>800173719</v>
      </c>
      <c r="C8" s="20">
        <v>825873000</v>
      </c>
      <c r="D8" s="21" t="s">
        <v>174</v>
      </c>
      <c r="E8" s="72" t="s">
        <v>178</v>
      </c>
      <c r="F8" s="16">
        <v>0</v>
      </c>
      <c r="G8" s="16"/>
      <c r="H8" s="17">
        <v>0</v>
      </c>
      <c r="I8" s="16">
        <v>0</v>
      </c>
      <c r="J8" s="18"/>
      <c r="K8" s="18"/>
      <c r="L8" s="18"/>
      <c r="M8" s="18">
        <f t="shared" si="1"/>
        <v>0</v>
      </c>
      <c r="N8" s="16">
        <v>0</v>
      </c>
      <c r="O8" s="16"/>
      <c r="P8" s="17">
        <v>0</v>
      </c>
      <c r="Q8" s="17">
        <v>0</v>
      </c>
      <c r="R8" s="18"/>
      <c r="S8" s="18"/>
      <c r="T8" s="18"/>
      <c r="U8" s="18">
        <f t="shared" si="5"/>
        <v>0</v>
      </c>
      <c r="V8" s="16">
        <v>0</v>
      </c>
      <c r="W8" s="16">
        <v>0</v>
      </c>
      <c r="X8" s="17">
        <v>0</v>
      </c>
      <c r="Y8" s="17">
        <v>0</v>
      </c>
      <c r="Z8" s="18">
        <f t="shared" si="6"/>
        <v>0</v>
      </c>
      <c r="AA8" s="18">
        <f t="shared" si="7"/>
        <v>0</v>
      </c>
      <c r="AB8" s="18">
        <f t="shared" si="8"/>
        <v>0</v>
      </c>
      <c r="AC8" s="18">
        <f t="shared" si="9"/>
        <v>0</v>
      </c>
      <c r="AD8" s="16">
        <v>0</v>
      </c>
      <c r="AE8" s="16"/>
      <c r="AF8" s="17">
        <v>0</v>
      </c>
      <c r="AG8" s="17">
        <v>0</v>
      </c>
      <c r="AH8" s="18">
        <f t="shared" si="10"/>
        <v>0</v>
      </c>
      <c r="AI8" s="18">
        <f t="shared" si="11"/>
        <v>0</v>
      </c>
      <c r="AJ8" s="18">
        <f t="shared" si="12"/>
        <v>0</v>
      </c>
      <c r="AK8" s="18">
        <f t="shared" si="13"/>
        <v>0</v>
      </c>
      <c r="AL8" s="16">
        <v>0</v>
      </c>
      <c r="AM8" s="16"/>
      <c r="AN8" s="17">
        <v>0</v>
      </c>
      <c r="AO8" s="17">
        <v>0</v>
      </c>
      <c r="AP8" s="18">
        <f t="shared" si="14"/>
        <v>0</v>
      </c>
      <c r="AQ8" s="18">
        <f t="shared" si="15"/>
        <v>0</v>
      </c>
      <c r="AR8" s="18">
        <f t="shared" si="16"/>
        <v>0</v>
      </c>
      <c r="AS8" s="18">
        <f t="shared" si="17"/>
        <v>0</v>
      </c>
    </row>
    <row r="9" spans="1:45" ht="12.75">
      <c r="A9" s="14">
        <v>8002253408</v>
      </c>
      <c r="B9" s="69">
        <v>800225340</v>
      </c>
      <c r="C9" s="20">
        <v>821700000</v>
      </c>
      <c r="D9" s="21" t="s">
        <v>155</v>
      </c>
      <c r="E9" s="72" t="s">
        <v>177</v>
      </c>
      <c r="F9" s="16">
        <v>0</v>
      </c>
      <c r="G9" s="16"/>
      <c r="H9" s="17">
        <v>753443820.3333334</v>
      </c>
      <c r="I9" s="16">
        <v>15068876</v>
      </c>
      <c r="J9" s="18">
        <f t="shared" si="0"/>
        <v>0</v>
      </c>
      <c r="K9" s="18">
        <f t="shared" si="0"/>
        <v>0</v>
      </c>
      <c r="L9" s="18">
        <f t="shared" si="0"/>
        <v>753443820.3333334</v>
      </c>
      <c r="M9" s="18">
        <f t="shared" si="1"/>
        <v>15068876</v>
      </c>
      <c r="N9" s="16">
        <v>0</v>
      </c>
      <c r="O9" s="16"/>
      <c r="P9" s="17">
        <v>1506887640.6666667</v>
      </c>
      <c r="Q9" s="17">
        <v>30137753</v>
      </c>
      <c r="R9" s="18">
        <f t="shared" si="2"/>
        <v>0</v>
      </c>
      <c r="S9" s="18">
        <f t="shared" si="3"/>
        <v>0</v>
      </c>
      <c r="T9" s="18">
        <f t="shared" si="4"/>
        <v>2260331461</v>
      </c>
      <c r="U9" s="18">
        <f t="shared" si="5"/>
        <v>45206629</v>
      </c>
      <c r="V9" s="16">
        <v>0</v>
      </c>
      <c r="W9" s="16">
        <v>0</v>
      </c>
      <c r="X9" s="17">
        <v>753443820.3333334</v>
      </c>
      <c r="Y9" s="17">
        <v>15068876</v>
      </c>
      <c r="Z9" s="18">
        <f t="shared" si="6"/>
        <v>0</v>
      </c>
      <c r="AA9" s="18">
        <f t="shared" si="7"/>
        <v>0</v>
      </c>
      <c r="AB9" s="18">
        <f t="shared" si="8"/>
        <v>3013775281.3333335</v>
      </c>
      <c r="AC9" s="18">
        <f t="shared" si="9"/>
        <v>60275505</v>
      </c>
      <c r="AD9" s="16">
        <v>0</v>
      </c>
      <c r="AE9" s="16"/>
      <c r="AF9" s="17">
        <v>753443820.3333334</v>
      </c>
      <c r="AG9" s="17">
        <v>15068876</v>
      </c>
      <c r="AH9" s="18">
        <f t="shared" si="10"/>
        <v>0</v>
      </c>
      <c r="AI9" s="18">
        <f t="shared" si="11"/>
        <v>0</v>
      </c>
      <c r="AJ9" s="18">
        <f t="shared" si="12"/>
        <v>3767219101.666667</v>
      </c>
      <c r="AK9" s="18">
        <f t="shared" si="13"/>
        <v>75344381</v>
      </c>
      <c r="AL9" s="16">
        <v>0</v>
      </c>
      <c r="AM9" s="16"/>
      <c r="AN9" s="17">
        <v>4560435403.333333</v>
      </c>
      <c r="AO9" s="17">
        <v>91208708</v>
      </c>
      <c r="AP9" s="18">
        <f t="shared" si="14"/>
        <v>0</v>
      </c>
      <c r="AQ9" s="18">
        <f t="shared" si="15"/>
        <v>0</v>
      </c>
      <c r="AR9" s="18">
        <f t="shared" si="16"/>
        <v>8327654505</v>
      </c>
      <c r="AS9" s="18">
        <f t="shared" si="17"/>
        <v>166553089</v>
      </c>
    </row>
    <row r="10" spans="1:45" ht="12.75">
      <c r="A10" s="14">
        <v>8002479401</v>
      </c>
      <c r="B10" s="69">
        <v>800247940</v>
      </c>
      <c r="C10" s="20">
        <v>824086000</v>
      </c>
      <c r="D10" s="21" t="s">
        <v>156</v>
      </c>
      <c r="E10" s="65" t="s">
        <v>12</v>
      </c>
      <c r="F10" s="16">
        <v>0</v>
      </c>
      <c r="G10" s="16"/>
      <c r="H10" s="17">
        <v>126538698</v>
      </c>
      <c r="I10" s="16">
        <v>2530774</v>
      </c>
      <c r="J10" s="18">
        <f t="shared" si="0"/>
        <v>0</v>
      </c>
      <c r="K10" s="18">
        <f t="shared" si="0"/>
        <v>0</v>
      </c>
      <c r="L10" s="18">
        <f t="shared" si="0"/>
        <v>126538698</v>
      </c>
      <c r="M10" s="18">
        <f t="shared" si="1"/>
        <v>2530774</v>
      </c>
      <c r="N10" s="16">
        <v>0</v>
      </c>
      <c r="O10" s="16"/>
      <c r="P10" s="17">
        <v>126538698</v>
      </c>
      <c r="Q10" s="17">
        <v>2530774</v>
      </c>
      <c r="R10" s="18">
        <f t="shared" si="2"/>
        <v>0</v>
      </c>
      <c r="S10" s="18">
        <f t="shared" si="3"/>
        <v>0</v>
      </c>
      <c r="T10" s="18">
        <f t="shared" si="4"/>
        <v>253077396</v>
      </c>
      <c r="U10" s="18">
        <f t="shared" si="5"/>
        <v>5061548</v>
      </c>
      <c r="V10" s="16">
        <v>0</v>
      </c>
      <c r="W10" s="16">
        <v>0</v>
      </c>
      <c r="X10" s="17">
        <v>126538698</v>
      </c>
      <c r="Y10" s="17">
        <v>2530774</v>
      </c>
      <c r="Z10" s="18">
        <f t="shared" si="6"/>
        <v>0</v>
      </c>
      <c r="AA10" s="18">
        <f t="shared" si="7"/>
        <v>0</v>
      </c>
      <c r="AB10" s="18">
        <f t="shared" si="8"/>
        <v>379616094</v>
      </c>
      <c r="AC10" s="18">
        <f t="shared" si="9"/>
        <v>7592322</v>
      </c>
      <c r="AD10" s="16">
        <v>0</v>
      </c>
      <c r="AE10" s="16"/>
      <c r="AF10" s="17">
        <v>126538698</v>
      </c>
      <c r="AG10" s="17">
        <v>2530774</v>
      </c>
      <c r="AH10" s="18">
        <f t="shared" si="10"/>
        <v>0</v>
      </c>
      <c r="AI10" s="18">
        <f t="shared" si="11"/>
        <v>0</v>
      </c>
      <c r="AJ10" s="18">
        <f t="shared" si="12"/>
        <v>506154792</v>
      </c>
      <c r="AK10" s="18">
        <f t="shared" si="13"/>
        <v>10123096</v>
      </c>
      <c r="AL10" s="16">
        <v>0</v>
      </c>
      <c r="AM10" s="16"/>
      <c r="AN10" s="17">
        <v>126538698</v>
      </c>
      <c r="AO10" s="17">
        <v>2530774</v>
      </c>
      <c r="AP10" s="18">
        <f t="shared" si="14"/>
        <v>0</v>
      </c>
      <c r="AQ10" s="18">
        <f t="shared" si="15"/>
        <v>0</v>
      </c>
      <c r="AR10" s="18">
        <f t="shared" si="16"/>
        <v>632693490</v>
      </c>
      <c r="AS10" s="18">
        <f t="shared" si="17"/>
        <v>12653870</v>
      </c>
    </row>
    <row r="11" spans="1:45" ht="12.75">
      <c r="A11" s="14"/>
      <c r="B11" s="69">
        <v>800248004</v>
      </c>
      <c r="C11" s="20">
        <v>825717000</v>
      </c>
      <c r="D11" s="21" t="s">
        <v>145</v>
      </c>
      <c r="E11" s="65" t="s">
        <v>181</v>
      </c>
      <c r="F11" s="16">
        <v>0</v>
      </c>
      <c r="G11" s="16"/>
      <c r="H11" s="17">
        <v>0</v>
      </c>
      <c r="I11" s="16">
        <v>3229967.21</v>
      </c>
      <c r="J11" s="18"/>
      <c r="K11" s="18"/>
      <c r="L11" s="18">
        <f t="shared" si="0"/>
        <v>0</v>
      </c>
      <c r="M11" s="18">
        <f t="shared" si="1"/>
        <v>3229967.21</v>
      </c>
      <c r="N11" s="16">
        <v>0</v>
      </c>
      <c r="O11" s="16"/>
      <c r="P11" s="17">
        <v>0</v>
      </c>
      <c r="Q11" s="17">
        <v>23297855.87</v>
      </c>
      <c r="R11" s="18"/>
      <c r="S11" s="18"/>
      <c r="T11" s="18">
        <f t="shared" si="4"/>
        <v>0</v>
      </c>
      <c r="U11" s="18">
        <f t="shared" si="5"/>
        <v>26527823.080000002</v>
      </c>
      <c r="V11" s="16">
        <v>0</v>
      </c>
      <c r="W11" s="16">
        <v>0</v>
      </c>
      <c r="X11" s="17">
        <v>0</v>
      </c>
      <c r="Y11" s="17">
        <v>3625114.03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30152937.110000003</v>
      </c>
      <c r="AD11" s="16">
        <v>0</v>
      </c>
      <c r="AE11" s="16"/>
      <c r="AF11" s="17">
        <v>0</v>
      </c>
      <c r="AG11" s="17">
        <v>3495139.15</v>
      </c>
      <c r="AH11" s="18">
        <f t="shared" si="10"/>
        <v>0</v>
      </c>
      <c r="AI11" s="18">
        <f t="shared" si="11"/>
        <v>0</v>
      </c>
      <c r="AJ11" s="18">
        <f t="shared" si="12"/>
        <v>0</v>
      </c>
      <c r="AK11" s="18">
        <f t="shared" si="13"/>
        <v>33648076.260000005</v>
      </c>
      <c r="AL11" s="16">
        <v>0</v>
      </c>
      <c r="AM11" s="16"/>
      <c r="AN11" s="17">
        <v>0</v>
      </c>
      <c r="AO11" s="17">
        <v>0</v>
      </c>
      <c r="AP11" s="18">
        <f t="shared" si="14"/>
        <v>0</v>
      </c>
      <c r="AQ11" s="18">
        <f t="shared" si="15"/>
        <v>0</v>
      </c>
      <c r="AR11" s="18">
        <f t="shared" si="16"/>
        <v>0</v>
      </c>
      <c r="AS11" s="18">
        <f t="shared" si="17"/>
        <v>33648076.260000005</v>
      </c>
    </row>
    <row r="12" spans="1:45" ht="12.75">
      <c r="A12" s="14">
        <v>8350003004</v>
      </c>
      <c r="B12" s="70">
        <v>835000300</v>
      </c>
      <c r="C12" s="14">
        <v>826076000</v>
      </c>
      <c r="D12" s="21" t="s">
        <v>13</v>
      </c>
      <c r="E12" s="72" t="s">
        <v>14</v>
      </c>
      <c r="F12" s="16">
        <v>0</v>
      </c>
      <c r="G12" s="16"/>
      <c r="H12" s="17">
        <v>821309035.1333333</v>
      </c>
      <c r="I12" s="16">
        <v>16426181</v>
      </c>
      <c r="J12" s="18">
        <f t="shared" si="0"/>
        <v>0</v>
      </c>
      <c r="K12" s="18">
        <f t="shared" si="0"/>
        <v>0</v>
      </c>
      <c r="L12" s="18">
        <f t="shared" si="0"/>
        <v>821309035.1333333</v>
      </c>
      <c r="M12" s="18">
        <f t="shared" si="1"/>
        <v>16426181</v>
      </c>
      <c r="N12" s="16">
        <v>0</v>
      </c>
      <c r="O12" s="16"/>
      <c r="P12" s="17">
        <v>1642618070.2666667</v>
      </c>
      <c r="Q12" s="17">
        <v>32852361</v>
      </c>
      <c r="R12" s="18">
        <f t="shared" si="2"/>
        <v>0</v>
      </c>
      <c r="S12" s="18">
        <f t="shared" si="3"/>
        <v>0</v>
      </c>
      <c r="T12" s="18">
        <f t="shared" si="4"/>
        <v>2463927105.4</v>
      </c>
      <c r="U12" s="18">
        <f t="shared" si="5"/>
        <v>49278542</v>
      </c>
      <c r="V12" s="16">
        <v>0</v>
      </c>
      <c r="W12" s="16">
        <v>385668926</v>
      </c>
      <c r="X12" s="17">
        <v>821309035.1333333</v>
      </c>
      <c r="Y12" s="17">
        <v>24139559</v>
      </c>
      <c r="Z12" s="18">
        <f t="shared" si="6"/>
        <v>0</v>
      </c>
      <c r="AA12" s="18">
        <f t="shared" si="7"/>
        <v>385668926</v>
      </c>
      <c r="AB12" s="18">
        <f t="shared" si="8"/>
        <v>3285236140.5333333</v>
      </c>
      <c r="AC12" s="18">
        <f t="shared" si="9"/>
        <v>73418101</v>
      </c>
      <c r="AD12" s="16">
        <v>0</v>
      </c>
      <c r="AE12" s="16"/>
      <c r="AF12" s="17">
        <v>821309035.1333333</v>
      </c>
      <c r="AG12" s="17">
        <v>16426181</v>
      </c>
      <c r="AH12" s="18">
        <f t="shared" si="10"/>
        <v>0</v>
      </c>
      <c r="AI12" s="18">
        <f t="shared" si="11"/>
        <v>385668926</v>
      </c>
      <c r="AJ12" s="18">
        <f t="shared" si="12"/>
        <v>4106545175.6666665</v>
      </c>
      <c r="AK12" s="18">
        <f t="shared" si="13"/>
        <v>89844282</v>
      </c>
      <c r="AL12" s="16">
        <v>0</v>
      </c>
      <c r="AM12" s="16"/>
      <c r="AN12" s="17">
        <v>847653683.1333333</v>
      </c>
      <c r="AO12" s="17">
        <v>16953074</v>
      </c>
      <c r="AP12" s="18">
        <f t="shared" si="14"/>
        <v>0</v>
      </c>
      <c r="AQ12" s="18">
        <f t="shared" si="15"/>
        <v>385668926</v>
      </c>
      <c r="AR12" s="18">
        <f t="shared" si="16"/>
        <v>4954198858.8</v>
      </c>
      <c r="AS12" s="18">
        <f t="shared" si="17"/>
        <v>106797356</v>
      </c>
    </row>
    <row r="13" spans="1:45" ht="12.75">
      <c r="A13" s="14">
        <v>8605127804</v>
      </c>
      <c r="B13" s="70">
        <v>860512780</v>
      </c>
      <c r="C13" s="14">
        <v>822000000</v>
      </c>
      <c r="D13" s="21" t="s">
        <v>157</v>
      </c>
      <c r="E13" s="76" t="s">
        <v>147</v>
      </c>
      <c r="F13" s="16">
        <v>0</v>
      </c>
      <c r="G13" s="16"/>
      <c r="H13" s="17">
        <v>2262022237.133333</v>
      </c>
      <c r="I13" s="16">
        <v>45240445</v>
      </c>
      <c r="J13" s="18">
        <f t="shared" si="0"/>
        <v>0</v>
      </c>
      <c r="K13" s="18">
        <f t="shared" si="0"/>
        <v>0</v>
      </c>
      <c r="L13" s="18">
        <f t="shared" si="0"/>
        <v>2262022237.133333</v>
      </c>
      <c r="M13" s="18">
        <f t="shared" si="1"/>
        <v>45240445</v>
      </c>
      <c r="N13" s="16">
        <v>0</v>
      </c>
      <c r="O13" s="16"/>
      <c r="P13" s="17">
        <v>4524044474.266666</v>
      </c>
      <c r="Q13" s="17">
        <v>90480889</v>
      </c>
      <c r="R13" s="18">
        <f t="shared" si="2"/>
        <v>0</v>
      </c>
      <c r="S13" s="18">
        <f t="shared" si="3"/>
        <v>0</v>
      </c>
      <c r="T13" s="18">
        <f t="shared" si="4"/>
        <v>6786066711.4</v>
      </c>
      <c r="U13" s="18">
        <f t="shared" si="5"/>
        <v>135721334</v>
      </c>
      <c r="V13" s="16">
        <v>0</v>
      </c>
      <c r="W13" s="16">
        <v>1899490648</v>
      </c>
      <c r="X13" s="17">
        <v>2262022237.133333</v>
      </c>
      <c r="Y13" s="17">
        <v>83230258</v>
      </c>
      <c r="Z13" s="18">
        <f t="shared" si="6"/>
        <v>0</v>
      </c>
      <c r="AA13" s="18">
        <f t="shared" si="7"/>
        <v>1899490648</v>
      </c>
      <c r="AB13" s="18">
        <f t="shared" si="8"/>
        <v>9048088948.533333</v>
      </c>
      <c r="AC13" s="18">
        <f t="shared" si="9"/>
        <v>218951592</v>
      </c>
      <c r="AD13" s="16">
        <v>0</v>
      </c>
      <c r="AE13" s="16"/>
      <c r="AF13" s="17">
        <v>2262022237.133333</v>
      </c>
      <c r="AG13" s="17">
        <v>45240445</v>
      </c>
      <c r="AH13" s="18">
        <f t="shared" si="10"/>
        <v>0</v>
      </c>
      <c r="AI13" s="18">
        <f t="shared" si="11"/>
        <v>1899490648</v>
      </c>
      <c r="AJ13" s="18">
        <f t="shared" si="12"/>
        <v>11310111185.666666</v>
      </c>
      <c r="AK13" s="18">
        <f t="shared" si="13"/>
        <v>264192037</v>
      </c>
      <c r="AL13" s="16">
        <v>0</v>
      </c>
      <c r="AM13" s="16"/>
      <c r="AN13" s="17">
        <v>7880031271.133333</v>
      </c>
      <c r="AO13" s="17">
        <v>157600626</v>
      </c>
      <c r="AP13" s="18">
        <f t="shared" si="14"/>
        <v>0</v>
      </c>
      <c r="AQ13" s="18">
        <f t="shared" si="15"/>
        <v>1899490648</v>
      </c>
      <c r="AR13" s="18">
        <f t="shared" si="16"/>
        <v>19190142456.8</v>
      </c>
      <c r="AS13" s="18">
        <f t="shared" si="17"/>
        <v>421792663</v>
      </c>
    </row>
    <row r="14" spans="1:45" ht="12.75">
      <c r="A14" s="14"/>
      <c r="B14" s="70">
        <v>860523694</v>
      </c>
      <c r="C14" s="14">
        <v>823600000</v>
      </c>
      <c r="D14" s="21" t="s">
        <v>173</v>
      </c>
      <c r="E14" s="65" t="s">
        <v>179</v>
      </c>
      <c r="F14" s="16">
        <v>0</v>
      </c>
      <c r="G14" s="16"/>
      <c r="H14" s="17">
        <v>0</v>
      </c>
      <c r="I14" s="16">
        <v>0</v>
      </c>
      <c r="J14" s="18"/>
      <c r="K14" s="18"/>
      <c r="L14" s="18"/>
      <c r="M14" s="18">
        <f t="shared" si="1"/>
        <v>0</v>
      </c>
      <c r="N14" s="16">
        <v>0</v>
      </c>
      <c r="O14" s="16"/>
      <c r="P14" s="17">
        <v>0</v>
      </c>
      <c r="Q14" s="17">
        <v>0</v>
      </c>
      <c r="R14" s="18"/>
      <c r="S14" s="18"/>
      <c r="T14" s="18"/>
      <c r="U14" s="18">
        <f t="shared" si="5"/>
        <v>0</v>
      </c>
      <c r="V14" s="16">
        <v>0</v>
      </c>
      <c r="W14" s="16">
        <v>0</v>
      </c>
      <c r="X14" s="17">
        <v>0</v>
      </c>
      <c r="Y14" s="17"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6">
        <v>0</v>
      </c>
      <c r="AE14" s="16"/>
      <c r="AF14" s="17">
        <v>0</v>
      </c>
      <c r="AG14" s="17">
        <v>0</v>
      </c>
      <c r="AH14" s="18">
        <f t="shared" si="10"/>
        <v>0</v>
      </c>
      <c r="AI14" s="18">
        <f t="shared" si="11"/>
        <v>0</v>
      </c>
      <c r="AJ14" s="18">
        <f t="shared" si="12"/>
        <v>0</v>
      </c>
      <c r="AK14" s="18">
        <f t="shared" si="13"/>
        <v>0</v>
      </c>
      <c r="AL14" s="16">
        <v>0</v>
      </c>
      <c r="AM14" s="16"/>
      <c r="AN14" s="17">
        <v>0</v>
      </c>
      <c r="AO14" s="17">
        <v>0</v>
      </c>
      <c r="AP14" s="18">
        <f t="shared" si="14"/>
        <v>0</v>
      </c>
      <c r="AQ14" s="18">
        <f t="shared" si="15"/>
        <v>0</v>
      </c>
      <c r="AR14" s="18">
        <f t="shared" si="16"/>
        <v>0</v>
      </c>
      <c r="AS14" s="18">
        <f t="shared" si="17"/>
        <v>0</v>
      </c>
    </row>
    <row r="15" spans="1:45" ht="12.75">
      <c r="A15" s="14">
        <v>8900004328</v>
      </c>
      <c r="B15" s="70">
        <v>890000432</v>
      </c>
      <c r="C15" s="14">
        <v>126663000</v>
      </c>
      <c r="D15" s="21" t="s">
        <v>17</v>
      </c>
      <c r="E15" s="72" t="s">
        <v>18</v>
      </c>
      <c r="F15" s="16">
        <v>0</v>
      </c>
      <c r="G15" s="16"/>
      <c r="H15" s="17">
        <v>2800977661.8</v>
      </c>
      <c r="I15" s="16">
        <v>56019553</v>
      </c>
      <c r="J15" s="18">
        <f t="shared" si="0"/>
        <v>0</v>
      </c>
      <c r="K15" s="18">
        <f t="shared" si="0"/>
        <v>0</v>
      </c>
      <c r="L15" s="18">
        <f t="shared" si="0"/>
        <v>2800977661.8</v>
      </c>
      <c r="M15" s="18">
        <f t="shared" si="1"/>
        <v>56019553</v>
      </c>
      <c r="N15" s="16">
        <v>0</v>
      </c>
      <c r="O15" s="16"/>
      <c r="P15" s="17">
        <v>5601955323.6</v>
      </c>
      <c r="Q15" s="17">
        <v>112039106</v>
      </c>
      <c r="R15" s="18">
        <f t="shared" si="2"/>
        <v>0</v>
      </c>
      <c r="S15" s="18">
        <f t="shared" si="3"/>
        <v>0</v>
      </c>
      <c r="T15" s="18">
        <f t="shared" si="4"/>
        <v>8402932985.400001</v>
      </c>
      <c r="U15" s="18">
        <f t="shared" si="5"/>
        <v>168058659</v>
      </c>
      <c r="V15" s="16">
        <v>0</v>
      </c>
      <c r="W15" s="16">
        <v>0</v>
      </c>
      <c r="X15" s="17">
        <v>2800977661.8</v>
      </c>
      <c r="Y15" s="17">
        <v>56019553</v>
      </c>
      <c r="Z15" s="18">
        <f t="shared" si="6"/>
        <v>0</v>
      </c>
      <c r="AA15" s="18">
        <f t="shared" si="7"/>
        <v>0</v>
      </c>
      <c r="AB15" s="18">
        <f t="shared" si="8"/>
        <v>11203910647.2</v>
      </c>
      <c r="AC15" s="18">
        <f t="shared" si="9"/>
        <v>224078212</v>
      </c>
      <c r="AD15" s="16">
        <v>0</v>
      </c>
      <c r="AE15" s="16"/>
      <c r="AF15" s="17">
        <v>2800977661.8</v>
      </c>
      <c r="AG15" s="17">
        <v>56019553</v>
      </c>
      <c r="AH15" s="18">
        <f t="shared" si="10"/>
        <v>0</v>
      </c>
      <c r="AI15" s="18">
        <f t="shared" si="11"/>
        <v>0</v>
      </c>
      <c r="AJ15" s="18">
        <f t="shared" si="12"/>
        <v>14004888309</v>
      </c>
      <c r="AK15" s="18">
        <f t="shared" si="13"/>
        <v>280097765</v>
      </c>
      <c r="AL15" s="16">
        <v>0</v>
      </c>
      <c r="AM15" s="16"/>
      <c r="AN15" s="17">
        <v>2800977661.8</v>
      </c>
      <c r="AO15" s="17">
        <v>56019553</v>
      </c>
      <c r="AP15" s="18">
        <f t="shared" si="14"/>
        <v>0</v>
      </c>
      <c r="AQ15" s="18">
        <f t="shared" si="15"/>
        <v>0</v>
      </c>
      <c r="AR15" s="18">
        <f t="shared" si="16"/>
        <v>16805865970.8</v>
      </c>
      <c r="AS15" s="18">
        <f t="shared" si="17"/>
        <v>336117318</v>
      </c>
    </row>
    <row r="16" spans="1:45" ht="12.75">
      <c r="A16" s="14">
        <v>8901022573</v>
      </c>
      <c r="B16" s="70">
        <v>890102257</v>
      </c>
      <c r="C16" s="14">
        <v>121708000</v>
      </c>
      <c r="D16" s="21" t="s">
        <v>19</v>
      </c>
      <c r="E16" s="77" t="s">
        <v>20</v>
      </c>
      <c r="F16" s="16">
        <v>0</v>
      </c>
      <c r="G16" s="16"/>
      <c r="H16" s="17">
        <v>6028763809.2</v>
      </c>
      <c r="I16" s="16">
        <v>120575276</v>
      </c>
      <c r="J16" s="18">
        <f t="shared" si="0"/>
        <v>0</v>
      </c>
      <c r="K16" s="18">
        <f t="shared" si="0"/>
        <v>0</v>
      </c>
      <c r="L16" s="18">
        <f t="shared" si="0"/>
        <v>6028763809.2</v>
      </c>
      <c r="M16" s="18">
        <f t="shared" si="1"/>
        <v>120575276</v>
      </c>
      <c r="N16" s="16">
        <v>0</v>
      </c>
      <c r="O16" s="16"/>
      <c r="P16" s="17">
        <v>12057527618.4</v>
      </c>
      <c r="Q16" s="17">
        <v>241150552</v>
      </c>
      <c r="R16" s="18">
        <f t="shared" si="2"/>
        <v>0</v>
      </c>
      <c r="S16" s="18">
        <f t="shared" si="3"/>
        <v>0</v>
      </c>
      <c r="T16" s="18">
        <f t="shared" si="4"/>
        <v>18086291427.6</v>
      </c>
      <c r="U16" s="18">
        <f t="shared" si="5"/>
        <v>361725828</v>
      </c>
      <c r="V16" s="16">
        <v>0</v>
      </c>
      <c r="W16" s="16">
        <v>0</v>
      </c>
      <c r="X16" s="17">
        <v>6028763809.2</v>
      </c>
      <c r="Y16" s="17">
        <v>120575276</v>
      </c>
      <c r="Z16" s="18">
        <f t="shared" si="6"/>
        <v>0</v>
      </c>
      <c r="AA16" s="18">
        <f t="shared" si="7"/>
        <v>0</v>
      </c>
      <c r="AB16" s="18">
        <f t="shared" si="8"/>
        <v>24115055236.8</v>
      </c>
      <c r="AC16" s="18">
        <f t="shared" si="9"/>
        <v>482301104</v>
      </c>
      <c r="AD16" s="16">
        <v>0</v>
      </c>
      <c r="AE16" s="16"/>
      <c r="AF16" s="17">
        <v>6028763809.2</v>
      </c>
      <c r="AG16" s="17">
        <v>120575276</v>
      </c>
      <c r="AH16" s="18">
        <f t="shared" si="10"/>
        <v>0</v>
      </c>
      <c r="AI16" s="18">
        <f t="shared" si="11"/>
        <v>0</v>
      </c>
      <c r="AJ16" s="18">
        <f t="shared" si="12"/>
        <v>30143819046</v>
      </c>
      <c r="AK16" s="18">
        <f t="shared" si="13"/>
        <v>602876380</v>
      </c>
      <c r="AL16" s="16">
        <v>0</v>
      </c>
      <c r="AM16" s="16"/>
      <c r="AN16" s="17">
        <v>6068987210.2</v>
      </c>
      <c r="AO16" s="17">
        <v>121379744</v>
      </c>
      <c r="AP16" s="18">
        <f t="shared" si="14"/>
        <v>0</v>
      </c>
      <c r="AQ16" s="18">
        <f t="shared" si="15"/>
        <v>0</v>
      </c>
      <c r="AR16" s="18">
        <f t="shared" si="16"/>
        <v>36212806256.2</v>
      </c>
      <c r="AS16" s="18">
        <f t="shared" si="17"/>
        <v>724256124</v>
      </c>
    </row>
    <row r="17" spans="1:45" ht="12.75">
      <c r="A17" s="14">
        <v>8902012134</v>
      </c>
      <c r="B17" s="70">
        <v>890201213</v>
      </c>
      <c r="C17" s="14">
        <v>128868000</v>
      </c>
      <c r="D17" s="21" t="s">
        <v>158</v>
      </c>
      <c r="E17" s="72" t="s">
        <v>22</v>
      </c>
      <c r="F17" s="16">
        <v>0</v>
      </c>
      <c r="G17" s="16"/>
      <c r="H17" s="17">
        <v>6302636465.333333</v>
      </c>
      <c r="I17" s="16">
        <v>126052729</v>
      </c>
      <c r="J17" s="18">
        <f t="shared" si="0"/>
        <v>0</v>
      </c>
      <c r="K17" s="18">
        <f t="shared" si="0"/>
        <v>0</v>
      </c>
      <c r="L17" s="18">
        <f t="shared" si="0"/>
        <v>6302636465.333333</v>
      </c>
      <c r="M17" s="18">
        <f t="shared" si="1"/>
        <v>126052729</v>
      </c>
      <c r="N17" s="16">
        <v>0</v>
      </c>
      <c r="O17" s="16"/>
      <c r="P17" s="17">
        <v>12605272930.666666</v>
      </c>
      <c r="Q17" s="17">
        <v>252105459</v>
      </c>
      <c r="R17" s="18">
        <f t="shared" si="2"/>
        <v>0</v>
      </c>
      <c r="S17" s="18">
        <f t="shared" si="3"/>
        <v>0</v>
      </c>
      <c r="T17" s="18">
        <f t="shared" si="4"/>
        <v>18907909396</v>
      </c>
      <c r="U17" s="18">
        <f t="shared" si="5"/>
        <v>378158188</v>
      </c>
      <c r="V17" s="16">
        <v>0</v>
      </c>
      <c r="W17" s="16">
        <v>0</v>
      </c>
      <c r="X17" s="17">
        <v>6302636465.333333</v>
      </c>
      <c r="Y17" s="17">
        <v>126052729</v>
      </c>
      <c r="Z17" s="18">
        <f t="shared" si="6"/>
        <v>0</v>
      </c>
      <c r="AA17" s="18">
        <f t="shared" si="7"/>
        <v>0</v>
      </c>
      <c r="AB17" s="18">
        <f t="shared" si="8"/>
        <v>25210545861.333332</v>
      </c>
      <c r="AC17" s="18">
        <f t="shared" si="9"/>
        <v>504210917</v>
      </c>
      <c r="AD17" s="16">
        <v>0</v>
      </c>
      <c r="AE17" s="16"/>
      <c r="AF17" s="17">
        <v>6302636465.333333</v>
      </c>
      <c r="AG17" s="17">
        <v>126052729</v>
      </c>
      <c r="AH17" s="18">
        <f t="shared" si="10"/>
        <v>0</v>
      </c>
      <c r="AI17" s="18">
        <f t="shared" si="11"/>
        <v>0</v>
      </c>
      <c r="AJ17" s="18">
        <f t="shared" si="12"/>
        <v>31513182326.666664</v>
      </c>
      <c r="AK17" s="18">
        <f t="shared" si="13"/>
        <v>630263646</v>
      </c>
      <c r="AL17" s="16">
        <v>0</v>
      </c>
      <c r="AM17" s="16"/>
      <c r="AN17" s="17">
        <v>6660078442.333333</v>
      </c>
      <c r="AO17" s="17">
        <v>133201569</v>
      </c>
      <c r="AP17" s="18">
        <f t="shared" si="14"/>
        <v>0</v>
      </c>
      <c r="AQ17" s="18">
        <f t="shared" si="15"/>
        <v>0</v>
      </c>
      <c r="AR17" s="18">
        <f t="shared" si="16"/>
        <v>38173260769</v>
      </c>
      <c r="AS17" s="18">
        <f t="shared" si="17"/>
        <v>763465215</v>
      </c>
    </row>
    <row r="18" spans="1:45" ht="12.75">
      <c r="A18" s="14">
        <v>8903990106</v>
      </c>
      <c r="B18" s="70">
        <v>890399010</v>
      </c>
      <c r="C18" s="14">
        <v>120676000</v>
      </c>
      <c r="D18" s="21" t="s">
        <v>23</v>
      </c>
      <c r="E18" s="72" t="s">
        <v>190</v>
      </c>
      <c r="F18" s="16">
        <v>0</v>
      </c>
      <c r="G18" s="16"/>
      <c r="H18" s="17">
        <v>11879958866.2</v>
      </c>
      <c r="I18" s="16">
        <v>237599177</v>
      </c>
      <c r="J18" s="18">
        <f t="shared" si="0"/>
        <v>0</v>
      </c>
      <c r="K18" s="18">
        <f t="shared" si="0"/>
        <v>0</v>
      </c>
      <c r="L18" s="18">
        <f t="shared" si="0"/>
        <v>11879958866.2</v>
      </c>
      <c r="M18" s="18">
        <f t="shared" si="1"/>
        <v>237599177</v>
      </c>
      <c r="N18" s="16">
        <v>0</v>
      </c>
      <c r="O18" s="16"/>
      <c r="P18" s="17">
        <v>23759917732.4</v>
      </c>
      <c r="Q18" s="17">
        <v>475198355</v>
      </c>
      <c r="R18" s="18">
        <f t="shared" si="2"/>
        <v>0</v>
      </c>
      <c r="S18" s="18">
        <f t="shared" si="3"/>
        <v>0</v>
      </c>
      <c r="T18" s="18">
        <f t="shared" si="4"/>
        <v>35639876598.600006</v>
      </c>
      <c r="U18" s="18">
        <f t="shared" si="5"/>
        <v>712797532</v>
      </c>
      <c r="V18" s="16">
        <v>0</v>
      </c>
      <c r="W18" s="16">
        <v>0</v>
      </c>
      <c r="X18" s="17">
        <v>11879958866.2</v>
      </c>
      <c r="Y18" s="17">
        <v>237599177</v>
      </c>
      <c r="Z18" s="18">
        <f t="shared" si="6"/>
        <v>0</v>
      </c>
      <c r="AA18" s="18">
        <f t="shared" si="7"/>
        <v>0</v>
      </c>
      <c r="AB18" s="18">
        <f t="shared" si="8"/>
        <v>47519835464.8</v>
      </c>
      <c r="AC18" s="18">
        <f t="shared" si="9"/>
        <v>950396709</v>
      </c>
      <c r="AD18" s="16">
        <v>0</v>
      </c>
      <c r="AE18" s="16"/>
      <c r="AF18" s="17">
        <v>11879958866.2</v>
      </c>
      <c r="AG18" s="17">
        <v>237599177</v>
      </c>
      <c r="AH18" s="18">
        <f t="shared" si="10"/>
        <v>0</v>
      </c>
      <c r="AI18" s="18">
        <f t="shared" si="11"/>
        <v>0</v>
      </c>
      <c r="AJ18" s="18">
        <f t="shared" si="12"/>
        <v>59399794331</v>
      </c>
      <c r="AK18" s="18">
        <f t="shared" si="13"/>
        <v>1187995886</v>
      </c>
      <c r="AL18" s="16">
        <v>0</v>
      </c>
      <c r="AM18" s="16"/>
      <c r="AN18" s="17">
        <v>12496205477.2</v>
      </c>
      <c r="AO18" s="17">
        <v>249924109</v>
      </c>
      <c r="AP18" s="18">
        <v>0</v>
      </c>
      <c r="AQ18" s="18">
        <f t="shared" si="15"/>
        <v>0</v>
      </c>
      <c r="AR18" s="18">
        <f t="shared" si="16"/>
        <v>71895999808.2</v>
      </c>
      <c r="AS18" s="18">
        <f t="shared" si="17"/>
        <v>1437919995</v>
      </c>
    </row>
    <row r="19" spans="1:45" ht="12.75">
      <c r="A19" s="14">
        <v>8904801235</v>
      </c>
      <c r="B19" s="70">
        <v>890480123</v>
      </c>
      <c r="C19" s="14">
        <v>122613000</v>
      </c>
      <c r="D19" s="21" t="s">
        <v>24</v>
      </c>
      <c r="E19" s="65" t="s">
        <v>169</v>
      </c>
      <c r="F19" s="16">
        <v>0</v>
      </c>
      <c r="G19" s="16"/>
      <c r="H19" s="17">
        <v>4203740327.8</v>
      </c>
      <c r="I19" s="16">
        <v>84074807</v>
      </c>
      <c r="J19" s="18">
        <f t="shared" si="0"/>
        <v>0</v>
      </c>
      <c r="K19" s="18">
        <f t="shared" si="0"/>
        <v>0</v>
      </c>
      <c r="L19" s="18">
        <f t="shared" si="0"/>
        <v>4203740327.8</v>
      </c>
      <c r="M19" s="18">
        <f t="shared" si="1"/>
        <v>84074807</v>
      </c>
      <c r="N19" s="16">
        <v>0</v>
      </c>
      <c r="O19" s="16"/>
      <c r="P19" s="17">
        <v>8407480655.6</v>
      </c>
      <c r="Q19" s="17">
        <v>168149613</v>
      </c>
      <c r="R19" s="18">
        <f t="shared" si="2"/>
        <v>0</v>
      </c>
      <c r="S19" s="18">
        <f t="shared" si="3"/>
        <v>0</v>
      </c>
      <c r="T19" s="18">
        <f t="shared" si="4"/>
        <v>12611220983.400002</v>
      </c>
      <c r="U19" s="18">
        <f t="shared" si="5"/>
        <v>252224420</v>
      </c>
      <c r="V19" s="16">
        <v>0</v>
      </c>
      <c r="W19" s="16">
        <v>0</v>
      </c>
      <c r="X19" s="17">
        <v>4203740327.8</v>
      </c>
      <c r="Y19" s="17">
        <v>84074807</v>
      </c>
      <c r="Z19" s="18">
        <f t="shared" si="6"/>
        <v>0</v>
      </c>
      <c r="AA19" s="18">
        <f t="shared" si="7"/>
        <v>0</v>
      </c>
      <c r="AB19" s="18">
        <f t="shared" si="8"/>
        <v>16814961311.2</v>
      </c>
      <c r="AC19" s="18">
        <f t="shared" si="9"/>
        <v>336299227</v>
      </c>
      <c r="AD19" s="16">
        <v>0</v>
      </c>
      <c r="AE19" s="16"/>
      <c r="AF19" s="17">
        <v>4203740327.8</v>
      </c>
      <c r="AG19" s="17">
        <v>84074807</v>
      </c>
      <c r="AH19" s="18">
        <f t="shared" si="10"/>
        <v>0</v>
      </c>
      <c r="AI19" s="18">
        <f t="shared" si="11"/>
        <v>0</v>
      </c>
      <c r="AJ19" s="18">
        <f t="shared" si="12"/>
        <v>21018701639</v>
      </c>
      <c r="AK19" s="18">
        <f t="shared" si="13"/>
        <v>420374034</v>
      </c>
      <c r="AL19" s="16">
        <v>0</v>
      </c>
      <c r="AM19" s="16"/>
      <c r="AN19" s="17">
        <v>4776104626.8</v>
      </c>
      <c r="AO19" s="17">
        <v>95522093</v>
      </c>
      <c r="AP19" s="18">
        <f t="shared" si="14"/>
        <v>0</v>
      </c>
      <c r="AQ19" s="18">
        <f t="shared" si="15"/>
        <v>0</v>
      </c>
      <c r="AR19" s="18">
        <f t="shared" si="16"/>
        <v>25794806265.8</v>
      </c>
      <c r="AS19" s="18">
        <f t="shared" si="17"/>
        <v>515896127</v>
      </c>
    </row>
    <row r="20" spans="1:45" ht="12.75">
      <c r="A20" s="14">
        <v>8905006226</v>
      </c>
      <c r="B20" s="70">
        <v>890500622</v>
      </c>
      <c r="C20" s="14">
        <v>125354000</v>
      </c>
      <c r="D20" s="21" t="s">
        <v>159</v>
      </c>
      <c r="E20" s="72" t="s">
        <v>26</v>
      </c>
      <c r="F20" s="16">
        <v>0</v>
      </c>
      <c r="G20" s="16"/>
      <c r="H20" s="17">
        <v>1853769714</v>
      </c>
      <c r="I20" s="16">
        <v>37075394</v>
      </c>
      <c r="J20" s="18">
        <f t="shared" si="0"/>
        <v>0</v>
      </c>
      <c r="K20" s="18">
        <f t="shared" si="0"/>
        <v>0</v>
      </c>
      <c r="L20" s="18">
        <f t="shared" si="0"/>
        <v>1853769714</v>
      </c>
      <c r="M20" s="18">
        <f t="shared" si="1"/>
        <v>37075394</v>
      </c>
      <c r="N20" s="16">
        <v>0</v>
      </c>
      <c r="O20" s="16"/>
      <c r="P20" s="17">
        <v>3707539428</v>
      </c>
      <c r="Q20" s="17">
        <v>74150789</v>
      </c>
      <c r="R20" s="18">
        <f t="shared" si="2"/>
        <v>0</v>
      </c>
      <c r="S20" s="18">
        <f t="shared" si="3"/>
        <v>0</v>
      </c>
      <c r="T20" s="18">
        <f t="shared" si="4"/>
        <v>5561309142</v>
      </c>
      <c r="U20" s="18">
        <f t="shared" si="5"/>
        <v>111226183</v>
      </c>
      <c r="V20" s="16">
        <v>0</v>
      </c>
      <c r="W20" s="16">
        <v>0</v>
      </c>
      <c r="X20" s="17">
        <v>1853769714</v>
      </c>
      <c r="Y20" s="17">
        <v>37075394</v>
      </c>
      <c r="Z20" s="18">
        <f t="shared" si="6"/>
        <v>0</v>
      </c>
      <c r="AA20" s="18">
        <f t="shared" si="7"/>
        <v>0</v>
      </c>
      <c r="AB20" s="18">
        <f t="shared" si="8"/>
        <v>7415078856</v>
      </c>
      <c r="AC20" s="18">
        <f t="shared" si="9"/>
        <v>148301577</v>
      </c>
      <c r="AD20" s="16">
        <v>0</v>
      </c>
      <c r="AE20" s="16"/>
      <c r="AF20" s="17">
        <v>1853769714</v>
      </c>
      <c r="AG20" s="17">
        <v>37075394</v>
      </c>
      <c r="AH20" s="18">
        <f t="shared" si="10"/>
        <v>0</v>
      </c>
      <c r="AI20" s="18">
        <f t="shared" si="11"/>
        <v>0</v>
      </c>
      <c r="AJ20" s="18">
        <f t="shared" si="12"/>
        <v>9268848570</v>
      </c>
      <c r="AK20" s="18">
        <f t="shared" si="13"/>
        <v>185376971</v>
      </c>
      <c r="AL20" s="16">
        <v>0</v>
      </c>
      <c r="AM20" s="16"/>
      <c r="AN20" s="17">
        <v>2106533861</v>
      </c>
      <c r="AO20" s="17">
        <v>42130677</v>
      </c>
      <c r="AP20" s="18">
        <f t="shared" si="14"/>
        <v>0</v>
      </c>
      <c r="AQ20" s="18">
        <f t="shared" si="15"/>
        <v>0</v>
      </c>
      <c r="AR20" s="18">
        <f t="shared" si="16"/>
        <v>11375382431</v>
      </c>
      <c r="AS20" s="18">
        <f t="shared" si="17"/>
        <v>227507648</v>
      </c>
    </row>
    <row r="21" spans="1:45" ht="12.75">
      <c r="A21" s="14">
        <v>8905015104</v>
      </c>
      <c r="B21" s="70">
        <v>890501510</v>
      </c>
      <c r="C21" s="14">
        <v>125454000</v>
      </c>
      <c r="D21" s="21" t="s">
        <v>27</v>
      </c>
      <c r="E21" s="72" t="s">
        <v>28</v>
      </c>
      <c r="F21" s="16">
        <v>0</v>
      </c>
      <c r="G21" s="16"/>
      <c r="H21" s="17">
        <v>2093380829.8</v>
      </c>
      <c r="I21" s="16">
        <v>41867617</v>
      </c>
      <c r="J21" s="18">
        <f t="shared" si="0"/>
        <v>0</v>
      </c>
      <c r="K21" s="18">
        <f t="shared" si="0"/>
        <v>0</v>
      </c>
      <c r="L21" s="18">
        <f t="shared" si="0"/>
        <v>2093380829.8</v>
      </c>
      <c r="M21" s="18">
        <f t="shared" si="1"/>
        <v>41867617</v>
      </c>
      <c r="N21" s="16">
        <v>0</v>
      </c>
      <c r="O21" s="16"/>
      <c r="P21" s="17">
        <v>4186761659.6</v>
      </c>
      <c r="Q21" s="17">
        <v>83735233</v>
      </c>
      <c r="R21" s="18">
        <f t="shared" si="2"/>
        <v>0</v>
      </c>
      <c r="S21" s="18">
        <f t="shared" si="3"/>
        <v>0</v>
      </c>
      <c r="T21" s="18">
        <f t="shared" si="4"/>
        <v>6280142489.4</v>
      </c>
      <c r="U21" s="18">
        <f t="shared" si="5"/>
        <v>125602850</v>
      </c>
      <c r="V21" s="16">
        <v>0</v>
      </c>
      <c r="W21" s="16">
        <v>0</v>
      </c>
      <c r="X21" s="17">
        <v>2093380829.8</v>
      </c>
      <c r="Y21" s="17">
        <v>41867617</v>
      </c>
      <c r="Z21" s="18">
        <f t="shared" si="6"/>
        <v>0</v>
      </c>
      <c r="AA21" s="18">
        <f t="shared" si="7"/>
        <v>0</v>
      </c>
      <c r="AB21" s="18">
        <f t="shared" si="8"/>
        <v>8373523319.2</v>
      </c>
      <c r="AC21" s="18">
        <f t="shared" si="9"/>
        <v>167470467</v>
      </c>
      <c r="AD21" s="16">
        <v>0</v>
      </c>
      <c r="AE21" s="16"/>
      <c r="AF21" s="17">
        <v>2093380829.8</v>
      </c>
      <c r="AG21" s="17">
        <v>41867617</v>
      </c>
      <c r="AH21" s="18">
        <f t="shared" si="10"/>
        <v>0</v>
      </c>
      <c r="AI21" s="18">
        <f t="shared" si="11"/>
        <v>0</v>
      </c>
      <c r="AJ21" s="18">
        <f t="shared" si="12"/>
        <v>10466904149</v>
      </c>
      <c r="AK21" s="18">
        <f t="shared" si="13"/>
        <v>209338084</v>
      </c>
      <c r="AL21" s="16">
        <v>0</v>
      </c>
      <c r="AM21" s="16"/>
      <c r="AN21" s="17">
        <v>3006014868.8</v>
      </c>
      <c r="AO21" s="17">
        <v>60120298</v>
      </c>
      <c r="AP21" s="18">
        <f t="shared" si="14"/>
        <v>0</v>
      </c>
      <c r="AQ21" s="18">
        <f t="shared" si="15"/>
        <v>0</v>
      </c>
      <c r="AR21" s="18">
        <f t="shared" si="16"/>
        <v>13472919017.8</v>
      </c>
      <c r="AS21" s="18">
        <f t="shared" si="17"/>
        <v>269458382</v>
      </c>
    </row>
    <row r="22" spans="1:45" ht="12.75">
      <c r="A22" s="14">
        <v>8906800622</v>
      </c>
      <c r="B22" s="70">
        <v>890680062</v>
      </c>
      <c r="C22" s="14">
        <v>127625000</v>
      </c>
      <c r="D22" s="21" t="s">
        <v>29</v>
      </c>
      <c r="E22" s="72" t="s">
        <v>30</v>
      </c>
      <c r="F22" s="16">
        <v>0</v>
      </c>
      <c r="G22" s="16"/>
      <c r="H22" s="17">
        <v>776738934.6</v>
      </c>
      <c r="I22" s="16">
        <v>15534779</v>
      </c>
      <c r="J22" s="18">
        <f t="shared" si="0"/>
        <v>0</v>
      </c>
      <c r="K22" s="18">
        <f t="shared" si="0"/>
        <v>0</v>
      </c>
      <c r="L22" s="18">
        <f t="shared" si="0"/>
        <v>776738934.6</v>
      </c>
      <c r="M22" s="18">
        <f t="shared" si="1"/>
        <v>15534779</v>
      </c>
      <c r="N22" s="16">
        <v>0</v>
      </c>
      <c r="O22" s="16"/>
      <c r="P22" s="17">
        <v>1553477869.2</v>
      </c>
      <c r="Q22" s="17">
        <v>31069557</v>
      </c>
      <c r="R22" s="18">
        <f t="shared" si="2"/>
        <v>0</v>
      </c>
      <c r="S22" s="18">
        <f t="shared" si="3"/>
        <v>0</v>
      </c>
      <c r="T22" s="18">
        <f t="shared" si="4"/>
        <v>2330216803.8</v>
      </c>
      <c r="U22" s="18">
        <f t="shared" si="5"/>
        <v>46604336</v>
      </c>
      <c r="V22" s="16">
        <v>0</v>
      </c>
      <c r="W22" s="16">
        <v>0</v>
      </c>
      <c r="X22" s="17">
        <v>776738934.6</v>
      </c>
      <c r="Y22" s="17">
        <v>15534779</v>
      </c>
      <c r="Z22" s="18">
        <f t="shared" si="6"/>
        <v>0</v>
      </c>
      <c r="AA22" s="18">
        <f t="shared" si="7"/>
        <v>0</v>
      </c>
      <c r="AB22" s="18">
        <f t="shared" si="8"/>
        <v>3106955738.4</v>
      </c>
      <c r="AC22" s="18">
        <f t="shared" si="9"/>
        <v>62139115</v>
      </c>
      <c r="AD22" s="16">
        <v>0</v>
      </c>
      <c r="AE22" s="16"/>
      <c r="AF22" s="17">
        <v>776738934.6</v>
      </c>
      <c r="AG22" s="17">
        <v>15534779</v>
      </c>
      <c r="AH22" s="18">
        <f t="shared" si="10"/>
        <v>0</v>
      </c>
      <c r="AI22" s="18">
        <f t="shared" si="11"/>
        <v>0</v>
      </c>
      <c r="AJ22" s="18">
        <f t="shared" si="12"/>
        <v>3883694673</v>
      </c>
      <c r="AK22" s="18">
        <f t="shared" si="13"/>
        <v>77673894</v>
      </c>
      <c r="AL22" s="16">
        <v>0</v>
      </c>
      <c r="AM22" s="16"/>
      <c r="AN22" s="17">
        <v>1372945330.6</v>
      </c>
      <c r="AO22" s="17">
        <v>27458907</v>
      </c>
      <c r="AP22" s="18">
        <f t="shared" si="14"/>
        <v>0</v>
      </c>
      <c r="AQ22" s="18">
        <f t="shared" si="15"/>
        <v>0</v>
      </c>
      <c r="AR22" s="18">
        <f t="shared" si="16"/>
        <v>5256640003.6</v>
      </c>
      <c r="AS22" s="18">
        <f t="shared" si="17"/>
        <v>105132801</v>
      </c>
    </row>
    <row r="23" spans="1:45" ht="12.75">
      <c r="A23" s="14">
        <v>8907006407</v>
      </c>
      <c r="B23" s="70">
        <v>890700640</v>
      </c>
      <c r="C23" s="14">
        <v>129373000</v>
      </c>
      <c r="D23" s="21" t="s">
        <v>31</v>
      </c>
      <c r="E23" s="72" t="s">
        <v>191</v>
      </c>
      <c r="F23" s="16">
        <v>0</v>
      </c>
      <c r="G23" s="16"/>
      <c r="H23" s="17">
        <v>2469762926.8</v>
      </c>
      <c r="I23" s="16">
        <v>49395259</v>
      </c>
      <c r="J23" s="18">
        <f t="shared" si="0"/>
        <v>0</v>
      </c>
      <c r="K23" s="18">
        <f t="shared" si="0"/>
        <v>0</v>
      </c>
      <c r="L23" s="18">
        <f t="shared" si="0"/>
        <v>2469762926.8</v>
      </c>
      <c r="M23" s="18">
        <f t="shared" si="1"/>
        <v>49395259</v>
      </c>
      <c r="N23" s="16">
        <v>0</v>
      </c>
      <c r="O23" s="16"/>
      <c r="P23" s="17">
        <v>4939525853.6</v>
      </c>
      <c r="Q23" s="17">
        <v>98790517</v>
      </c>
      <c r="R23" s="18">
        <f t="shared" si="2"/>
        <v>0</v>
      </c>
      <c r="S23" s="18">
        <f t="shared" si="3"/>
        <v>0</v>
      </c>
      <c r="T23" s="18">
        <f t="shared" si="4"/>
        <v>7409288780.400001</v>
      </c>
      <c r="U23" s="18">
        <f t="shared" si="5"/>
        <v>148185776</v>
      </c>
      <c r="V23" s="16">
        <v>0</v>
      </c>
      <c r="W23" s="16">
        <v>0</v>
      </c>
      <c r="X23" s="17">
        <v>2469762926.8</v>
      </c>
      <c r="Y23" s="17">
        <v>49395259</v>
      </c>
      <c r="Z23" s="18">
        <f t="shared" si="6"/>
        <v>0</v>
      </c>
      <c r="AA23" s="18">
        <f t="shared" si="7"/>
        <v>0</v>
      </c>
      <c r="AB23" s="18">
        <f t="shared" si="8"/>
        <v>9879051707.2</v>
      </c>
      <c r="AC23" s="18">
        <f t="shared" si="9"/>
        <v>197581035</v>
      </c>
      <c r="AD23" s="16">
        <v>0</v>
      </c>
      <c r="AE23" s="16"/>
      <c r="AF23" s="17">
        <v>2469762926.8</v>
      </c>
      <c r="AG23" s="17">
        <v>49395259</v>
      </c>
      <c r="AH23" s="18">
        <f t="shared" si="10"/>
        <v>0</v>
      </c>
      <c r="AI23" s="18">
        <f t="shared" si="11"/>
        <v>0</v>
      </c>
      <c r="AJ23" s="18">
        <f t="shared" si="12"/>
        <v>12348814634</v>
      </c>
      <c r="AK23" s="18">
        <f t="shared" si="13"/>
        <v>246976294</v>
      </c>
      <c r="AL23" s="16">
        <v>0</v>
      </c>
      <c r="AM23" s="16"/>
      <c r="AN23" s="17">
        <v>4359923375.8</v>
      </c>
      <c r="AO23" s="17">
        <v>87198468</v>
      </c>
      <c r="AP23" s="18">
        <f t="shared" si="14"/>
        <v>0</v>
      </c>
      <c r="AQ23" s="18">
        <f t="shared" si="15"/>
        <v>0</v>
      </c>
      <c r="AR23" s="18">
        <f t="shared" si="16"/>
        <v>16708738009.8</v>
      </c>
      <c r="AS23" s="18">
        <f t="shared" si="17"/>
        <v>334174762</v>
      </c>
    </row>
    <row r="24" spans="1:45" ht="12.75">
      <c r="A24" s="14">
        <v>8907009060</v>
      </c>
      <c r="B24" s="70">
        <v>890700906</v>
      </c>
      <c r="C24" s="14">
        <v>128873000</v>
      </c>
      <c r="D24" s="15" t="s">
        <v>160</v>
      </c>
      <c r="E24" s="72" t="s">
        <v>33</v>
      </c>
      <c r="F24" s="16">
        <v>0</v>
      </c>
      <c r="G24" s="16"/>
      <c r="H24" s="17">
        <v>70229691</v>
      </c>
      <c r="I24" s="16">
        <v>0</v>
      </c>
      <c r="J24" s="18">
        <f t="shared" si="0"/>
        <v>0</v>
      </c>
      <c r="K24" s="18">
        <f t="shared" si="0"/>
        <v>0</v>
      </c>
      <c r="L24" s="18">
        <f t="shared" si="0"/>
        <v>70229691</v>
      </c>
      <c r="M24" s="18">
        <f t="shared" si="1"/>
        <v>0</v>
      </c>
      <c r="N24" s="16">
        <v>0</v>
      </c>
      <c r="O24" s="16"/>
      <c r="P24" s="17">
        <v>70229691</v>
      </c>
      <c r="Q24" s="17">
        <v>0</v>
      </c>
      <c r="R24" s="18">
        <f t="shared" si="2"/>
        <v>0</v>
      </c>
      <c r="S24" s="18">
        <f t="shared" si="3"/>
        <v>0</v>
      </c>
      <c r="T24" s="18">
        <f t="shared" si="4"/>
        <v>140459382</v>
      </c>
      <c r="U24" s="18">
        <f t="shared" si="5"/>
        <v>0</v>
      </c>
      <c r="V24" s="16">
        <v>0</v>
      </c>
      <c r="W24" s="16">
        <v>0</v>
      </c>
      <c r="X24" s="17">
        <v>70229691</v>
      </c>
      <c r="Y24" s="17">
        <v>0</v>
      </c>
      <c r="Z24" s="18">
        <f t="shared" si="6"/>
        <v>0</v>
      </c>
      <c r="AA24" s="18">
        <f t="shared" si="7"/>
        <v>0</v>
      </c>
      <c r="AB24" s="18">
        <f t="shared" si="8"/>
        <v>210689073</v>
      </c>
      <c r="AC24" s="18">
        <f t="shared" si="9"/>
        <v>0</v>
      </c>
      <c r="AD24" s="16">
        <v>0</v>
      </c>
      <c r="AE24" s="16"/>
      <c r="AF24" s="17">
        <v>70229691</v>
      </c>
      <c r="AG24" s="17">
        <v>0</v>
      </c>
      <c r="AH24" s="18">
        <f t="shared" si="10"/>
        <v>0</v>
      </c>
      <c r="AI24" s="18">
        <f t="shared" si="11"/>
        <v>0</v>
      </c>
      <c r="AJ24" s="18">
        <f t="shared" si="12"/>
        <v>280918764</v>
      </c>
      <c r="AK24" s="18">
        <f t="shared" si="13"/>
        <v>0</v>
      </c>
      <c r="AL24" s="16">
        <v>0</v>
      </c>
      <c r="AM24" s="16"/>
      <c r="AN24" s="17">
        <v>70229691</v>
      </c>
      <c r="AO24" s="17">
        <v>0</v>
      </c>
      <c r="AP24" s="18">
        <f t="shared" si="14"/>
        <v>0</v>
      </c>
      <c r="AQ24" s="18">
        <f t="shared" si="15"/>
        <v>0</v>
      </c>
      <c r="AR24" s="18">
        <f t="shared" si="16"/>
        <v>351148455</v>
      </c>
      <c r="AS24" s="18">
        <f t="shared" si="17"/>
        <v>0</v>
      </c>
    </row>
    <row r="25" spans="1:45" ht="12.75">
      <c r="A25" s="14">
        <v>8908010630</v>
      </c>
      <c r="B25" s="70">
        <v>890801063</v>
      </c>
      <c r="C25" s="14">
        <v>27017000</v>
      </c>
      <c r="D25" s="15" t="s">
        <v>34</v>
      </c>
      <c r="E25" s="72" t="s">
        <v>170</v>
      </c>
      <c r="F25" s="16">
        <v>1029944047.4666667</v>
      </c>
      <c r="G25" s="16"/>
      <c r="H25" s="17">
        <v>3936342196.866667</v>
      </c>
      <c r="I25" s="16">
        <v>99325725</v>
      </c>
      <c r="J25" s="18">
        <f t="shared" si="0"/>
        <v>1029944047.4666667</v>
      </c>
      <c r="K25" s="18">
        <f t="shared" si="0"/>
        <v>0</v>
      </c>
      <c r="L25" s="18">
        <f t="shared" si="0"/>
        <v>3936342196.866667</v>
      </c>
      <c r="M25" s="18">
        <f t="shared" si="1"/>
        <v>99325725</v>
      </c>
      <c r="N25" s="16">
        <v>1287430059.3333333</v>
      </c>
      <c r="O25" s="16"/>
      <c r="P25" s="17">
        <v>7872684393.733334</v>
      </c>
      <c r="Q25" s="17">
        <v>183202289</v>
      </c>
      <c r="R25" s="18">
        <f t="shared" si="2"/>
        <v>2317374106.8</v>
      </c>
      <c r="S25" s="18">
        <f t="shared" si="3"/>
        <v>0</v>
      </c>
      <c r="T25" s="18">
        <f t="shared" si="4"/>
        <v>11809026590.6</v>
      </c>
      <c r="U25" s="18">
        <f t="shared" si="5"/>
        <v>282528014</v>
      </c>
      <c r="V25" s="16">
        <v>1287430059</v>
      </c>
      <c r="W25" s="16">
        <v>3151659525</v>
      </c>
      <c r="X25" s="17">
        <v>3936342196.866667</v>
      </c>
      <c r="Y25" s="17">
        <v>167508636</v>
      </c>
      <c r="Z25" s="18">
        <f t="shared" si="6"/>
        <v>3604804165.8</v>
      </c>
      <c r="AA25" s="18">
        <f t="shared" si="7"/>
        <v>3151659525</v>
      </c>
      <c r="AB25" s="18">
        <f t="shared" si="8"/>
        <v>15745368787.466667</v>
      </c>
      <c r="AC25" s="18">
        <f t="shared" si="9"/>
        <v>450036650</v>
      </c>
      <c r="AD25" s="16">
        <v>1287430059.3333333</v>
      </c>
      <c r="AE25" s="16"/>
      <c r="AF25" s="17">
        <v>3936342196.866667</v>
      </c>
      <c r="AG25" s="17">
        <v>104475445</v>
      </c>
      <c r="AH25" s="18">
        <f t="shared" si="10"/>
        <v>4892234225.133333</v>
      </c>
      <c r="AI25" s="18">
        <f t="shared" si="11"/>
        <v>3151659525</v>
      </c>
      <c r="AJ25" s="18">
        <f t="shared" si="12"/>
        <v>19681710984.333336</v>
      </c>
      <c r="AK25" s="18">
        <f t="shared" si="13"/>
        <v>554512095</v>
      </c>
      <c r="AL25" s="16">
        <v>1287430059.3333333</v>
      </c>
      <c r="AM25" s="16"/>
      <c r="AN25" s="17">
        <v>4550926971.866667</v>
      </c>
      <c r="AO25" s="17">
        <v>116767141</v>
      </c>
      <c r="AP25" s="18">
        <f t="shared" si="14"/>
        <v>6179664284.466666</v>
      </c>
      <c r="AQ25" s="18">
        <f t="shared" si="15"/>
        <v>3151659525</v>
      </c>
      <c r="AR25" s="18">
        <f t="shared" si="16"/>
        <v>24232637956.200005</v>
      </c>
      <c r="AS25" s="18">
        <f t="shared" si="17"/>
        <v>671279236</v>
      </c>
    </row>
    <row r="26" spans="1:45" ht="12.75">
      <c r="A26" s="14">
        <v>8908026784</v>
      </c>
      <c r="B26" s="70">
        <v>890802678</v>
      </c>
      <c r="C26" s="14">
        <v>825717000</v>
      </c>
      <c r="D26" s="15" t="s">
        <v>161</v>
      </c>
      <c r="E26" s="72" t="s">
        <v>36</v>
      </c>
      <c r="F26" s="16">
        <v>0</v>
      </c>
      <c r="G26" s="16"/>
      <c r="H26" s="17">
        <v>132032908</v>
      </c>
      <c r="I26" s="16">
        <v>2640658</v>
      </c>
      <c r="J26" s="18">
        <f t="shared" si="0"/>
        <v>0</v>
      </c>
      <c r="K26" s="18">
        <f t="shared" si="0"/>
        <v>0</v>
      </c>
      <c r="L26" s="18">
        <f t="shared" si="0"/>
        <v>132032908</v>
      </c>
      <c r="M26" s="18">
        <f t="shared" si="1"/>
        <v>2640658</v>
      </c>
      <c r="N26" s="16">
        <v>0</v>
      </c>
      <c r="O26" s="16"/>
      <c r="P26" s="17">
        <v>132032908</v>
      </c>
      <c r="Q26" s="17">
        <v>2640658</v>
      </c>
      <c r="R26" s="18">
        <f t="shared" si="2"/>
        <v>0</v>
      </c>
      <c r="S26" s="18">
        <f t="shared" si="3"/>
        <v>0</v>
      </c>
      <c r="T26" s="18">
        <f t="shared" si="4"/>
        <v>264065816</v>
      </c>
      <c r="U26" s="18">
        <f t="shared" si="5"/>
        <v>5281316</v>
      </c>
      <c r="V26" s="16">
        <v>0</v>
      </c>
      <c r="W26" s="16">
        <v>0</v>
      </c>
      <c r="X26" s="17">
        <v>132032908</v>
      </c>
      <c r="Y26" s="17">
        <v>2640658</v>
      </c>
      <c r="Z26" s="18">
        <f t="shared" si="6"/>
        <v>0</v>
      </c>
      <c r="AA26" s="18">
        <f t="shared" si="7"/>
        <v>0</v>
      </c>
      <c r="AB26" s="18">
        <f t="shared" si="8"/>
        <v>396098724</v>
      </c>
      <c r="AC26" s="18">
        <f t="shared" si="9"/>
        <v>7921974</v>
      </c>
      <c r="AD26" s="16">
        <v>0</v>
      </c>
      <c r="AE26" s="16"/>
      <c r="AF26" s="17">
        <v>132032908</v>
      </c>
      <c r="AG26" s="17">
        <v>2640658</v>
      </c>
      <c r="AH26" s="18">
        <f t="shared" si="10"/>
        <v>0</v>
      </c>
      <c r="AI26" s="18">
        <f t="shared" si="11"/>
        <v>0</v>
      </c>
      <c r="AJ26" s="18">
        <f t="shared" si="12"/>
        <v>528131632</v>
      </c>
      <c r="AK26" s="18">
        <f t="shared" si="13"/>
        <v>10562632</v>
      </c>
      <c r="AL26" s="16">
        <v>0</v>
      </c>
      <c r="AM26" s="16"/>
      <c r="AN26" s="17">
        <v>132032908</v>
      </c>
      <c r="AO26" s="17">
        <v>2640658</v>
      </c>
      <c r="AP26" s="18">
        <f t="shared" si="14"/>
        <v>0</v>
      </c>
      <c r="AQ26" s="18">
        <f t="shared" si="15"/>
        <v>0</v>
      </c>
      <c r="AR26" s="18">
        <f t="shared" si="16"/>
        <v>660164540</v>
      </c>
      <c r="AS26" s="18">
        <f t="shared" si="17"/>
        <v>13203290</v>
      </c>
    </row>
    <row r="27" spans="1:45" ht="12.75">
      <c r="A27" s="14">
        <v>8909800408</v>
      </c>
      <c r="B27" s="70">
        <v>890980040</v>
      </c>
      <c r="C27" s="14">
        <v>120205000</v>
      </c>
      <c r="D27" s="15" t="s">
        <v>37</v>
      </c>
      <c r="E27" s="65" t="s">
        <v>86</v>
      </c>
      <c r="F27" s="16">
        <v>0</v>
      </c>
      <c r="G27" s="16"/>
      <c r="H27" s="17">
        <v>15803379873.466667</v>
      </c>
      <c r="I27" s="16">
        <v>316067597</v>
      </c>
      <c r="J27" s="18">
        <f t="shared" si="0"/>
        <v>0</v>
      </c>
      <c r="K27" s="18">
        <f t="shared" si="0"/>
        <v>0</v>
      </c>
      <c r="L27" s="18">
        <f t="shared" si="0"/>
        <v>15803379873.466667</v>
      </c>
      <c r="M27" s="18">
        <f t="shared" si="1"/>
        <v>316067597</v>
      </c>
      <c r="N27" s="16">
        <v>0</v>
      </c>
      <c r="O27" s="16"/>
      <c r="P27" s="17">
        <v>31606759746.933334</v>
      </c>
      <c r="Q27" s="17">
        <v>632135195</v>
      </c>
      <c r="R27" s="18">
        <f t="shared" si="2"/>
        <v>0</v>
      </c>
      <c r="S27" s="18">
        <f t="shared" si="3"/>
        <v>0</v>
      </c>
      <c r="T27" s="18">
        <f t="shared" si="4"/>
        <v>47410139620.4</v>
      </c>
      <c r="U27" s="18">
        <f t="shared" si="5"/>
        <v>948202792</v>
      </c>
      <c r="V27" s="16">
        <v>0</v>
      </c>
      <c r="W27" s="16">
        <v>0</v>
      </c>
      <c r="X27" s="17">
        <v>15803379873.466667</v>
      </c>
      <c r="Y27" s="17">
        <v>316067597</v>
      </c>
      <c r="Z27" s="18">
        <f t="shared" si="6"/>
        <v>0</v>
      </c>
      <c r="AA27" s="18">
        <f t="shared" si="7"/>
        <v>0</v>
      </c>
      <c r="AB27" s="18">
        <f t="shared" si="8"/>
        <v>63213519493.86667</v>
      </c>
      <c r="AC27" s="18">
        <f t="shared" si="9"/>
        <v>1264270389</v>
      </c>
      <c r="AD27" s="16">
        <v>0</v>
      </c>
      <c r="AE27" s="16"/>
      <c r="AF27" s="17">
        <v>15803379873.466667</v>
      </c>
      <c r="AG27" s="17">
        <v>316067597</v>
      </c>
      <c r="AH27" s="18">
        <f t="shared" si="10"/>
        <v>0</v>
      </c>
      <c r="AI27" s="18">
        <f t="shared" si="11"/>
        <v>0</v>
      </c>
      <c r="AJ27" s="18">
        <f t="shared" si="12"/>
        <v>79016899367.33334</v>
      </c>
      <c r="AK27" s="18">
        <f t="shared" si="13"/>
        <v>1580337986</v>
      </c>
      <c r="AL27" s="16">
        <v>0</v>
      </c>
      <c r="AM27" s="16"/>
      <c r="AN27" s="17">
        <v>16660432912.466667</v>
      </c>
      <c r="AO27" s="17">
        <v>333208658</v>
      </c>
      <c r="AP27" s="18">
        <f t="shared" si="14"/>
        <v>0</v>
      </c>
      <c r="AQ27" s="18">
        <f t="shared" si="15"/>
        <v>0</v>
      </c>
      <c r="AR27" s="18">
        <f t="shared" si="16"/>
        <v>95677332279.80002</v>
      </c>
      <c r="AS27" s="18">
        <f t="shared" si="17"/>
        <v>1913546644</v>
      </c>
    </row>
    <row r="28" spans="1:45" ht="12.75">
      <c r="A28" s="14">
        <v>8909801341</v>
      </c>
      <c r="B28" s="70">
        <v>890980134</v>
      </c>
      <c r="C28" s="14">
        <v>824505000</v>
      </c>
      <c r="D28" s="15" t="s">
        <v>38</v>
      </c>
      <c r="E28" s="65" t="s">
        <v>39</v>
      </c>
      <c r="F28" s="16">
        <v>0</v>
      </c>
      <c r="G28" s="16"/>
      <c r="H28" s="17">
        <v>214932508</v>
      </c>
      <c r="I28" s="16">
        <v>4298650</v>
      </c>
      <c r="J28" s="18">
        <f t="shared" si="0"/>
        <v>0</v>
      </c>
      <c r="K28" s="18">
        <f t="shared" si="0"/>
        <v>0</v>
      </c>
      <c r="L28" s="18">
        <f t="shared" si="0"/>
        <v>214932508</v>
      </c>
      <c r="M28" s="18">
        <f t="shared" si="1"/>
        <v>4298650</v>
      </c>
      <c r="N28" s="16">
        <v>0</v>
      </c>
      <c r="O28" s="16"/>
      <c r="P28" s="17">
        <v>214932508</v>
      </c>
      <c r="Q28" s="17">
        <v>4298650</v>
      </c>
      <c r="R28" s="18">
        <f t="shared" si="2"/>
        <v>0</v>
      </c>
      <c r="S28" s="18">
        <f t="shared" si="3"/>
        <v>0</v>
      </c>
      <c r="T28" s="18">
        <f t="shared" si="4"/>
        <v>429865016</v>
      </c>
      <c r="U28" s="18">
        <f t="shared" si="5"/>
        <v>8597300</v>
      </c>
      <c r="V28" s="16">
        <v>0</v>
      </c>
      <c r="W28" s="16">
        <v>0</v>
      </c>
      <c r="X28" s="17">
        <v>214932508</v>
      </c>
      <c r="Y28" s="17">
        <v>4298650</v>
      </c>
      <c r="Z28" s="18">
        <f t="shared" si="6"/>
        <v>0</v>
      </c>
      <c r="AA28" s="18">
        <f t="shared" si="7"/>
        <v>0</v>
      </c>
      <c r="AB28" s="18">
        <f t="shared" si="8"/>
        <v>644797524</v>
      </c>
      <c r="AC28" s="18">
        <f t="shared" si="9"/>
        <v>12895950</v>
      </c>
      <c r="AD28" s="16">
        <v>0</v>
      </c>
      <c r="AE28" s="16"/>
      <c r="AF28" s="17">
        <v>214932508</v>
      </c>
      <c r="AG28" s="17">
        <v>4298650</v>
      </c>
      <c r="AH28" s="18">
        <f t="shared" si="10"/>
        <v>0</v>
      </c>
      <c r="AI28" s="18">
        <f t="shared" si="11"/>
        <v>0</v>
      </c>
      <c r="AJ28" s="18">
        <f t="shared" si="12"/>
        <v>859730032</v>
      </c>
      <c r="AK28" s="18">
        <f t="shared" si="13"/>
        <v>17194600</v>
      </c>
      <c r="AL28" s="16">
        <v>0</v>
      </c>
      <c r="AM28" s="16"/>
      <c r="AN28" s="17">
        <v>214932508</v>
      </c>
      <c r="AO28" s="17">
        <v>4298650</v>
      </c>
      <c r="AP28" s="18">
        <f t="shared" si="14"/>
        <v>0</v>
      </c>
      <c r="AQ28" s="18">
        <f t="shared" si="15"/>
        <v>0</v>
      </c>
      <c r="AR28" s="18">
        <f t="shared" si="16"/>
        <v>1074662540</v>
      </c>
      <c r="AS28" s="18">
        <f t="shared" si="17"/>
        <v>21493250</v>
      </c>
    </row>
    <row r="29" spans="1:45" ht="12.75">
      <c r="A29" s="14">
        <v>8909801501</v>
      </c>
      <c r="B29" s="70">
        <v>890980150</v>
      </c>
      <c r="C29" s="14">
        <v>824105000</v>
      </c>
      <c r="D29" s="15" t="s">
        <v>162</v>
      </c>
      <c r="E29" s="72" t="s">
        <v>41</v>
      </c>
      <c r="F29" s="16">
        <v>0</v>
      </c>
      <c r="G29" s="16"/>
      <c r="H29" s="17">
        <v>132890418</v>
      </c>
      <c r="I29" s="16">
        <v>0</v>
      </c>
      <c r="J29" s="18">
        <f t="shared" si="0"/>
        <v>0</v>
      </c>
      <c r="K29" s="18">
        <f t="shared" si="0"/>
        <v>0</v>
      </c>
      <c r="L29" s="18">
        <f t="shared" si="0"/>
        <v>132890418</v>
      </c>
      <c r="M29" s="18">
        <f t="shared" si="1"/>
        <v>0</v>
      </c>
      <c r="N29" s="16">
        <v>0</v>
      </c>
      <c r="O29" s="16"/>
      <c r="P29" s="17">
        <v>132890418</v>
      </c>
      <c r="Q29" s="17">
        <v>0</v>
      </c>
      <c r="R29" s="18">
        <f t="shared" si="2"/>
        <v>0</v>
      </c>
      <c r="S29" s="18">
        <f t="shared" si="3"/>
        <v>0</v>
      </c>
      <c r="T29" s="18">
        <f t="shared" si="4"/>
        <v>265780836</v>
      </c>
      <c r="U29" s="18">
        <f t="shared" si="5"/>
        <v>0</v>
      </c>
      <c r="V29" s="16">
        <v>0</v>
      </c>
      <c r="W29" s="16">
        <v>0</v>
      </c>
      <c r="X29" s="17">
        <v>132890418</v>
      </c>
      <c r="Y29" s="17">
        <v>0</v>
      </c>
      <c r="Z29" s="18">
        <f t="shared" si="6"/>
        <v>0</v>
      </c>
      <c r="AA29" s="18">
        <f t="shared" si="7"/>
        <v>0</v>
      </c>
      <c r="AB29" s="18">
        <f t="shared" si="8"/>
        <v>398671254</v>
      </c>
      <c r="AC29" s="18">
        <f t="shared" si="9"/>
        <v>0</v>
      </c>
      <c r="AD29" s="16">
        <v>0</v>
      </c>
      <c r="AE29" s="16"/>
      <c r="AF29" s="17">
        <v>132890418</v>
      </c>
      <c r="AG29" s="17">
        <v>0</v>
      </c>
      <c r="AH29" s="18">
        <f t="shared" si="10"/>
        <v>0</v>
      </c>
      <c r="AI29" s="18">
        <f t="shared" si="11"/>
        <v>0</v>
      </c>
      <c r="AJ29" s="18">
        <f t="shared" si="12"/>
        <v>531561672</v>
      </c>
      <c r="AK29" s="18">
        <f t="shared" si="13"/>
        <v>0</v>
      </c>
      <c r="AL29" s="16">
        <v>0</v>
      </c>
      <c r="AM29" s="16"/>
      <c r="AN29" s="17">
        <v>132890418</v>
      </c>
      <c r="AO29" s="17">
        <v>0</v>
      </c>
      <c r="AP29" s="18">
        <f t="shared" si="14"/>
        <v>0</v>
      </c>
      <c r="AQ29" s="18">
        <f t="shared" si="15"/>
        <v>0</v>
      </c>
      <c r="AR29" s="18">
        <f t="shared" si="16"/>
        <v>664452090</v>
      </c>
      <c r="AS29" s="18">
        <f t="shared" si="17"/>
        <v>0</v>
      </c>
    </row>
    <row r="30" spans="1:45" ht="12.75">
      <c r="A30" s="14">
        <v>8910800313</v>
      </c>
      <c r="B30" s="70">
        <v>891080031</v>
      </c>
      <c r="C30" s="14">
        <v>27123000</v>
      </c>
      <c r="D30" s="21" t="s">
        <v>42</v>
      </c>
      <c r="E30" s="72" t="s">
        <v>172</v>
      </c>
      <c r="F30" s="16">
        <v>1784026486.8</v>
      </c>
      <c r="G30" s="16"/>
      <c r="H30" s="17">
        <v>3960500903.733333</v>
      </c>
      <c r="I30" s="16">
        <v>114890548</v>
      </c>
      <c r="J30" s="18">
        <f t="shared" si="0"/>
        <v>1784026486.8</v>
      </c>
      <c r="K30" s="18">
        <f t="shared" si="0"/>
        <v>0</v>
      </c>
      <c r="L30" s="18">
        <f t="shared" si="0"/>
        <v>3960500903.733333</v>
      </c>
      <c r="M30" s="18">
        <f t="shared" si="1"/>
        <v>114890548</v>
      </c>
      <c r="N30" s="16">
        <v>2230033108.5</v>
      </c>
      <c r="O30" s="16"/>
      <c r="P30" s="17">
        <f>7921001807.46667+171561922</f>
        <v>8092563729.46667</v>
      </c>
      <c r="Q30" s="17">
        <v>203020698</v>
      </c>
      <c r="R30" s="18">
        <f t="shared" si="2"/>
        <v>4014059595.3</v>
      </c>
      <c r="S30" s="18">
        <f t="shared" si="3"/>
        <v>0</v>
      </c>
      <c r="T30" s="18">
        <f t="shared" si="4"/>
        <v>12053064633.200003</v>
      </c>
      <c r="U30" s="18">
        <f t="shared" si="5"/>
        <v>317911246</v>
      </c>
      <c r="V30" s="16">
        <v>2230033109</v>
      </c>
      <c r="W30" s="16">
        <v>1498852795</v>
      </c>
      <c r="X30" s="17">
        <v>3960500903.733333</v>
      </c>
      <c r="Y30" s="17">
        <v>153787736</v>
      </c>
      <c r="Z30" s="18">
        <f t="shared" si="6"/>
        <v>6244092704.3</v>
      </c>
      <c r="AA30" s="18">
        <f t="shared" si="7"/>
        <v>1498852795</v>
      </c>
      <c r="AB30" s="18">
        <f t="shared" si="8"/>
        <v>16013565536.933336</v>
      </c>
      <c r="AC30" s="18">
        <f t="shared" si="9"/>
        <v>471698982</v>
      </c>
      <c r="AD30" s="16">
        <v>2230033108.5</v>
      </c>
      <c r="AE30" s="16"/>
      <c r="AF30" s="17">
        <v>3960500903.733333</v>
      </c>
      <c r="AG30" s="17">
        <v>123810680</v>
      </c>
      <c r="AH30" s="18">
        <f t="shared" si="10"/>
        <v>8474125812.8</v>
      </c>
      <c r="AI30" s="18">
        <f t="shared" si="11"/>
        <v>1498852795</v>
      </c>
      <c r="AJ30" s="18">
        <f t="shared" si="12"/>
        <v>19974066440.666668</v>
      </c>
      <c r="AK30" s="18">
        <f t="shared" si="13"/>
        <v>595509662</v>
      </c>
      <c r="AL30" s="16">
        <v>2230033108.5</v>
      </c>
      <c r="AM30" s="16"/>
      <c r="AN30" s="17">
        <v>4308434551.733334</v>
      </c>
      <c r="AO30" s="17">
        <v>130769353</v>
      </c>
      <c r="AP30" s="18">
        <f t="shared" si="14"/>
        <v>10704158921.3</v>
      </c>
      <c r="AQ30" s="18">
        <f t="shared" si="15"/>
        <v>1498852795</v>
      </c>
      <c r="AR30" s="18">
        <f t="shared" si="16"/>
        <v>24282500992.4</v>
      </c>
      <c r="AS30" s="18">
        <f t="shared" si="17"/>
        <v>726279015</v>
      </c>
    </row>
    <row r="31" spans="1:45" ht="12.75">
      <c r="A31" s="14">
        <v>8911800842</v>
      </c>
      <c r="B31" s="70">
        <v>891180084</v>
      </c>
      <c r="C31" s="14">
        <v>26141000</v>
      </c>
      <c r="D31" s="21" t="s">
        <v>163</v>
      </c>
      <c r="E31" s="72" t="s">
        <v>44</v>
      </c>
      <c r="F31" s="16">
        <v>0</v>
      </c>
      <c r="G31" s="16"/>
      <c r="H31" s="17">
        <v>2759643853.6</v>
      </c>
      <c r="I31" s="16">
        <v>55192877</v>
      </c>
      <c r="J31" s="18">
        <f t="shared" si="0"/>
        <v>0</v>
      </c>
      <c r="K31" s="18">
        <f t="shared" si="0"/>
        <v>0</v>
      </c>
      <c r="L31" s="18">
        <f t="shared" si="0"/>
        <v>2759643853.6</v>
      </c>
      <c r="M31" s="18">
        <f t="shared" si="1"/>
        <v>55192877</v>
      </c>
      <c r="N31" s="16">
        <v>0</v>
      </c>
      <c r="O31" s="16"/>
      <c r="P31" s="17">
        <v>5519287707.2</v>
      </c>
      <c r="Q31" s="17">
        <v>110385754</v>
      </c>
      <c r="R31" s="18">
        <f t="shared" si="2"/>
        <v>0</v>
      </c>
      <c r="S31" s="18">
        <f t="shared" si="3"/>
        <v>0</v>
      </c>
      <c r="T31" s="18">
        <f t="shared" si="4"/>
        <v>8278931560.799999</v>
      </c>
      <c r="U31" s="18">
        <f t="shared" si="5"/>
        <v>165578631</v>
      </c>
      <c r="V31" s="16">
        <v>0</v>
      </c>
      <c r="W31" s="16">
        <v>2365143630</v>
      </c>
      <c r="X31" s="17">
        <v>2759643853.6</v>
      </c>
      <c r="Y31" s="17">
        <v>102495750</v>
      </c>
      <c r="Z31" s="18">
        <f t="shared" si="6"/>
        <v>0</v>
      </c>
      <c r="AA31" s="18">
        <f t="shared" si="7"/>
        <v>2365143630</v>
      </c>
      <c r="AB31" s="18">
        <f t="shared" si="8"/>
        <v>11038575414.4</v>
      </c>
      <c r="AC31" s="18">
        <f t="shared" si="9"/>
        <v>268074381</v>
      </c>
      <c r="AD31" s="16">
        <v>0</v>
      </c>
      <c r="AE31" s="16"/>
      <c r="AF31" s="17">
        <v>2759643853.6</v>
      </c>
      <c r="AG31" s="17">
        <v>55192877</v>
      </c>
      <c r="AH31" s="18">
        <f t="shared" si="10"/>
        <v>0</v>
      </c>
      <c r="AI31" s="18">
        <f t="shared" si="11"/>
        <v>2365143630</v>
      </c>
      <c r="AJ31" s="18">
        <f t="shared" si="12"/>
        <v>13798219268</v>
      </c>
      <c r="AK31" s="18">
        <f t="shared" si="13"/>
        <v>323267258</v>
      </c>
      <c r="AL31" s="16">
        <v>0</v>
      </c>
      <c r="AM31" s="16"/>
      <c r="AN31" s="17">
        <v>3105340315.6</v>
      </c>
      <c r="AO31" s="17">
        <v>62106806</v>
      </c>
      <c r="AP31" s="18">
        <f t="shared" si="14"/>
        <v>0</v>
      </c>
      <c r="AQ31" s="18">
        <f t="shared" si="15"/>
        <v>2365143630</v>
      </c>
      <c r="AR31" s="18">
        <f t="shared" si="16"/>
        <v>16903559583.6</v>
      </c>
      <c r="AS31" s="18">
        <f t="shared" si="17"/>
        <v>385374064</v>
      </c>
    </row>
    <row r="32" spans="1:45" ht="12.75">
      <c r="A32" s="14">
        <v>8911903461</v>
      </c>
      <c r="B32" s="70">
        <v>891190346</v>
      </c>
      <c r="C32" s="14">
        <v>26318000</v>
      </c>
      <c r="D32" s="21" t="s">
        <v>45</v>
      </c>
      <c r="E32" s="72" t="s">
        <v>46</v>
      </c>
      <c r="F32" s="16">
        <v>0</v>
      </c>
      <c r="G32" s="16"/>
      <c r="H32" s="17">
        <v>1392711056.6</v>
      </c>
      <c r="I32" s="16">
        <v>27854221</v>
      </c>
      <c r="J32" s="18">
        <f t="shared" si="0"/>
        <v>0</v>
      </c>
      <c r="K32" s="18">
        <f t="shared" si="0"/>
        <v>0</v>
      </c>
      <c r="L32" s="18">
        <f t="shared" si="0"/>
        <v>1392711056.6</v>
      </c>
      <c r="M32" s="18">
        <f t="shared" si="1"/>
        <v>27854221</v>
      </c>
      <c r="N32" s="16">
        <v>0</v>
      </c>
      <c r="O32" s="16"/>
      <c r="P32" s="17">
        <v>2785422113.2</v>
      </c>
      <c r="Q32" s="17">
        <v>55708442</v>
      </c>
      <c r="R32" s="18">
        <f t="shared" si="2"/>
        <v>0</v>
      </c>
      <c r="S32" s="18">
        <f t="shared" si="3"/>
        <v>0</v>
      </c>
      <c r="T32" s="18">
        <f t="shared" si="4"/>
        <v>4178133169.7999997</v>
      </c>
      <c r="U32" s="18">
        <f t="shared" si="5"/>
        <v>83562663</v>
      </c>
      <c r="V32" s="16">
        <v>0</v>
      </c>
      <c r="W32" s="16">
        <v>864284694</v>
      </c>
      <c r="X32" s="17">
        <v>1392711056.6</v>
      </c>
      <c r="Y32" s="17">
        <v>45139915</v>
      </c>
      <c r="Z32" s="18">
        <f t="shared" si="6"/>
        <v>0</v>
      </c>
      <c r="AA32" s="18">
        <f t="shared" si="7"/>
        <v>864284694</v>
      </c>
      <c r="AB32" s="18">
        <f t="shared" si="8"/>
        <v>5570844226.4</v>
      </c>
      <c r="AC32" s="18">
        <f t="shared" si="9"/>
        <v>128702578</v>
      </c>
      <c r="AD32" s="16">
        <v>0</v>
      </c>
      <c r="AE32" s="16"/>
      <c r="AF32" s="17">
        <v>1392711056.6</v>
      </c>
      <c r="AG32" s="17">
        <v>27854221</v>
      </c>
      <c r="AH32" s="18">
        <f t="shared" si="10"/>
        <v>0</v>
      </c>
      <c r="AI32" s="18">
        <f t="shared" si="11"/>
        <v>864284694</v>
      </c>
      <c r="AJ32" s="18">
        <f t="shared" si="12"/>
        <v>6963555283</v>
      </c>
      <c r="AK32" s="18">
        <f t="shared" si="13"/>
        <v>156556799</v>
      </c>
      <c r="AL32" s="16">
        <v>0</v>
      </c>
      <c r="AM32" s="16"/>
      <c r="AN32" s="17">
        <v>1683670877.6</v>
      </c>
      <c r="AO32" s="17">
        <v>33673417</v>
      </c>
      <c r="AP32" s="18">
        <f t="shared" si="14"/>
        <v>0</v>
      </c>
      <c r="AQ32" s="18">
        <f t="shared" si="15"/>
        <v>864284694</v>
      </c>
      <c r="AR32" s="18">
        <f t="shared" si="16"/>
        <v>8647226160.6</v>
      </c>
      <c r="AS32" s="18">
        <f t="shared" si="17"/>
        <v>190230216</v>
      </c>
    </row>
    <row r="33" spans="1:45" ht="12.75">
      <c r="A33" s="14">
        <v>8913800335</v>
      </c>
      <c r="B33" s="70">
        <v>891380033</v>
      </c>
      <c r="C33" s="14">
        <v>211176111</v>
      </c>
      <c r="D33" s="21" t="s">
        <v>47</v>
      </c>
      <c r="E33" s="65"/>
      <c r="F33" s="16">
        <v>0</v>
      </c>
      <c r="G33" s="16"/>
      <c r="H33" s="17">
        <v>0</v>
      </c>
      <c r="I33" s="16">
        <v>0</v>
      </c>
      <c r="J33" s="18">
        <f t="shared" si="0"/>
        <v>0</v>
      </c>
      <c r="K33" s="18">
        <f t="shared" si="0"/>
        <v>0</v>
      </c>
      <c r="L33" s="18">
        <f t="shared" si="0"/>
        <v>0</v>
      </c>
      <c r="M33" s="18">
        <f t="shared" si="1"/>
        <v>0</v>
      </c>
      <c r="N33" s="16">
        <v>0</v>
      </c>
      <c r="O33" s="16"/>
      <c r="P33" s="17">
        <v>0</v>
      </c>
      <c r="Q33" s="17">
        <v>0</v>
      </c>
      <c r="R33" s="18">
        <f t="shared" si="2"/>
        <v>0</v>
      </c>
      <c r="S33" s="18">
        <f t="shared" si="3"/>
        <v>0</v>
      </c>
      <c r="T33" s="18">
        <f t="shared" si="4"/>
        <v>0</v>
      </c>
      <c r="U33" s="18">
        <f t="shared" si="5"/>
        <v>0</v>
      </c>
      <c r="V33" s="16">
        <v>0</v>
      </c>
      <c r="W33" s="16">
        <v>0</v>
      </c>
      <c r="X33" s="17">
        <v>0</v>
      </c>
      <c r="Y33" s="17">
        <v>0</v>
      </c>
      <c r="Z33" s="18">
        <f t="shared" si="6"/>
        <v>0</v>
      </c>
      <c r="AA33" s="18">
        <f t="shared" si="7"/>
        <v>0</v>
      </c>
      <c r="AB33" s="18">
        <f t="shared" si="8"/>
        <v>0</v>
      </c>
      <c r="AC33" s="18">
        <f t="shared" si="9"/>
        <v>0</v>
      </c>
      <c r="AD33" s="16">
        <v>0</v>
      </c>
      <c r="AE33" s="16"/>
      <c r="AF33" s="17">
        <v>0</v>
      </c>
      <c r="AG33" s="17">
        <v>0</v>
      </c>
      <c r="AH33" s="18">
        <f t="shared" si="10"/>
        <v>0</v>
      </c>
      <c r="AI33" s="18">
        <f t="shared" si="11"/>
        <v>0</v>
      </c>
      <c r="AJ33" s="18">
        <f t="shared" si="12"/>
        <v>0</v>
      </c>
      <c r="AK33" s="18">
        <f t="shared" si="13"/>
        <v>0</v>
      </c>
      <c r="AL33" s="16">
        <v>0</v>
      </c>
      <c r="AM33" s="16"/>
      <c r="AN33" s="17">
        <v>0</v>
      </c>
      <c r="AO33" s="17">
        <v>0</v>
      </c>
      <c r="AP33" s="18">
        <f t="shared" si="14"/>
        <v>0</v>
      </c>
      <c r="AQ33" s="18">
        <f t="shared" si="15"/>
        <v>0</v>
      </c>
      <c r="AR33" s="18">
        <f t="shared" si="16"/>
        <v>0</v>
      </c>
      <c r="AS33" s="18">
        <f t="shared" si="17"/>
        <v>0</v>
      </c>
    </row>
    <row r="34" spans="1:45" ht="12.75">
      <c r="A34" s="14">
        <v>8914800359</v>
      </c>
      <c r="B34" s="70">
        <v>891480035</v>
      </c>
      <c r="C34" s="14">
        <v>24666000</v>
      </c>
      <c r="D34" s="21" t="s">
        <v>164</v>
      </c>
      <c r="E34" s="65" t="s">
        <v>148</v>
      </c>
      <c r="F34" s="16">
        <v>272324411.06666666</v>
      </c>
      <c r="G34" s="16"/>
      <c r="H34" s="17">
        <v>4704479973.466666</v>
      </c>
      <c r="I34" s="16">
        <v>99536087</v>
      </c>
      <c r="J34" s="18">
        <f t="shared" si="0"/>
        <v>272324411.06666666</v>
      </c>
      <c r="K34" s="18">
        <f t="shared" si="0"/>
        <v>0</v>
      </c>
      <c r="L34" s="18">
        <f t="shared" si="0"/>
        <v>4704479973.466666</v>
      </c>
      <c r="M34" s="18">
        <f t="shared" si="1"/>
        <v>99536087</v>
      </c>
      <c r="N34" s="16">
        <v>340405513.8333333</v>
      </c>
      <c r="O34" s="16"/>
      <c r="P34" s="17">
        <v>9408959946.933332</v>
      </c>
      <c r="Q34" s="17">
        <v>194987309</v>
      </c>
      <c r="R34" s="18">
        <f t="shared" si="2"/>
        <v>612729924.9</v>
      </c>
      <c r="S34" s="18">
        <f t="shared" si="3"/>
        <v>0</v>
      </c>
      <c r="T34" s="18">
        <f t="shared" si="4"/>
        <v>14113439920.399998</v>
      </c>
      <c r="U34" s="18">
        <f t="shared" si="5"/>
        <v>294523396</v>
      </c>
      <c r="V34" s="16">
        <v>340405514</v>
      </c>
      <c r="W34" s="16">
        <v>2577763673</v>
      </c>
      <c r="X34" s="17">
        <v>4704479973.466666</v>
      </c>
      <c r="Y34" s="17">
        <v>152452983</v>
      </c>
      <c r="Z34" s="18">
        <f t="shared" si="6"/>
        <v>953135438.9</v>
      </c>
      <c r="AA34" s="18">
        <f t="shared" si="7"/>
        <v>2577763673</v>
      </c>
      <c r="AB34" s="18">
        <f t="shared" si="8"/>
        <v>18817919893.866665</v>
      </c>
      <c r="AC34" s="18">
        <f t="shared" si="9"/>
        <v>446976379</v>
      </c>
      <c r="AD34" s="16">
        <v>340405513.8333333</v>
      </c>
      <c r="AE34" s="16"/>
      <c r="AF34" s="17">
        <v>4704479973.466666</v>
      </c>
      <c r="AG34" s="17">
        <v>100897709</v>
      </c>
      <c r="AH34" s="18">
        <f t="shared" si="10"/>
        <v>1293540952.7333333</v>
      </c>
      <c r="AI34" s="18">
        <f t="shared" si="11"/>
        <v>2577763673</v>
      </c>
      <c r="AJ34" s="18">
        <f t="shared" si="12"/>
        <v>23522399867.333332</v>
      </c>
      <c r="AK34" s="18">
        <f t="shared" si="13"/>
        <v>547874088</v>
      </c>
      <c r="AL34" s="16">
        <v>340405513.8333333</v>
      </c>
      <c r="AM34" s="16"/>
      <c r="AN34" s="17">
        <v>5513892437.466666</v>
      </c>
      <c r="AO34" s="17">
        <v>117085958</v>
      </c>
      <c r="AP34" s="18">
        <f t="shared" si="14"/>
        <v>1633946466.5666666</v>
      </c>
      <c r="AQ34" s="18">
        <f t="shared" si="15"/>
        <v>2577763673</v>
      </c>
      <c r="AR34" s="18">
        <f t="shared" si="16"/>
        <v>29036292304.8</v>
      </c>
      <c r="AS34" s="18">
        <f t="shared" si="17"/>
        <v>664960046</v>
      </c>
    </row>
    <row r="35" spans="1:45" ht="12.75">
      <c r="A35" s="14">
        <v>8915003192</v>
      </c>
      <c r="B35" s="70">
        <v>891500319</v>
      </c>
      <c r="C35" s="14">
        <v>27219000</v>
      </c>
      <c r="D35" s="15" t="s">
        <v>49</v>
      </c>
      <c r="E35" s="74" t="s">
        <v>146</v>
      </c>
      <c r="F35" s="16">
        <v>1116583525.6</v>
      </c>
      <c r="G35" s="16"/>
      <c r="H35" s="17">
        <v>5270954307.266666</v>
      </c>
      <c r="I35" s="16">
        <v>127750757</v>
      </c>
      <c r="J35" s="18">
        <f t="shared" si="0"/>
        <v>1116583525.6</v>
      </c>
      <c r="K35" s="18">
        <f t="shared" si="0"/>
        <v>0</v>
      </c>
      <c r="L35" s="18">
        <f t="shared" si="0"/>
        <v>5270954307.266666</v>
      </c>
      <c r="M35" s="18">
        <f t="shared" si="1"/>
        <v>127750757</v>
      </c>
      <c r="N35" s="16">
        <v>1395729407</v>
      </c>
      <c r="O35" s="16"/>
      <c r="P35" s="17">
        <v>10541908614.533333</v>
      </c>
      <c r="Q35" s="17">
        <v>238752760</v>
      </c>
      <c r="R35" s="18">
        <f t="shared" si="2"/>
        <v>2512312932.6</v>
      </c>
      <c r="S35" s="18">
        <f t="shared" si="3"/>
        <v>0</v>
      </c>
      <c r="T35" s="18">
        <f t="shared" si="4"/>
        <v>15812862921.8</v>
      </c>
      <c r="U35" s="18">
        <f t="shared" si="5"/>
        <v>366503517</v>
      </c>
      <c r="V35" s="16">
        <v>1395729407</v>
      </c>
      <c r="W35" s="16">
        <v>2910595446</v>
      </c>
      <c r="X35" s="17">
        <v>5270954307.266666</v>
      </c>
      <c r="Y35" s="17">
        <v>191545583</v>
      </c>
      <c r="Z35" s="18">
        <f t="shared" si="6"/>
        <v>3908042339.6</v>
      </c>
      <c r="AA35" s="18">
        <f t="shared" si="7"/>
        <v>2910595446</v>
      </c>
      <c r="AB35" s="18">
        <f t="shared" si="8"/>
        <v>21083817229.066666</v>
      </c>
      <c r="AC35" s="18">
        <f t="shared" si="9"/>
        <v>558049100</v>
      </c>
      <c r="AD35" s="16">
        <v>1395729407</v>
      </c>
      <c r="AE35" s="16"/>
      <c r="AF35" s="17">
        <v>5270954307.266666</v>
      </c>
      <c r="AG35" s="17">
        <v>133333674</v>
      </c>
      <c r="AH35" s="18">
        <f t="shared" si="10"/>
        <v>5303771746.6</v>
      </c>
      <c r="AI35" s="18">
        <f t="shared" si="11"/>
        <v>2910595446</v>
      </c>
      <c r="AJ35" s="18">
        <f t="shared" si="12"/>
        <v>26354771536.333332</v>
      </c>
      <c r="AK35" s="18">
        <f t="shared" si="13"/>
        <v>691382774</v>
      </c>
      <c r="AL35" s="16">
        <v>1395729407</v>
      </c>
      <c r="AM35" s="16"/>
      <c r="AN35" s="17">
        <v>5644927829.266666</v>
      </c>
      <c r="AO35" s="17">
        <v>140813144</v>
      </c>
      <c r="AP35" s="18">
        <f t="shared" si="14"/>
        <v>6699501153.6</v>
      </c>
      <c r="AQ35" s="18">
        <f t="shared" si="15"/>
        <v>2910595446</v>
      </c>
      <c r="AR35" s="18">
        <f t="shared" si="16"/>
        <v>31999699365.6</v>
      </c>
      <c r="AS35" s="18">
        <f t="shared" si="17"/>
        <v>832195918</v>
      </c>
    </row>
    <row r="36" spans="1:45" ht="12.75">
      <c r="A36" s="14">
        <v>8915007591</v>
      </c>
      <c r="B36" s="70">
        <v>891500759</v>
      </c>
      <c r="C36" s="14">
        <v>822719000</v>
      </c>
      <c r="D36" s="15" t="s">
        <v>50</v>
      </c>
      <c r="E36" s="72" t="s">
        <v>51</v>
      </c>
      <c r="F36" s="16">
        <v>0</v>
      </c>
      <c r="G36" s="16"/>
      <c r="H36" s="17">
        <v>295660551</v>
      </c>
      <c r="I36" s="16">
        <v>5913211</v>
      </c>
      <c r="J36" s="18">
        <f t="shared" si="0"/>
        <v>0</v>
      </c>
      <c r="K36" s="18">
        <f t="shared" si="0"/>
        <v>0</v>
      </c>
      <c r="L36" s="18">
        <f t="shared" si="0"/>
        <v>295660551</v>
      </c>
      <c r="M36" s="18">
        <f t="shared" si="1"/>
        <v>5913211</v>
      </c>
      <c r="N36" s="16">
        <v>0</v>
      </c>
      <c r="O36" s="16"/>
      <c r="P36" s="17">
        <v>295660551</v>
      </c>
      <c r="Q36" s="17">
        <v>5913211</v>
      </c>
      <c r="R36" s="18">
        <f t="shared" si="2"/>
        <v>0</v>
      </c>
      <c r="S36" s="18">
        <f t="shared" si="3"/>
        <v>0</v>
      </c>
      <c r="T36" s="18">
        <f t="shared" si="4"/>
        <v>591321102</v>
      </c>
      <c r="U36" s="18">
        <f t="shared" si="5"/>
        <v>11826422</v>
      </c>
      <c r="V36" s="16">
        <v>0</v>
      </c>
      <c r="W36" s="16">
        <v>0</v>
      </c>
      <c r="X36" s="17">
        <v>295660551</v>
      </c>
      <c r="Y36" s="17">
        <v>5913211</v>
      </c>
      <c r="Z36" s="18">
        <f t="shared" si="6"/>
        <v>0</v>
      </c>
      <c r="AA36" s="18">
        <f t="shared" si="7"/>
        <v>0</v>
      </c>
      <c r="AB36" s="18">
        <f t="shared" si="8"/>
        <v>886981653</v>
      </c>
      <c r="AC36" s="18">
        <f t="shared" si="9"/>
        <v>17739633</v>
      </c>
      <c r="AD36" s="16">
        <v>0</v>
      </c>
      <c r="AE36" s="16"/>
      <c r="AF36" s="17">
        <v>295660551</v>
      </c>
      <c r="AG36" s="17">
        <v>5913211</v>
      </c>
      <c r="AH36" s="18">
        <f t="shared" si="10"/>
        <v>0</v>
      </c>
      <c r="AI36" s="18">
        <f t="shared" si="11"/>
        <v>0</v>
      </c>
      <c r="AJ36" s="18">
        <f t="shared" si="12"/>
        <v>1182642204</v>
      </c>
      <c r="AK36" s="18">
        <f t="shared" si="13"/>
        <v>23652844</v>
      </c>
      <c r="AL36" s="16">
        <v>0</v>
      </c>
      <c r="AM36" s="16"/>
      <c r="AN36" s="17">
        <v>295660551</v>
      </c>
      <c r="AO36" s="17">
        <v>5913211</v>
      </c>
      <c r="AP36" s="18">
        <f t="shared" si="14"/>
        <v>0</v>
      </c>
      <c r="AQ36" s="18">
        <f t="shared" si="15"/>
        <v>0</v>
      </c>
      <c r="AR36" s="18">
        <f t="shared" si="16"/>
        <v>1478302755</v>
      </c>
      <c r="AS36" s="18">
        <f t="shared" si="17"/>
        <v>29566055</v>
      </c>
    </row>
    <row r="37" spans="1:45" ht="12.75">
      <c r="A37" s="14">
        <v>8916800894</v>
      </c>
      <c r="B37" s="70">
        <v>891680089</v>
      </c>
      <c r="C37" s="14">
        <v>28327000</v>
      </c>
      <c r="D37" s="15" t="s">
        <v>165</v>
      </c>
      <c r="E37" s="74" t="s">
        <v>188</v>
      </c>
      <c r="F37" s="16">
        <v>99359539.73333333</v>
      </c>
      <c r="G37" s="16"/>
      <c r="H37" s="17">
        <v>2346332254.733333</v>
      </c>
      <c r="I37" s="16">
        <v>48913836</v>
      </c>
      <c r="J37" s="18">
        <f t="shared" si="0"/>
        <v>99359539.73333333</v>
      </c>
      <c r="K37" s="18">
        <f t="shared" si="0"/>
        <v>0</v>
      </c>
      <c r="L37" s="18">
        <f t="shared" si="0"/>
        <v>2346332254.733333</v>
      </c>
      <c r="M37" s="18">
        <f t="shared" si="1"/>
        <v>48913836</v>
      </c>
      <c r="N37" s="16">
        <v>124199424.66666667</v>
      </c>
      <c r="O37" s="16"/>
      <c r="P37" s="17">
        <v>4692664509.466666</v>
      </c>
      <c r="Q37" s="17">
        <v>96337278</v>
      </c>
      <c r="R37" s="18">
        <f t="shared" si="2"/>
        <v>223558964.4</v>
      </c>
      <c r="S37" s="18">
        <f t="shared" si="3"/>
        <v>0</v>
      </c>
      <c r="T37" s="18">
        <f t="shared" si="4"/>
        <v>7038996764.199999</v>
      </c>
      <c r="U37" s="18">
        <f t="shared" si="5"/>
        <v>145251114</v>
      </c>
      <c r="V37" s="16">
        <v>124199425</v>
      </c>
      <c r="W37" s="16">
        <v>681297149</v>
      </c>
      <c r="X37" s="17">
        <v>2346332254.733333</v>
      </c>
      <c r="Y37" s="17">
        <v>63036577</v>
      </c>
      <c r="Z37" s="18">
        <f t="shared" si="6"/>
        <v>347758389.4</v>
      </c>
      <c r="AA37" s="18">
        <f t="shared" si="7"/>
        <v>681297149</v>
      </c>
      <c r="AB37" s="18">
        <f t="shared" si="8"/>
        <v>9385329018.933332</v>
      </c>
      <c r="AC37" s="18">
        <f t="shared" si="9"/>
        <v>208287691</v>
      </c>
      <c r="AD37" s="16">
        <v>124199424.66666667</v>
      </c>
      <c r="AE37" s="16"/>
      <c r="AF37" s="17">
        <v>2346332254.733333</v>
      </c>
      <c r="AG37" s="17">
        <v>49410633</v>
      </c>
      <c r="AH37" s="18">
        <f t="shared" si="10"/>
        <v>471957814.06666666</v>
      </c>
      <c r="AI37" s="18">
        <f t="shared" si="11"/>
        <v>681297149</v>
      </c>
      <c r="AJ37" s="18">
        <f t="shared" si="12"/>
        <v>11731661273.666666</v>
      </c>
      <c r="AK37" s="18">
        <f t="shared" si="13"/>
        <v>257698324</v>
      </c>
      <c r="AL37" s="16">
        <v>124199424.66666667</v>
      </c>
      <c r="AM37" s="16"/>
      <c r="AN37" s="17">
        <v>2926963735.733333</v>
      </c>
      <c r="AO37" s="17">
        <v>61023263</v>
      </c>
      <c r="AP37" s="18">
        <f t="shared" si="14"/>
        <v>596157238.7333333</v>
      </c>
      <c r="AQ37" s="18">
        <f t="shared" si="15"/>
        <v>681297149</v>
      </c>
      <c r="AR37" s="18">
        <f t="shared" si="16"/>
        <v>14658625009.4</v>
      </c>
      <c r="AS37" s="18">
        <f t="shared" si="17"/>
        <v>318721587</v>
      </c>
    </row>
    <row r="38" spans="1:45" ht="12.75">
      <c r="A38" s="14">
        <v>8917019320</v>
      </c>
      <c r="B38" s="70">
        <v>891701932</v>
      </c>
      <c r="C38" s="14">
        <v>823847000</v>
      </c>
      <c r="D38" s="21" t="s">
        <v>166</v>
      </c>
      <c r="E38" s="65" t="s">
        <v>54</v>
      </c>
      <c r="F38" s="16">
        <v>0</v>
      </c>
      <c r="G38" s="16"/>
      <c r="H38" s="17">
        <v>164054868</v>
      </c>
      <c r="I38" s="16">
        <v>3281097</v>
      </c>
      <c r="J38" s="18">
        <f t="shared" si="0"/>
        <v>0</v>
      </c>
      <c r="K38" s="18">
        <f t="shared" si="0"/>
        <v>0</v>
      </c>
      <c r="L38" s="18">
        <f t="shared" si="0"/>
        <v>164054868</v>
      </c>
      <c r="M38" s="18">
        <f t="shared" si="1"/>
        <v>3281097</v>
      </c>
      <c r="N38" s="16">
        <v>0</v>
      </c>
      <c r="O38" s="16"/>
      <c r="P38" s="17">
        <v>164054868</v>
      </c>
      <c r="Q38" s="17">
        <v>3281097</v>
      </c>
      <c r="R38" s="18">
        <f t="shared" si="2"/>
        <v>0</v>
      </c>
      <c r="S38" s="18">
        <f t="shared" si="3"/>
        <v>0</v>
      </c>
      <c r="T38" s="18">
        <f t="shared" si="4"/>
        <v>328109736</v>
      </c>
      <c r="U38" s="18">
        <f t="shared" si="5"/>
        <v>6562194</v>
      </c>
      <c r="V38" s="16">
        <v>0</v>
      </c>
      <c r="W38" s="16">
        <v>0</v>
      </c>
      <c r="X38" s="17">
        <v>164054868</v>
      </c>
      <c r="Y38" s="17">
        <v>3281097</v>
      </c>
      <c r="Z38" s="18">
        <f t="shared" si="6"/>
        <v>0</v>
      </c>
      <c r="AA38" s="18">
        <f t="shared" si="7"/>
        <v>0</v>
      </c>
      <c r="AB38" s="18">
        <f t="shared" si="8"/>
        <v>492164604</v>
      </c>
      <c r="AC38" s="18">
        <f t="shared" si="9"/>
        <v>9843291</v>
      </c>
      <c r="AD38" s="16">
        <v>0</v>
      </c>
      <c r="AE38" s="16"/>
      <c r="AF38" s="17">
        <v>164054868</v>
      </c>
      <c r="AG38" s="17">
        <v>3281097</v>
      </c>
      <c r="AH38" s="18">
        <f t="shared" si="10"/>
        <v>0</v>
      </c>
      <c r="AI38" s="18">
        <f t="shared" si="11"/>
        <v>0</v>
      </c>
      <c r="AJ38" s="18">
        <f t="shared" si="12"/>
        <v>656219472</v>
      </c>
      <c r="AK38" s="18">
        <f t="shared" si="13"/>
        <v>13124388</v>
      </c>
      <c r="AL38" s="16">
        <v>0</v>
      </c>
      <c r="AM38" s="16"/>
      <c r="AN38" s="17">
        <v>164054868</v>
      </c>
      <c r="AO38" s="17">
        <v>3281097</v>
      </c>
      <c r="AP38" s="18">
        <f t="shared" si="14"/>
        <v>0</v>
      </c>
      <c r="AQ38" s="18">
        <f t="shared" si="15"/>
        <v>0</v>
      </c>
      <c r="AR38" s="18">
        <f t="shared" si="16"/>
        <v>820274340</v>
      </c>
      <c r="AS38" s="18">
        <f t="shared" si="17"/>
        <v>16405485</v>
      </c>
    </row>
    <row r="39" spans="1:45" ht="12.75">
      <c r="A39" s="14">
        <v>8917801118</v>
      </c>
      <c r="B39" s="70">
        <v>891780111</v>
      </c>
      <c r="C39" s="14">
        <v>121647000</v>
      </c>
      <c r="D39" s="15" t="s">
        <v>167</v>
      </c>
      <c r="E39" s="72" t="s">
        <v>56</v>
      </c>
      <c r="F39" s="16">
        <v>0</v>
      </c>
      <c r="G39" s="16"/>
      <c r="H39" s="17">
        <v>2613680450.2</v>
      </c>
      <c r="I39" s="16">
        <v>52273609</v>
      </c>
      <c r="J39" s="18">
        <f t="shared" si="0"/>
        <v>0</v>
      </c>
      <c r="K39" s="18">
        <f t="shared" si="0"/>
        <v>0</v>
      </c>
      <c r="L39" s="18">
        <f t="shared" si="0"/>
        <v>2613680450.2</v>
      </c>
      <c r="M39" s="18">
        <f t="shared" si="1"/>
        <v>52273609</v>
      </c>
      <c r="N39" s="16">
        <v>0</v>
      </c>
      <c r="O39" s="16"/>
      <c r="P39" s="17">
        <v>5227360900.4</v>
      </c>
      <c r="Q39" s="17">
        <v>104547218</v>
      </c>
      <c r="R39" s="18">
        <f t="shared" si="2"/>
        <v>0</v>
      </c>
      <c r="S39" s="18">
        <f t="shared" si="3"/>
        <v>0</v>
      </c>
      <c r="T39" s="18">
        <f t="shared" si="4"/>
        <v>7841041350.599999</v>
      </c>
      <c r="U39" s="18">
        <f t="shared" si="5"/>
        <v>156820827</v>
      </c>
      <c r="V39" s="16">
        <v>0</v>
      </c>
      <c r="W39" s="16">
        <v>0</v>
      </c>
      <c r="X39" s="17">
        <v>2613680450.2</v>
      </c>
      <c r="Y39" s="17">
        <v>52273609</v>
      </c>
      <c r="Z39" s="18">
        <f t="shared" si="6"/>
        <v>0</v>
      </c>
      <c r="AA39" s="18">
        <f t="shared" si="7"/>
        <v>0</v>
      </c>
      <c r="AB39" s="18">
        <f t="shared" si="8"/>
        <v>10454721800.8</v>
      </c>
      <c r="AC39" s="18">
        <f t="shared" si="9"/>
        <v>209094436</v>
      </c>
      <c r="AD39" s="16">
        <v>0</v>
      </c>
      <c r="AE39" s="16"/>
      <c r="AF39" s="17">
        <v>2613680450.2</v>
      </c>
      <c r="AG39" s="17">
        <v>52273609</v>
      </c>
      <c r="AH39" s="18">
        <f t="shared" si="10"/>
        <v>0</v>
      </c>
      <c r="AI39" s="18">
        <f t="shared" si="11"/>
        <v>0</v>
      </c>
      <c r="AJ39" s="18">
        <f t="shared" si="12"/>
        <v>13068402251</v>
      </c>
      <c r="AK39" s="18">
        <f t="shared" si="13"/>
        <v>261368045</v>
      </c>
      <c r="AL39" s="16">
        <v>0</v>
      </c>
      <c r="AM39" s="16"/>
      <c r="AN39" s="17">
        <v>3341715880.2</v>
      </c>
      <c r="AO39" s="17">
        <v>66834318</v>
      </c>
      <c r="AP39" s="18">
        <f t="shared" si="14"/>
        <v>0</v>
      </c>
      <c r="AQ39" s="18">
        <f t="shared" si="15"/>
        <v>0</v>
      </c>
      <c r="AR39" s="18">
        <f t="shared" si="16"/>
        <v>16410118131.2</v>
      </c>
      <c r="AS39" s="18">
        <f t="shared" si="17"/>
        <v>328202363</v>
      </c>
    </row>
    <row r="40" spans="1:45" ht="12.75">
      <c r="A40" s="14">
        <v>8918002604</v>
      </c>
      <c r="B40" s="70">
        <v>891800260</v>
      </c>
      <c r="C40" s="14">
        <v>20615000</v>
      </c>
      <c r="D40" s="15" t="s">
        <v>57</v>
      </c>
      <c r="E40" s="72" t="s">
        <v>58</v>
      </c>
      <c r="F40" s="16">
        <v>0</v>
      </c>
      <c r="G40" s="16"/>
      <c r="H40" s="17">
        <v>405043340</v>
      </c>
      <c r="I40" s="16">
        <v>0</v>
      </c>
      <c r="J40" s="18">
        <f t="shared" si="0"/>
        <v>0</v>
      </c>
      <c r="K40" s="18">
        <f t="shared" si="0"/>
        <v>0</v>
      </c>
      <c r="L40" s="18">
        <f t="shared" si="0"/>
        <v>405043340</v>
      </c>
      <c r="M40" s="18">
        <f t="shared" si="1"/>
        <v>0</v>
      </c>
      <c r="N40" s="16">
        <v>0</v>
      </c>
      <c r="O40" s="16"/>
      <c r="P40" s="17">
        <v>405043340</v>
      </c>
      <c r="Q40" s="17">
        <v>0</v>
      </c>
      <c r="R40" s="18">
        <f t="shared" si="2"/>
        <v>0</v>
      </c>
      <c r="S40" s="18">
        <f t="shared" si="3"/>
        <v>0</v>
      </c>
      <c r="T40" s="18">
        <f t="shared" si="4"/>
        <v>810086680</v>
      </c>
      <c r="U40" s="18">
        <f t="shared" si="5"/>
        <v>0</v>
      </c>
      <c r="V40" s="16">
        <v>0</v>
      </c>
      <c r="W40" s="16">
        <v>0</v>
      </c>
      <c r="X40" s="17">
        <v>405043340</v>
      </c>
      <c r="Y40" s="17">
        <v>0</v>
      </c>
      <c r="Z40" s="18">
        <f t="shared" si="6"/>
        <v>0</v>
      </c>
      <c r="AA40" s="18">
        <f t="shared" si="7"/>
        <v>0</v>
      </c>
      <c r="AB40" s="18">
        <f t="shared" si="8"/>
        <v>1215130020</v>
      </c>
      <c r="AC40" s="18">
        <f t="shared" si="9"/>
        <v>0</v>
      </c>
      <c r="AD40" s="16">
        <v>0</v>
      </c>
      <c r="AE40" s="16"/>
      <c r="AF40" s="17">
        <v>405043340</v>
      </c>
      <c r="AG40" s="17">
        <v>0</v>
      </c>
      <c r="AH40" s="18">
        <f t="shared" si="10"/>
        <v>0</v>
      </c>
      <c r="AI40" s="18">
        <f t="shared" si="11"/>
        <v>0</v>
      </c>
      <c r="AJ40" s="18">
        <f t="shared" si="12"/>
        <v>1620173360</v>
      </c>
      <c r="AK40" s="18">
        <f t="shared" si="13"/>
        <v>0</v>
      </c>
      <c r="AL40" s="16">
        <v>0</v>
      </c>
      <c r="AM40" s="16"/>
      <c r="AN40" s="17">
        <v>405043340</v>
      </c>
      <c r="AO40" s="17">
        <v>0</v>
      </c>
      <c r="AP40" s="18">
        <f t="shared" si="14"/>
        <v>0</v>
      </c>
      <c r="AQ40" s="18">
        <f t="shared" si="15"/>
        <v>0</v>
      </c>
      <c r="AR40" s="18">
        <f t="shared" si="16"/>
        <v>2025216700</v>
      </c>
      <c r="AS40" s="18">
        <f t="shared" si="17"/>
        <v>0</v>
      </c>
    </row>
    <row r="41" spans="1:45" ht="12.75">
      <c r="A41" s="14">
        <v>8918003301</v>
      </c>
      <c r="B41" s="70">
        <v>891800330</v>
      </c>
      <c r="C41" s="14">
        <v>27615000</v>
      </c>
      <c r="D41" s="21" t="s">
        <v>168</v>
      </c>
      <c r="E41" s="72" t="s">
        <v>85</v>
      </c>
      <c r="F41" s="16">
        <v>0</v>
      </c>
      <c r="G41" s="16"/>
      <c r="H41" s="17">
        <v>6322294302.266666</v>
      </c>
      <c r="I41" s="16">
        <v>126445886</v>
      </c>
      <c r="J41" s="18">
        <f t="shared" si="0"/>
        <v>0</v>
      </c>
      <c r="K41" s="18">
        <f t="shared" si="0"/>
        <v>0</v>
      </c>
      <c r="L41" s="18">
        <f t="shared" si="0"/>
        <v>6322294302.266666</v>
      </c>
      <c r="M41" s="18">
        <f t="shared" si="1"/>
        <v>126445886</v>
      </c>
      <c r="N41" s="16">
        <v>0</v>
      </c>
      <c r="O41" s="16"/>
      <c r="P41" s="17">
        <v>12644588604.533333</v>
      </c>
      <c r="Q41" s="17">
        <v>252891772</v>
      </c>
      <c r="R41" s="18">
        <f t="shared" si="2"/>
        <v>0</v>
      </c>
      <c r="S41" s="18">
        <f t="shared" si="3"/>
        <v>0</v>
      </c>
      <c r="T41" s="18">
        <f t="shared" si="4"/>
        <v>18966882906.8</v>
      </c>
      <c r="U41" s="18">
        <f t="shared" si="5"/>
        <v>379337658</v>
      </c>
      <c r="V41" s="16">
        <v>0</v>
      </c>
      <c r="W41" s="16">
        <v>4020775084</v>
      </c>
      <c r="X41" s="17">
        <v>6322294302.266666</v>
      </c>
      <c r="Y41" s="17">
        <v>206861388</v>
      </c>
      <c r="Z41" s="18">
        <f t="shared" si="6"/>
        <v>0</v>
      </c>
      <c r="AA41" s="18">
        <f t="shared" si="7"/>
        <v>4020775084</v>
      </c>
      <c r="AB41" s="18">
        <f t="shared" si="8"/>
        <v>25289177209.066666</v>
      </c>
      <c r="AC41" s="18">
        <f t="shared" si="9"/>
        <v>586199046</v>
      </c>
      <c r="AD41" s="16">
        <v>0</v>
      </c>
      <c r="AE41" s="16"/>
      <c r="AF41" s="17">
        <v>6322294302.266666</v>
      </c>
      <c r="AG41" s="17">
        <v>126445886</v>
      </c>
      <c r="AH41" s="18">
        <f t="shared" si="10"/>
        <v>0</v>
      </c>
      <c r="AI41" s="18">
        <f t="shared" si="11"/>
        <v>4020775084</v>
      </c>
      <c r="AJ41" s="18">
        <f t="shared" si="12"/>
        <v>31611471511.333332</v>
      </c>
      <c r="AK41" s="18">
        <f t="shared" si="13"/>
        <v>712644932</v>
      </c>
      <c r="AL41" s="16">
        <v>0</v>
      </c>
      <c r="AM41" s="16"/>
      <c r="AN41" s="17">
        <v>8459185546.266666</v>
      </c>
      <c r="AO41" s="17">
        <v>169183711</v>
      </c>
      <c r="AP41" s="18">
        <f t="shared" si="14"/>
        <v>0</v>
      </c>
      <c r="AQ41" s="18">
        <f t="shared" si="15"/>
        <v>4020775084</v>
      </c>
      <c r="AR41" s="18">
        <f t="shared" si="16"/>
        <v>40070657057.6</v>
      </c>
      <c r="AS41" s="18">
        <f t="shared" si="17"/>
        <v>881828643</v>
      </c>
    </row>
    <row r="42" spans="1:45" ht="12.75">
      <c r="A42" s="14">
        <v>8919008530</v>
      </c>
      <c r="B42" s="70">
        <v>891900853</v>
      </c>
      <c r="C42" s="14">
        <v>124876000</v>
      </c>
      <c r="D42" s="21" t="s">
        <v>60</v>
      </c>
      <c r="E42" s="65" t="s">
        <v>171</v>
      </c>
      <c r="F42" s="16">
        <v>0</v>
      </c>
      <c r="G42" s="16"/>
      <c r="H42" s="17">
        <v>122819068.46666667</v>
      </c>
      <c r="I42" s="16">
        <v>2456381</v>
      </c>
      <c r="J42" s="18">
        <f t="shared" si="0"/>
        <v>0</v>
      </c>
      <c r="K42" s="18">
        <f t="shared" si="0"/>
        <v>0</v>
      </c>
      <c r="L42" s="18">
        <f t="shared" si="0"/>
        <v>122819068.46666667</v>
      </c>
      <c r="M42" s="18">
        <f t="shared" si="1"/>
        <v>2456381</v>
      </c>
      <c r="N42" s="16">
        <v>0</v>
      </c>
      <c r="O42" s="16"/>
      <c r="P42" s="17">
        <v>245638136.93333334</v>
      </c>
      <c r="Q42" s="17">
        <v>4912763</v>
      </c>
      <c r="R42" s="18">
        <f t="shared" si="2"/>
        <v>0</v>
      </c>
      <c r="S42" s="18">
        <f t="shared" si="3"/>
        <v>0</v>
      </c>
      <c r="T42" s="18">
        <f t="shared" si="4"/>
        <v>368457205.4</v>
      </c>
      <c r="U42" s="18">
        <f t="shared" si="5"/>
        <v>7369144</v>
      </c>
      <c r="V42" s="16">
        <v>0</v>
      </c>
      <c r="W42" s="16">
        <v>0</v>
      </c>
      <c r="X42" s="17">
        <v>122819068.46666667</v>
      </c>
      <c r="Y42" s="17">
        <v>2456381</v>
      </c>
      <c r="Z42" s="18">
        <f t="shared" si="6"/>
        <v>0</v>
      </c>
      <c r="AA42" s="18">
        <f t="shared" si="7"/>
        <v>0</v>
      </c>
      <c r="AB42" s="18">
        <f t="shared" si="8"/>
        <v>491276273.8666667</v>
      </c>
      <c r="AC42" s="18">
        <f t="shared" si="9"/>
        <v>9825525</v>
      </c>
      <c r="AD42" s="16">
        <v>0</v>
      </c>
      <c r="AE42" s="16"/>
      <c r="AF42" s="17">
        <v>122819068.46666667</v>
      </c>
      <c r="AG42" s="17">
        <v>2456381</v>
      </c>
      <c r="AH42" s="18">
        <f t="shared" si="10"/>
        <v>0</v>
      </c>
      <c r="AI42" s="18">
        <f t="shared" si="11"/>
        <v>0</v>
      </c>
      <c r="AJ42" s="18">
        <f t="shared" si="12"/>
        <v>614095342.3333334</v>
      </c>
      <c r="AK42" s="18">
        <f t="shared" si="13"/>
        <v>12281906</v>
      </c>
      <c r="AL42" s="16">
        <v>0</v>
      </c>
      <c r="AM42" s="16"/>
      <c r="AN42" s="17">
        <v>122819068.46666667</v>
      </c>
      <c r="AO42" s="17">
        <v>2456381</v>
      </c>
      <c r="AP42" s="18">
        <f t="shared" si="14"/>
        <v>0</v>
      </c>
      <c r="AQ42" s="18">
        <f t="shared" si="15"/>
        <v>0</v>
      </c>
      <c r="AR42" s="18">
        <f t="shared" si="16"/>
        <v>736914410.8000001</v>
      </c>
      <c r="AS42" s="18">
        <f t="shared" si="17"/>
        <v>14738287</v>
      </c>
    </row>
    <row r="43" spans="1:45" ht="12.75">
      <c r="A43" s="14">
        <v>8920007573</v>
      </c>
      <c r="B43" s="70">
        <v>892000757</v>
      </c>
      <c r="C43" s="14">
        <v>28450000</v>
      </c>
      <c r="D43" s="82" t="s">
        <v>61</v>
      </c>
      <c r="E43" s="72" t="s">
        <v>62</v>
      </c>
      <c r="F43" s="16">
        <v>0</v>
      </c>
      <c r="G43" s="16"/>
      <c r="H43" s="17">
        <v>1538434320.6666667</v>
      </c>
      <c r="I43" s="16">
        <v>30768686</v>
      </c>
      <c r="J43" s="18">
        <f t="shared" si="0"/>
        <v>0</v>
      </c>
      <c r="K43" s="18">
        <f t="shared" si="0"/>
        <v>0</v>
      </c>
      <c r="L43" s="18">
        <f t="shared" si="0"/>
        <v>1538434320.6666667</v>
      </c>
      <c r="M43" s="18">
        <f t="shared" si="1"/>
        <v>30768686</v>
      </c>
      <c r="N43" s="16">
        <v>0</v>
      </c>
      <c r="O43" s="16"/>
      <c r="P43" s="17">
        <v>3076868641.3333335</v>
      </c>
      <c r="Q43" s="17">
        <v>61537373</v>
      </c>
      <c r="R43" s="18">
        <f t="shared" si="2"/>
        <v>0</v>
      </c>
      <c r="S43" s="18">
        <f t="shared" si="3"/>
        <v>0</v>
      </c>
      <c r="T43" s="18">
        <f t="shared" si="4"/>
        <v>4615302962</v>
      </c>
      <c r="U43" s="18">
        <f t="shared" si="5"/>
        <v>92306059</v>
      </c>
      <c r="V43" s="16">
        <v>0</v>
      </c>
      <c r="W43" s="16">
        <v>1116934270</v>
      </c>
      <c r="X43" s="17">
        <v>1538434320.6666667</v>
      </c>
      <c r="Y43" s="17">
        <v>53107372</v>
      </c>
      <c r="Z43" s="18">
        <f t="shared" si="6"/>
        <v>0</v>
      </c>
      <c r="AA43" s="18">
        <f t="shared" si="7"/>
        <v>1116934270</v>
      </c>
      <c r="AB43" s="18">
        <f t="shared" si="8"/>
        <v>6153737282.666667</v>
      </c>
      <c r="AC43" s="18">
        <f t="shared" si="9"/>
        <v>145413431</v>
      </c>
      <c r="AD43" s="16">
        <v>0</v>
      </c>
      <c r="AE43" s="16"/>
      <c r="AF43" s="17">
        <v>1538434320.6666667</v>
      </c>
      <c r="AG43" s="17">
        <v>30768686</v>
      </c>
      <c r="AH43" s="18">
        <f t="shared" si="10"/>
        <v>0</v>
      </c>
      <c r="AI43" s="18">
        <f t="shared" si="11"/>
        <v>1116934270</v>
      </c>
      <c r="AJ43" s="18">
        <f t="shared" si="12"/>
        <v>7692171603.333334</v>
      </c>
      <c r="AK43" s="18">
        <f t="shared" si="13"/>
        <v>176182117</v>
      </c>
      <c r="AL43" s="16">
        <v>0</v>
      </c>
      <c r="AM43" s="16"/>
      <c r="AN43" s="17">
        <v>1667232190.6666667</v>
      </c>
      <c r="AO43" s="17">
        <v>33344643</v>
      </c>
      <c r="AP43" s="18">
        <f t="shared" si="14"/>
        <v>0</v>
      </c>
      <c r="AQ43" s="18">
        <f t="shared" si="15"/>
        <v>1116934270</v>
      </c>
      <c r="AR43" s="18">
        <f t="shared" si="16"/>
        <v>9359403794</v>
      </c>
      <c r="AS43" s="18">
        <f t="shared" si="17"/>
        <v>209526760</v>
      </c>
    </row>
    <row r="44" spans="1:45" ht="12.75">
      <c r="A44" s="14">
        <v>8921150294</v>
      </c>
      <c r="B44" s="70">
        <v>892115029</v>
      </c>
      <c r="C44" s="14">
        <v>129444000</v>
      </c>
      <c r="D44" s="15" t="s">
        <v>63</v>
      </c>
      <c r="E44" s="72" t="s">
        <v>64</v>
      </c>
      <c r="F44" s="16">
        <v>0</v>
      </c>
      <c r="G44" s="16"/>
      <c r="H44" s="17">
        <v>1172787297.0666666</v>
      </c>
      <c r="I44" s="16">
        <v>23455746</v>
      </c>
      <c r="J44" s="18">
        <f t="shared" si="0"/>
        <v>0</v>
      </c>
      <c r="K44" s="18">
        <f t="shared" si="0"/>
        <v>0</v>
      </c>
      <c r="L44" s="18">
        <f t="shared" si="0"/>
        <v>1172787297.0666666</v>
      </c>
      <c r="M44" s="18">
        <f t="shared" si="1"/>
        <v>23455746</v>
      </c>
      <c r="N44" s="16">
        <v>0</v>
      </c>
      <c r="O44" s="16"/>
      <c r="P44" s="17">
        <v>2345574594.133333</v>
      </c>
      <c r="Q44" s="17">
        <v>46911492</v>
      </c>
      <c r="R44" s="18">
        <f t="shared" si="2"/>
        <v>0</v>
      </c>
      <c r="S44" s="18">
        <f t="shared" si="3"/>
        <v>0</v>
      </c>
      <c r="T44" s="18">
        <f t="shared" si="4"/>
        <v>3518361891.2</v>
      </c>
      <c r="U44" s="18">
        <f t="shared" si="5"/>
        <v>70367238</v>
      </c>
      <c r="V44" s="16">
        <v>0</v>
      </c>
      <c r="W44" s="16">
        <v>0</v>
      </c>
      <c r="X44" s="17">
        <v>1172787297.0666666</v>
      </c>
      <c r="Y44" s="17">
        <v>23455746</v>
      </c>
      <c r="Z44" s="18">
        <f t="shared" si="6"/>
        <v>0</v>
      </c>
      <c r="AA44" s="18">
        <f t="shared" si="7"/>
        <v>0</v>
      </c>
      <c r="AB44" s="18">
        <f t="shared" si="8"/>
        <v>4691149188.266666</v>
      </c>
      <c r="AC44" s="18">
        <f t="shared" si="9"/>
        <v>93822984</v>
      </c>
      <c r="AD44" s="16">
        <v>0</v>
      </c>
      <c r="AE44" s="16"/>
      <c r="AF44" s="17">
        <v>1172787297.0666666</v>
      </c>
      <c r="AG44" s="17">
        <v>23455746</v>
      </c>
      <c r="AH44" s="18">
        <f t="shared" si="10"/>
        <v>0</v>
      </c>
      <c r="AI44" s="18">
        <f t="shared" si="11"/>
        <v>0</v>
      </c>
      <c r="AJ44" s="18">
        <f t="shared" si="12"/>
        <v>5863936485.333333</v>
      </c>
      <c r="AK44" s="18">
        <f t="shared" si="13"/>
        <v>117278730</v>
      </c>
      <c r="AL44" s="16">
        <v>0</v>
      </c>
      <c r="AM44" s="16"/>
      <c r="AN44" s="17">
        <v>1172787297.0666666</v>
      </c>
      <c r="AO44" s="17">
        <v>23455746</v>
      </c>
      <c r="AP44" s="18">
        <f t="shared" si="14"/>
        <v>0</v>
      </c>
      <c r="AQ44" s="18">
        <f t="shared" si="15"/>
        <v>0</v>
      </c>
      <c r="AR44" s="18">
        <f t="shared" si="16"/>
        <v>7036723782.4</v>
      </c>
      <c r="AS44" s="18">
        <f t="shared" si="17"/>
        <v>140734476</v>
      </c>
    </row>
    <row r="45" spans="1:45" ht="12.75">
      <c r="A45" s="14">
        <v>8922003239</v>
      </c>
      <c r="B45" s="70">
        <v>892200323</v>
      </c>
      <c r="C45" s="14">
        <v>128870000</v>
      </c>
      <c r="D45" s="15" t="s">
        <v>65</v>
      </c>
      <c r="E45" s="72" t="s">
        <v>66</v>
      </c>
      <c r="F45" s="16">
        <v>0</v>
      </c>
      <c r="G45" s="16"/>
      <c r="H45" s="17">
        <v>1101497119.9333334</v>
      </c>
      <c r="I45" s="16">
        <v>22029942</v>
      </c>
      <c r="J45" s="18">
        <f t="shared" si="0"/>
        <v>0</v>
      </c>
      <c r="K45" s="18">
        <f t="shared" si="0"/>
        <v>0</v>
      </c>
      <c r="L45" s="18">
        <f t="shared" si="0"/>
        <v>1101497119.9333334</v>
      </c>
      <c r="M45" s="18">
        <f t="shared" si="1"/>
        <v>22029942</v>
      </c>
      <c r="N45" s="16">
        <v>0</v>
      </c>
      <c r="O45" s="16"/>
      <c r="P45" s="17">
        <v>2202994239.866667</v>
      </c>
      <c r="Q45" s="17">
        <v>44059885</v>
      </c>
      <c r="R45" s="18">
        <f t="shared" si="2"/>
        <v>0</v>
      </c>
      <c r="S45" s="18">
        <f t="shared" si="3"/>
        <v>0</v>
      </c>
      <c r="T45" s="18">
        <f t="shared" si="4"/>
        <v>3304491359.8</v>
      </c>
      <c r="U45" s="18">
        <f t="shared" si="5"/>
        <v>66089827</v>
      </c>
      <c r="V45" s="16">
        <v>0</v>
      </c>
      <c r="W45" s="16">
        <v>0</v>
      </c>
      <c r="X45" s="17">
        <v>1101497119.9333334</v>
      </c>
      <c r="Y45" s="17">
        <v>22029942</v>
      </c>
      <c r="Z45" s="18">
        <f t="shared" si="6"/>
        <v>0</v>
      </c>
      <c r="AA45" s="18">
        <f t="shared" si="7"/>
        <v>0</v>
      </c>
      <c r="AB45" s="18">
        <f t="shared" si="8"/>
        <v>4405988479.733334</v>
      </c>
      <c r="AC45" s="18">
        <f t="shared" si="9"/>
        <v>88119769</v>
      </c>
      <c r="AD45" s="16">
        <v>0</v>
      </c>
      <c r="AE45" s="16"/>
      <c r="AF45" s="17">
        <v>1101497119.9333334</v>
      </c>
      <c r="AG45" s="17">
        <v>22029942</v>
      </c>
      <c r="AH45" s="18">
        <f t="shared" si="10"/>
        <v>0</v>
      </c>
      <c r="AI45" s="18">
        <f t="shared" si="11"/>
        <v>0</v>
      </c>
      <c r="AJ45" s="18">
        <f t="shared" si="12"/>
        <v>5507485599.666667</v>
      </c>
      <c r="AK45" s="18">
        <f t="shared" si="13"/>
        <v>110149711</v>
      </c>
      <c r="AL45" s="16">
        <v>0</v>
      </c>
      <c r="AM45" s="16"/>
      <c r="AN45" s="17">
        <v>1308976973.9333334</v>
      </c>
      <c r="AO45" s="17">
        <v>26179539</v>
      </c>
      <c r="AP45" s="18">
        <f t="shared" si="14"/>
        <v>0</v>
      </c>
      <c r="AQ45" s="18">
        <f t="shared" si="15"/>
        <v>0</v>
      </c>
      <c r="AR45" s="18">
        <f t="shared" si="16"/>
        <v>6816462573.6</v>
      </c>
      <c r="AS45" s="18">
        <f t="shared" si="17"/>
        <v>136329250</v>
      </c>
    </row>
    <row r="46" spans="1:45" ht="12.75">
      <c r="A46" s="14">
        <v>8923002856</v>
      </c>
      <c r="B46" s="70">
        <v>892300285</v>
      </c>
      <c r="C46" s="14">
        <v>821920000</v>
      </c>
      <c r="D46" s="15" t="s">
        <v>67</v>
      </c>
      <c r="E46" s="65" t="s">
        <v>185</v>
      </c>
      <c r="F46" s="16">
        <v>0</v>
      </c>
      <c r="G46" s="16"/>
      <c r="H46" s="17">
        <v>1511238513.1333334</v>
      </c>
      <c r="I46" s="16">
        <v>30224770</v>
      </c>
      <c r="J46" s="18">
        <f t="shared" si="0"/>
        <v>0</v>
      </c>
      <c r="K46" s="18">
        <f t="shared" si="0"/>
        <v>0</v>
      </c>
      <c r="L46" s="18">
        <f t="shared" si="0"/>
        <v>1511238513.1333334</v>
      </c>
      <c r="M46" s="18">
        <f t="shared" si="1"/>
        <v>30224770</v>
      </c>
      <c r="N46" s="16">
        <v>0</v>
      </c>
      <c r="O46" s="16"/>
      <c r="P46" s="17">
        <v>3022477026.266667</v>
      </c>
      <c r="Q46" s="17">
        <v>60449541</v>
      </c>
      <c r="R46" s="18">
        <f t="shared" si="2"/>
        <v>0</v>
      </c>
      <c r="S46" s="18">
        <f t="shared" si="3"/>
        <v>0</v>
      </c>
      <c r="T46" s="18">
        <f t="shared" si="4"/>
        <v>4533715539.400001</v>
      </c>
      <c r="U46" s="18">
        <f t="shared" si="5"/>
        <v>90674311</v>
      </c>
      <c r="V46" s="16">
        <v>0</v>
      </c>
      <c r="W46" s="16">
        <v>793010244</v>
      </c>
      <c r="X46" s="17">
        <v>1511238513.1333334</v>
      </c>
      <c r="Y46" s="17">
        <v>46084975</v>
      </c>
      <c r="Z46" s="18">
        <f t="shared" si="6"/>
        <v>0</v>
      </c>
      <c r="AA46" s="18">
        <f t="shared" si="7"/>
        <v>793010244</v>
      </c>
      <c r="AB46" s="18">
        <f t="shared" si="8"/>
        <v>6044954052.533334</v>
      </c>
      <c r="AC46" s="18">
        <f t="shared" si="9"/>
        <v>136759286</v>
      </c>
      <c r="AD46" s="16">
        <v>0</v>
      </c>
      <c r="AE46" s="16"/>
      <c r="AF46" s="17">
        <v>1511238513.1333334</v>
      </c>
      <c r="AG46" s="17">
        <v>30224770</v>
      </c>
      <c r="AH46" s="18">
        <f t="shared" si="10"/>
        <v>0</v>
      </c>
      <c r="AI46" s="18">
        <f t="shared" si="11"/>
        <v>793010244</v>
      </c>
      <c r="AJ46" s="18">
        <f t="shared" si="12"/>
        <v>7556192565.666667</v>
      </c>
      <c r="AK46" s="18">
        <f t="shared" si="13"/>
        <v>166984056</v>
      </c>
      <c r="AL46" s="16">
        <v>0</v>
      </c>
      <c r="AM46" s="16"/>
      <c r="AN46" s="17">
        <v>1640869660.1333334</v>
      </c>
      <c r="AO46" s="17">
        <v>32817393</v>
      </c>
      <c r="AP46" s="18">
        <f t="shared" si="14"/>
        <v>0</v>
      </c>
      <c r="AQ46" s="18">
        <f t="shared" si="15"/>
        <v>793010244</v>
      </c>
      <c r="AR46" s="18">
        <f t="shared" si="16"/>
        <v>9197062225.800001</v>
      </c>
      <c r="AS46" s="18">
        <f t="shared" si="17"/>
        <v>199801449</v>
      </c>
    </row>
    <row r="47" spans="1:45" s="23" customFormat="1" ht="15">
      <c r="A47" s="20">
        <v>8999990633</v>
      </c>
      <c r="B47" s="70">
        <v>899999063</v>
      </c>
      <c r="C47" s="20">
        <v>27400000</v>
      </c>
      <c r="D47" s="82" t="s">
        <v>68</v>
      </c>
      <c r="E47" s="22" t="s">
        <v>186</v>
      </c>
      <c r="F47" s="16">
        <v>10648599305.533333</v>
      </c>
      <c r="G47" s="16"/>
      <c r="H47" s="17">
        <v>33599478458.933334</v>
      </c>
      <c r="I47" s="16">
        <v>884961555</v>
      </c>
      <c r="J47" s="18">
        <f t="shared" si="0"/>
        <v>10648599305.533333</v>
      </c>
      <c r="K47" s="18">
        <f t="shared" si="0"/>
        <v>0</v>
      </c>
      <c r="L47" s="18">
        <f t="shared" si="0"/>
        <v>33599478458.933334</v>
      </c>
      <c r="M47" s="18">
        <f t="shared" si="1"/>
        <v>884961555</v>
      </c>
      <c r="N47" s="16">
        <v>13310749131.916666</v>
      </c>
      <c r="O47" s="16"/>
      <c r="P47" s="17">
        <v>67198956917.86667</v>
      </c>
      <c r="Q47" s="17">
        <v>1610194121</v>
      </c>
      <c r="R47" s="18">
        <f t="shared" si="2"/>
        <v>23959348437.449997</v>
      </c>
      <c r="S47" s="18">
        <f t="shared" si="3"/>
        <v>0</v>
      </c>
      <c r="T47" s="18">
        <f t="shared" si="4"/>
        <v>100798435376.8</v>
      </c>
      <c r="U47" s="18">
        <f t="shared" si="5"/>
        <v>2495155676</v>
      </c>
      <c r="V47" s="16">
        <v>13310749132</v>
      </c>
      <c r="W47" s="16">
        <v>38952162881</v>
      </c>
      <c r="X47" s="17">
        <v>33599478458.933334</v>
      </c>
      <c r="Y47" s="17">
        <v>1717247809</v>
      </c>
      <c r="Z47" s="18">
        <f t="shared" si="6"/>
        <v>37270097569.45</v>
      </c>
      <c r="AA47" s="18">
        <f t="shared" si="7"/>
        <v>38952162881</v>
      </c>
      <c r="AB47" s="18">
        <f t="shared" si="8"/>
        <v>134397913835.73334</v>
      </c>
      <c r="AC47" s="18">
        <f t="shared" si="9"/>
        <v>4212403485</v>
      </c>
      <c r="AD47" s="16">
        <v>13310749131.916666</v>
      </c>
      <c r="AE47" s="16"/>
      <c r="AF47" s="17">
        <v>33599478458.933334</v>
      </c>
      <c r="AG47" s="17">
        <v>938204552</v>
      </c>
      <c r="AH47" s="18">
        <f t="shared" si="10"/>
        <v>50580846701.36666</v>
      </c>
      <c r="AI47" s="18">
        <f t="shared" si="11"/>
        <v>38952162881</v>
      </c>
      <c r="AJ47" s="18">
        <f t="shared" si="12"/>
        <v>167997392294.6667</v>
      </c>
      <c r="AK47" s="18">
        <f t="shared" si="13"/>
        <v>5150608037</v>
      </c>
      <c r="AL47" s="16">
        <v>13310749131.916666</v>
      </c>
      <c r="AM47" s="16"/>
      <c r="AN47" s="17">
        <v>37780894548.933334</v>
      </c>
      <c r="AO47" s="17">
        <v>1021832874</v>
      </c>
      <c r="AP47" s="18">
        <f t="shared" si="14"/>
        <v>63891595833.283325</v>
      </c>
      <c r="AQ47" s="18">
        <f t="shared" si="15"/>
        <v>38952162881</v>
      </c>
      <c r="AR47" s="18">
        <f t="shared" si="16"/>
        <v>205778286843.60004</v>
      </c>
      <c r="AS47" s="18">
        <f t="shared" si="17"/>
        <v>6172440911</v>
      </c>
    </row>
    <row r="48" spans="1:45" ht="12.75">
      <c r="A48" s="14">
        <v>8999991244</v>
      </c>
      <c r="B48" s="70">
        <v>899999124</v>
      </c>
      <c r="C48" s="14">
        <v>27500000</v>
      </c>
      <c r="D48" s="15" t="s">
        <v>69</v>
      </c>
      <c r="E48" s="72" t="s">
        <v>70</v>
      </c>
      <c r="F48" s="16">
        <v>0</v>
      </c>
      <c r="G48" s="16"/>
      <c r="H48" s="17">
        <v>3343236036.6666665</v>
      </c>
      <c r="I48" s="16">
        <v>66864721</v>
      </c>
      <c r="J48" s="18">
        <f t="shared" si="0"/>
        <v>0</v>
      </c>
      <c r="K48" s="18">
        <f t="shared" si="0"/>
        <v>0</v>
      </c>
      <c r="L48" s="18">
        <f t="shared" si="0"/>
        <v>3343236036.6666665</v>
      </c>
      <c r="M48" s="18">
        <f t="shared" si="1"/>
        <v>66864721</v>
      </c>
      <c r="N48" s="16">
        <v>0</v>
      </c>
      <c r="O48" s="16"/>
      <c r="P48" s="17">
        <v>6686472073.333333</v>
      </c>
      <c r="Q48" s="17">
        <v>133729441</v>
      </c>
      <c r="R48" s="18">
        <f t="shared" si="2"/>
        <v>0</v>
      </c>
      <c r="S48" s="18">
        <f t="shared" si="3"/>
        <v>0</v>
      </c>
      <c r="T48" s="18">
        <f t="shared" si="4"/>
        <v>10029708110</v>
      </c>
      <c r="U48" s="18">
        <f t="shared" si="5"/>
        <v>200594162</v>
      </c>
      <c r="V48" s="16">
        <v>0</v>
      </c>
      <c r="W48" s="16">
        <v>1972413352</v>
      </c>
      <c r="X48" s="17">
        <v>3343236036.6666665</v>
      </c>
      <c r="Y48" s="17">
        <v>86588855</v>
      </c>
      <c r="Z48" s="18">
        <f t="shared" si="6"/>
        <v>0</v>
      </c>
      <c r="AA48" s="18">
        <f t="shared" si="7"/>
        <v>1972413352</v>
      </c>
      <c r="AB48" s="18">
        <f t="shared" si="8"/>
        <v>13372944146.666666</v>
      </c>
      <c r="AC48" s="18">
        <f t="shared" si="9"/>
        <v>287183017</v>
      </c>
      <c r="AD48" s="16">
        <v>0</v>
      </c>
      <c r="AE48" s="16"/>
      <c r="AF48" s="17">
        <v>3343236036.6666665</v>
      </c>
      <c r="AG48" s="17">
        <v>66864721</v>
      </c>
      <c r="AH48" s="18">
        <f t="shared" si="10"/>
        <v>0</v>
      </c>
      <c r="AI48" s="18">
        <f t="shared" si="11"/>
        <v>1972413352</v>
      </c>
      <c r="AJ48" s="18">
        <f t="shared" si="12"/>
        <v>16716180183.333332</v>
      </c>
      <c r="AK48" s="18">
        <f t="shared" si="13"/>
        <v>354047738</v>
      </c>
      <c r="AL48" s="16">
        <v>0</v>
      </c>
      <c r="AM48" s="16"/>
      <c r="AN48" s="17">
        <v>3830391455.6666665</v>
      </c>
      <c r="AO48" s="17">
        <v>76607829</v>
      </c>
      <c r="AP48" s="18">
        <f t="shared" si="14"/>
        <v>0</v>
      </c>
      <c r="AQ48" s="18">
        <f t="shared" si="15"/>
        <v>1972413352</v>
      </c>
      <c r="AR48" s="18">
        <f t="shared" si="16"/>
        <v>20546571639</v>
      </c>
      <c r="AS48" s="18">
        <f t="shared" si="17"/>
        <v>430655567</v>
      </c>
    </row>
    <row r="49" spans="1:45" ht="12.75">
      <c r="A49" s="14">
        <v>8999992307</v>
      </c>
      <c r="B49" s="70">
        <v>899999230</v>
      </c>
      <c r="C49" s="14">
        <v>222711001</v>
      </c>
      <c r="D49" s="15" t="s">
        <v>71</v>
      </c>
      <c r="E49" s="72" t="s">
        <v>189</v>
      </c>
      <c r="F49" s="16">
        <v>0</v>
      </c>
      <c r="G49" s="16"/>
      <c r="H49" s="17">
        <v>961330210.7333333</v>
      </c>
      <c r="I49" s="16">
        <v>19226604</v>
      </c>
      <c r="J49" s="18">
        <f t="shared" si="0"/>
        <v>0</v>
      </c>
      <c r="K49" s="18">
        <f t="shared" si="0"/>
        <v>0</v>
      </c>
      <c r="L49" s="18">
        <f t="shared" si="0"/>
        <v>961330210.7333333</v>
      </c>
      <c r="M49" s="18">
        <f t="shared" si="1"/>
        <v>19226604</v>
      </c>
      <c r="N49" s="16">
        <v>0</v>
      </c>
      <c r="O49" s="16"/>
      <c r="P49" s="17">
        <v>1922660421.4666667</v>
      </c>
      <c r="Q49" s="17">
        <v>38453208</v>
      </c>
      <c r="R49" s="18">
        <f t="shared" si="2"/>
        <v>0</v>
      </c>
      <c r="S49" s="18">
        <f t="shared" si="3"/>
        <v>0</v>
      </c>
      <c r="T49" s="18">
        <f t="shared" si="4"/>
        <v>2883990632.2</v>
      </c>
      <c r="U49" s="18">
        <f t="shared" si="5"/>
        <v>57679812</v>
      </c>
      <c r="V49" s="16">
        <v>0</v>
      </c>
      <c r="W49" s="16">
        <v>0</v>
      </c>
      <c r="X49" s="17">
        <v>961330210.7333333</v>
      </c>
      <c r="Y49" s="17">
        <v>19226604</v>
      </c>
      <c r="Z49" s="18">
        <f t="shared" si="6"/>
        <v>0</v>
      </c>
      <c r="AA49" s="18">
        <f t="shared" si="7"/>
        <v>0</v>
      </c>
      <c r="AB49" s="18">
        <f t="shared" si="8"/>
        <v>3845320842.9333334</v>
      </c>
      <c r="AC49" s="18">
        <f t="shared" si="9"/>
        <v>76906416</v>
      </c>
      <c r="AD49" s="16">
        <v>0</v>
      </c>
      <c r="AE49" s="16"/>
      <c r="AF49" s="17">
        <v>961330210.7333333</v>
      </c>
      <c r="AG49" s="17">
        <v>19226604</v>
      </c>
      <c r="AH49" s="18">
        <f t="shared" si="10"/>
        <v>0</v>
      </c>
      <c r="AI49" s="18">
        <f t="shared" si="11"/>
        <v>0</v>
      </c>
      <c r="AJ49" s="18">
        <f t="shared" si="12"/>
        <v>4806651053.666667</v>
      </c>
      <c r="AK49" s="18">
        <f t="shared" si="13"/>
        <v>96133020</v>
      </c>
      <c r="AL49" s="16">
        <v>0</v>
      </c>
      <c r="AM49" s="16"/>
      <c r="AN49" s="17">
        <v>1136268124.7333333</v>
      </c>
      <c r="AO49" s="17">
        <v>22725362</v>
      </c>
      <c r="AP49" s="18">
        <f t="shared" si="14"/>
        <v>0</v>
      </c>
      <c r="AQ49" s="18">
        <f t="shared" si="15"/>
        <v>0</v>
      </c>
      <c r="AR49" s="18">
        <f t="shared" si="16"/>
        <v>5942919178.400001</v>
      </c>
      <c r="AS49" s="18">
        <f t="shared" si="17"/>
        <v>118858382</v>
      </c>
    </row>
    <row r="50" spans="1:45" ht="12.75">
      <c r="A50" s="14">
        <v>8020110655</v>
      </c>
      <c r="B50" s="70">
        <v>802011065</v>
      </c>
      <c r="C50" s="14">
        <v>64500000</v>
      </c>
      <c r="D50" s="15" t="s">
        <v>72</v>
      </c>
      <c r="E50" s="72" t="s">
        <v>73</v>
      </c>
      <c r="F50" s="16">
        <v>0</v>
      </c>
      <c r="G50" s="16"/>
      <c r="H50" s="17">
        <v>206054570</v>
      </c>
      <c r="I50" s="16">
        <v>4121091</v>
      </c>
      <c r="J50" s="18">
        <f t="shared" si="0"/>
        <v>0</v>
      </c>
      <c r="K50" s="18">
        <f t="shared" si="0"/>
        <v>0</v>
      </c>
      <c r="L50" s="18">
        <f t="shared" si="0"/>
        <v>206054570</v>
      </c>
      <c r="M50" s="18">
        <f t="shared" si="1"/>
        <v>4121091</v>
      </c>
      <c r="N50" s="16">
        <v>0</v>
      </c>
      <c r="O50" s="16"/>
      <c r="P50" s="17">
        <v>206054570</v>
      </c>
      <c r="Q50" s="17">
        <v>4121091</v>
      </c>
      <c r="R50" s="18">
        <f t="shared" si="2"/>
        <v>0</v>
      </c>
      <c r="S50" s="18">
        <f t="shared" si="3"/>
        <v>0</v>
      </c>
      <c r="T50" s="18">
        <f t="shared" si="4"/>
        <v>412109140</v>
      </c>
      <c r="U50" s="18">
        <f t="shared" si="5"/>
        <v>8242182</v>
      </c>
      <c r="V50" s="16">
        <v>0</v>
      </c>
      <c r="W50" s="16">
        <v>0</v>
      </c>
      <c r="X50" s="17">
        <v>206054570</v>
      </c>
      <c r="Y50" s="17">
        <v>4121091</v>
      </c>
      <c r="Z50" s="18">
        <f t="shared" si="6"/>
        <v>0</v>
      </c>
      <c r="AA50" s="18">
        <f t="shared" si="7"/>
        <v>0</v>
      </c>
      <c r="AB50" s="18">
        <f t="shared" si="8"/>
        <v>618163710</v>
      </c>
      <c r="AC50" s="18">
        <f t="shared" si="9"/>
        <v>12363273</v>
      </c>
      <c r="AD50" s="16">
        <v>0</v>
      </c>
      <c r="AE50" s="16"/>
      <c r="AF50" s="17">
        <v>206054570</v>
      </c>
      <c r="AG50" s="17">
        <v>4121091</v>
      </c>
      <c r="AH50" s="18">
        <f t="shared" si="10"/>
        <v>0</v>
      </c>
      <c r="AI50" s="18">
        <f t="shared" si="11"/>
        <v>0</v>
      </c>
      <c r="AJ50" s="18">
        <f t="shared" si="12"/>
        <v>824218280</v>
      </c>
      <c r="AK50" s="18">
        <f t="shared" si="13"/>
        <v>16484364</v>
      </c>
      <c r="AL50" s="16">
        <v>0</v>
      </c>
      <c r="AM50" s="16"/>
      <c r="AN50" s="17">
        <v>206054570</v>
      </c>
      <c r="AO50" s="17">
        <v>4121091</v>
      </c>
      <c r="AP50" s="18">
        <f t="shared" si="14"/>
        <v>0</v>
      </c>
      <c r="AQ50" s="18">
        <f t="shared" si="15"/>
        <v>0</v>
      </c>
      <c r="AR50" s="18">
        <f t="shared" si="16"/>
        <v>1030272850</v>
      </c>
      <c r="AS50" s="18">
        <f t="shared" si="17"/>
        <v>20605455</v>
      </c>
    </row>
    <row r="51" spans="1:45" ht="12.75">
      <c r="A51" s="14">
        <v>8904800545</v>
      </c>
      <c r="B51" s="70">
        <v>890480054</v>
      </c>
      <c r="C51" s="14">
        <v>824613000</v>
      </c>
      <c r="D51" s="15" t="s">
        <v>74</v>
      </c>
      <c r="E51" s="72" t="s">
        <v>75</v>
      </c>
      <c r="F51" s="16">
        <v>0</v>
      </c>
      <c r="G51" s="16"/>
      <c r="H51" s="17">
        <v>213935165</v>
      </c>
      <c r="I51" s="16">
        <v>4278703</v>
      </c>
      <c r="J51" s="18">
        <f t="shared" si="0"/>
        <v>0</v>
      </c>
      <c r="K51" s="18">
        <f t="shared" si="0"/>
        <v>0</v>
      </c>
      <c r="L51" s="18">
        <f t="shared" si="0"/>
        <v>213935165</v>
      </c>
      <c r="M51" s="18">
        <f t="shared" si="1"/>
        <v>4278703</v>
      </c>
      <c r="N51" s="16">
        <v>0</v>
      </c>
      <c r="O51" s="16"/>
      <c r="P51" s="17">
        <v>213935165</v>
      </c>
      <c r="Q51" s="17">
        <v>4278703</v>
      </c>
      <c r="R51" s="18">
        <f t="shared" si="2"/>
        <v>0</v>
      </c>
      <c r="S51" s="18">
        <f t="shared" si="3"/>
        <v>0</v>
      </c>
      <c r="T51" s="18">
        <f t="shared" si="4"/>
        <v>427870330</v>
      </c>
      <c r="U51" s="18">
        <f t="shared" si="5"/>
        <v>8557406</v>
      </c>
      <c r="V51" s="16">
        <v>0</v>
      </c>
      <c r="W51" s="16">
        <v>0</v>
      </c>
      <c r="X51" s="17">
        <v>213935165</v>
      </c>
      <c r="Y51" s="17">
        <v>4278703</v>
      </c>
      <c r="Z51" s="18">
        <f t="shared" si="6"/>
        <v>0</v>
      </c>
      <c r="AA51" s="18">
        <f t="shared" si="7"/>
        <v>0</v>
      </c>
      <c r="AB51" s="18">
        <f t="shared" si="8"/>
        <v>641805495</v>
      </c>
      <c r="AC51" s="18">
        <f t="shared" si="9"/>
        <v>12836109</v>
      </c>
      <c r="AD51" s="16">
        <v>0</v>
      </c>
      <c r="AE51" s="16"/>
      <c r="AF51" s="17">
        <v>213935165</v>
      </c>
      <c r="AG51" s="17">
        <v>4278703</v>
      </c>
      <c r="AH51" s="18">
        <f t="shared" si="10"/>
        <v>0</v>
      </c>
      <c r="AI51" s="18">
        <f t="shared" si="11"/>
        <v>0</v>
      </c>
      <c r="AJ51" s="18">
        <f t="shared" si="12"/>
        <v>855740660</v>
      </c>
      <c r="AK51" s="18">
        <f t="shared" si="13"/>
        <v>17114812</v>
      </c>
      <c r="AL51" s="16">
        <v>0</v>
      </c>
      <c r="AM51" s="16"/>
      <c r="AN51" s="17">
        <v>213935165</v>
      </c>
      <c r="AO51" s="17">
        <v>4278703</v>
      </c>
      <c r="AP51" s="18">
        <f t="shared" si="14"/>
        <v>0</v>
      </c>
      <c r="AQ51" s="18">
        <f t="shared" si="15"/>
        <v>0</v>
      </c>
      <c r="AR51" s="18">
        <f t="shared" si="16"/>
        <v>1069675825</v>
      </c>
      <c r="AS51" s="18">
        <f t="shared" si="17"/>
        <v>21393515</v>
      </c>
    </row>
    <row r="52" spans="1:45" ht="12.75">
      <c r="A52" s="14">
        <v>8909801531</v>
      </c>
      <c r="B52" s="70">
        <v>890980153</v>
      </c>
      <c r="C52" s="14">
        <v>821505000</v>
      </c>
      <c r="D52" s="15" t="s">
        <v>76</v>
      </c>
      <c r="E52" s="72" t="s">
        <v>77</v>
      </c>
      <c r="F52" s="16">
        <v>0</v>
      </c>
      <c r="G52" s="16"/>
      <c r="H52" s="17">
        <v>509224241</v>
      </c>
      <c r="I52" s="16">
        <v>10184485</v>
      </c>
      <c r="J52" s="18">
        <f t="shared" si="0"/>
        <v>0</v>
      </c>
      <c r="K52" s="18">
        <f t="shared" si="0"/>
        <v>0</v>
      </c>
      <c r="L52" s="18">
        <f t="shared" si="0"/>
        <v>509224241</v>
      </c>
      <c r="M52" s="18">
        <f t="shared" si="1"/>
        <v>10184485</v>
      </c>
      <c r="N52" s="16">
        <v>0</v>
      </c>
      <c r="O52" s="16"/>
      <c r="P52" s="17">
        <v>509224241</v>
      </c>
      <c r="Q52" s="17">
        <v>10184485</v>
      </c>
      <c r="R52" s="18">
        <f t="shared" si="2"/>
        <v>0</v>
      </c>
      <c r="S52" s="18">
        <f t="shared" si="3"/>
        <v>0</v>
      </c>
      <c r="T52" s="18">
        <f t="shared" si="4"/>
        <v>1018448482</v>
      </c>
      <c r="U52" s="18">
        <f t="shared" si="5"/>
        <v>20368970</v>
      </c>
      <c r="V52" s="16">
        <v>0</v>
      </c>
      <c r="W52" s="16">
        <v>0</v>
      </c>
      <c r="X52" s="17">
        <v>509224241</v>
      </c>
      <c r="Y52" s="17">
        <v>10184485</v>
      </c>
      <c r="Z52" s="18">
        <f t="shared" si="6"/>
        <v>0</v>
      </c>
      <c r="AA52" s="18">
        <f t="shared" si="7"/>
        <v>0</v>
      </c>
      <c r="AB52" s="18">
        <f t="shared" si="8"/>
        <v>1527672723</v>
      </c>
      <c r="AC52" s="18">
        <f t="shared" si="9"/>
        <v>30553455</v>
      </c>
      <c r="AD52" s="16">
        <v>0</v>
      </c>
      <c r="AE52" s="16"/>
      <c r="AF52" s="17">
        <v>509224241</v>
      </c>
      <c r="AG52" s="17">
        <v>10184485</v>
      </c>
      <c r="AH52" s="18">
        <f t="shared" si="10"/>
        <v>0</v>
      </c>
      <c r="AI52" s="18">
        <f t="shared" si="11"/>
        <v>0</v>
      </c>
      <c r="AJ52" s="18">
        <f t="shared" si="12"/>
        <v>2036896964</v>
      </c>
      <c r="AK52" s="18">
        <f t="shared" si="13"/>
        <v>40737940</v>
      </c>
      <c r="AL52" s="16">
        <v>0</v>
      </c>
      <c r="AM52" s="16"/>
      <c r="AN52" s="17">
        <v>509224241</v>
      </c>
      <c r="AO52" s="17">
        <v>10184485</v>
      </c>
      <c r="AP52" s="18">
        <f t="shared" si="14"/>
        <v>0</v>
      </c>
      <c r="AQ52" s="18">
        <f t="shared" si="15"/>
        <v>0</v>
      </c>
      <c r="AR52" s="18">
        <f t="shared" si="16"/>
        <v>2546121205</v>
      </c>
      <c r="AS52" s="18">
        <f t="shared" si="17"/>
        <v>50922425</v>
      </c>
    </row>
    <row r="53" spans="1:45" ht="12.75">
      <c r="A53" s="26">
        <v>8905015784</v>
      </c>
      <c r="B53" s="70">
        <v>890501578</v>
      </c>
      <c r="C53" s="27">
        <v>824454000</v>
      </c>
      <c r="D53" s="28" t="s">
        <v>176</v>
      </c>
      <c r="E53" s="68" t="s">
        <v>180</v>
      </c>
      <c r="F53" s="16">
        <v>0</v>
      </c>
      <c r="G53" s="16"/>
      <c r="H53" s="17">
        <v>189308974</v>
      </c>
      <c r="I53" s="16">
        <v>3786179</v>
      </c>
      <c r="J53" s="18"/>
      <c r="K53" s="18"/>
      <c r="L53" s="18">
        <f>H53</f>
        <v>189308974</v>
      </c>
      <c r="M53" s="18">
        <f t="shared" si="1"/>
        <v>3786179</v>
      </c>
      <c r="N53" s="16">
        <v>0</v>
      </c>
      <c r="O53" s="16"/>
      <c r="P53" s="17">
        <v>189308974</v>
      </c>
      <c r="Q53" s="17">
        <v>3786179</v>
      </c>
      <c r="R53" s="18">
        <f t="shared" si="2"/>
        <v>0</v>
      </c>
      <c r="S53" s="18">
        <f t="shared" si="3"/>
        <v>0</v>
      </c>
      <c r="T53" s="18">
        <f t="shared" si="4"/>
        <v>378617948</v>
      </c>
      <c r="U53" s="18">
        <f t="shared" si="5"/>
        <v>7572358</v>
      </c>
      <c r="V53" s="16">
        <v>0</v>
      </c>
      <c r="W53" s="16">
        <v>0</v>
      </c>
      <c r="X53" s="17">
        <v>189308974</v>
      </c>
      <c r="Y53" s="17">
        <v>3786179</v>
      </c>
      <c r="Z53" s="18">
        <f t="shared" si="6"/>
        <v>0</v>
      </c>
      <c r="AA53" s="18">
        <f t="shared" si="7"/>
        <v>0</v>
      </c>
      <c r="AB53" s="18">
        <f t="shared" si="8"/>
        <v>567926922</v>
      </c>
      <c r="AC53" s="18">
        <f t="shared" si="9"/>
        <v>11358537</v>
      </c>
      <c r="AD53" s="16">
        <v>0</v>
      </c>
      <c r="AE53" s="16"/>
      <c r="AF53" s="17">
        <v>189308974</v>
      </c>
      <c r="AG53" s="17">
        <v>3786179</v>
      </c>
      <c r="AH53" s="18">
        <f t="shared" si="10"/>
        <v>0</v>
      </c>
      <c r="AI53" s="18">
        <f t="shared" si="11"/>
        <v>0</v>
      </c>
      <c r="AJ53" s="18">
        <f t="shared" si="12"/>
        <v>757235896</v>
      </c>
      <c r="AK53" s="18">
        <f t="shared" si="13"/>
        <v>15144716</v>
      </c>
      <c r="AL53" s="16">
        <v>0</v>
      </c>
      <c r="AM53" s="16"/>
      <c r="AN53" s="17">
        <v>567926922</v>
      </c>
      <c r="AO53" s="17">
        <v>11358538</v>
      </c>
      <c r="AP53" s="18">
        <f t="shared" si="14"/>
        <v>0</v>
      </c>
      <c r="AQ53" s="18">
        <f t="shared" si="15"/>
        <v>0</v>
      </c>
      <c r="AR53" s="18">
        <f t="shared" si="16"/>
        <v>1325162818</v>
      </c>
      <c r="AS53" s="18">
        <f t="shared" si="17"/>
        <v>26503254</v>
      </c>
    </row>
    <row r="54" spans="1:45" ht="12.75">
      <c r="A54" s="66">
        <v>8919028110</v>
      </c>
      <c r="B54" s="69">
        <v>891902811</v>
      </c>
      <c r="C54" s="67">
        <v>824376000</v>
      </c>
      <c r="D54" s="28" t="s">
        <v>80</v>
      </c>
      <c r="E54" s="68" t="s">
        <v>187</v>
      </c>
      <c r="F54" s="16">
        <v>0</v>
      </c>
      <c r="G54" s="16"/>
      <c r="H54" s="17">
        <v>242189600</v>
      </c>
      <c r="I54" s="16">
        <v>4843792</v>
      </c>
      <c r="J54" s="18"/>
      <c r="K54" s="18"/>
      <c r="L54" s="18">
        <f>H54</f>
        <v>242189600</v>
      </c>
      <c r="M54" s="18">
        <f t="shared" si="1"/>
        <v>4843792</v>
      </c>
      <c r="N54" s="16">
        <v>0</v>
      </c>
      <c r="O54" s="16"/>
      <c r="P54" s="17">
        <v>242189600</v>
      </c>
      <c r="Q54" s="17">
        <v>4843792</v>
      </c>
      <c r="R54" s="18">
        <f t="shared" si="2"/>
        <v>0</v>
      </c>
      <c r="S54" s="18">
        <f t="shared" si="3"/>
        <v>0</v>
      </c>
      <c r="T54" s="18">
        <f t="shared" si="4"/>
        <v>484379200</v>
      </c>
      <c r="U54" s="18">
        <f t="shared" si="5"/>
        <v>9687584</v>
      </c>
      <c r="V54" s="16">
        <v>0</v>
      </c>
      <c r="W54" s="16">
        <v>0</v>
      </c>
      <c r="X54" s="17">
        <v>242189600</v>
      </c>
      <c r="Y54" s="17">
        <v>4843792</v>
      </c>
      <c r="Z54" s="18">
        <f t="shared" si="6"/>
        <v>0</v>
      </c>
      <c r="AA54" s="18">
        <f t="shared" si="7"/>
        <v>0</v>
      </c>
      <c r="AB54" s="18">
        <f t="shared" si="8"/>
        <v>726568800</v>
      </c>
      <c r="AC54" s="18">
        <f t="shared" si="9"/>
        <v>14531376</v>
      </c>
      <c r="AD54" s="16">
        <v>0</v>
      </c>
      <c r="AE54" s="16"/>
      <c r="AF54" s="17">
        <v>242189600</v>
      </c>
      <c r="AG54" s="17">
        <v>4843792</v>
      </c>
      <c r="AH54" s="18">
        <f t="shared" si="10"/>
        <v>0</v>
      </c>
      <c r="AI54" s="18">
        <f t="shared" si="11"/>
        <v>0</v>
      </c>
      <c r="AJ54" s="18">
        <f t="shared" si="12"/>
        <v>968758400</v>
      </c>
      <c r="AK54" s="18">
        <f t="shared" si="13"/>
        <v>19375168</v>
      </c>
      <c r="AL54" s="16">
        <v>0</v>
      </c>
      <c r="AM54" s="16"/>
      <c r="AN54" s="17">
        <v>242189600</v>
      </c>
      <c r="AO54" s="17">
        <v>4843792</v>
      </c>
      <c r="AP54" s="18">
        <f t="shared" si="14"/>
        <v>0</v>
      </c>
      <c r="AQ54" s="18">
        <f t="shared" si="15"/>
        <v>0</v>
      </c>
      <c r="AR54" s="18">
        <f t="shared" si="16"/>
        <v>1210948000</v>
      </c>
      <c r="AS54" s="18">
        <f t="shared" si="17"/>
        <v>24218960</v>
      </c>
    </row>
    <row r="55" spans="1:45" ht="24" customHeight="1">
      <c r="A55" s="29" t="s">
        <v>81</v>
      </c>
      <c r="B55" s="71"/>
      <c r="C55" s="30"/>
      <c r="D55" s="31"/>
      <c r="E55" s="32"/>
      <c r="F55" s="33">
        <f aca="true" t="shared" si="18" ref="F55:N55">SUM(F4:F54)</f>
        <v>14950837316.199999</v>
      </c>
      <c r="G55" s="33">
        <f t="shared" si="18"/>
        <v>0</v>
      </c>
      <c r="H55" s="33">
        <f t="shared" si="18"/>
        <v>142995535734.93335</v>
      </c>
      <c r="I55" s="33">
        <f t="shared" si="18"/>
        <v>3149994156.21</v>
      </c>
      <c r="J55" s="34">
        <f t="shared" si="18"/>
        <v>14950837316.199999</v>
      </c>
      <c r="K55" s="34">
        <f t="shared" si="18"/>
        <v>0</v>
      </c>
      <c r="L55" s="34">
        <f t="shared" si="18"/>
        <v>142995535734.93335</v>
      </c>
      <c r="M55" s="34">
        <f t="shared" si="18"/>
        <v>3149994156.21</v>
      </c>
      <c r="N55" s="33">
        <f t="shared" si="18"/>
        <v>18688546645.25</v>
      </c>
      <c r="O55" s="33">
        <f>SUM(O4:O54)</f>
        <v>0</v>
      </c>
      <c r="P55" s="33">
        <f>SUM(P4:P54)</f>
        <v>283083671878.8667</v>
      </c>
      <c r="Q55" s="33">
        <f>SUM(Q4:Q54)</f>
        <v>6043147714.87</v>
      </c>
      <c r="R55" s="34">
        <f>SUM(R4:R54)</f>
        <v>33639383961.449997</v>
      </c>
      <c r="S55" s="34">
        <f>SUM(S4:S54)</f>
        <v>0</v>
      </c>
      <c r="T55" s="34">
        <f>SUM(T4:T54)</f>
        <v>426079207613.80005</v>
      </c>
      <c r="U55" s="34">
        <f>SUM(U4:U54)</f>
        <v>9193141871.08</v>
      </c>
      <c r="V55" s="33">
        <f>SUM(V4:V54)</f>
        <v>18688546646</v>
      </c>
      <c r="W55" s="33">
        <f>SUM(W4:W54)</f>
        <v>64085834005</v>
      </c>
      <c r="X55" s="33">
        <f>SUM(X4:X54)</f>
        <v>142995535734.93335</v>
      </c>
      <c r="Y55" s="33">
        <f>SUM(Y4:Y54)</f>
        <v>4487136038.03</v>
      </c>
      <c r="Z55" s="34">
        <f>SUM(Z4:Z54)</f>
        <v>52327930607.45</v>
      </c>
      <c r="AA55" s="34">
        <f>SUM(AA4:AA54)</f>
        <v>64085834005</v>
      </c>
      <c r="AB55" s="34">
        <f>SUM(AB4:AB54)</f>
        <v>569074743348.7334</v>
      </c>
      <c r="AC55" s="34">
        <f>SUM(AC4:AC54)</f>
        <v>13680277909.11</v>
      </c>
      <c r="AD55" s="33">
        <f>SUM(AD4:AD54)</f>
        <v>18688546645.25</v>
      </c>
      <c r="AE55" s="33">
        <f>SUM(AE4:AE54)</f>
        <v>0</v>
      </c>
      <c r="AF55" s="33">
        <f>SUM(AF4:AF54)</f>
        <v>142995535734.93335</v>
      </c>
      <c r="AG55" s="33">
        <f>SUM(AG4:AG54)</f>
        <v>3225013513.15</v>
      </c>
      <c r="AH55" s="34">
        <f>SUM(AH4:AH54)</f>
        <v>71016477252.7</v>
      </c>
      <c r="AI55" s="34">
        <f>SUM(AI4:AI54)</f>
        <v>64085834005</v>
      </c>
      <c r="AJ55" s="34">
        <f>SUM(AJ4:AJ54)</f>
        <v>712070279083.6667</v>
      </c>
      <c r="AK55" s="34">
        <f>SUM(AK4:AK54)</f>
        <v>16905291422.26</v>
      </c>
      <c r="AL55" s="33">
        <f>SUM(AL4:AL54)</f>
        <v>18688546645.25</v>
      </c>
      <c r="AM55" s="33">
        <f>SUM(AM4:AM54)</f>
        <v>0</v>
      </c>
      <c r="AN55" s="33">
        <f>SUM(AN4:AN54)</f>
        <v>170972597846.93332</v>
      </c>
      <c r="AO55" s="33">
        <f>SUM(AO4:AO54)</f>
        <v>3781059617</v>
      </c>
      <c r="AP55" s="34">
        <f>SUM(AP4:AP54)</f>
        <v>89705023897.95</v>
      </c>
      <c r="AQ55" s="34">
        <f>SUM(AQ4:AQ54)</f>
        <v>64085834005</v>
      </c>
      <c r="AR55" s="34">
        <f>SUM(AR4:AR54)</f>
        <v>883042876930.6</v>
      </c>
      <c r="AS55" s="34">
        <f>SUM(AS4:AS54)</f>
        <v>20686351039.260002</v>
      </c>
    </row>
    <row r="56" spans="8:17" ht="15">
      <c r="H56" s="36"/>
      <c r="J56" s="35"/>
      <c r="K56" s="35"/>
      <c r="L56" s="35"/>
      <c r="M56" s="35"/>
      <c r="P56" s="64"/>
      <c r="Q56" s="64"/>
    </row>
    <row r="57" spans="8:40" ht="15">
      <c r="H57" s="64">
        <f>+F55*2%</f>
        <v>299016746.324</v>
      </c>
      <c r="J57" s="38"/>
      <c r="K57" s="38"/>
      <c r="L57" s="64"/>
      <c r="M57" s="64"/>
      <c r="N57" s="37"/>
      <c r="O57" s="37"/>
      <c r="P57" s="64">
        <f>+N55*2%</f>
        <v>373770932.90500003</v>
      </c>
      <c r="Q57" s="64"/>
      <c r="V57" s="37"/>
      <c r="W57" s="37"/>
      <c r="X57" s="64">
        <f>+V55*2%</f>
        <v>373770932.92</v>
      </c>
      <c r="Y57" s="64"/>
      <c r="AK57" s="64"/>
      <c r="AN57" s="37"/>
    </row>
    <row r="58" spans="8:38" ht="15" customHeight="1">
      <c r="H58" s="64">
        <f>+H55*2%</f>
        <v>2859910714.698667</v>
      </c>
      <c r="L58" s="64"/>
      <c r="M58" s="64"/>
      <c r="P58" s="64">
        <f>+O55*2</f>
        <v>0</v>
      </c>
      <c r="Q58" s="64"/>
      <c r="X58" s="64">
        <f>+W55*2%</f>
        <v>1281716680.1000001</v>
      </c>
      <c r="Y58" s="64"/>
      <c r="AK58" s="38"/>
      <c r="AL58" s="81"/>
    </row>
    <row r="59" spans="8:38" ht="15">
      <c r="H59" s="37">
        <f>SUM(H57:H58)</f>
        <v>3158927461.022667</v>
      </c>
      <c r="L59" s="64"/>
      <c r="M59" s="64"/>
      <c r="P59" s="64">
        <f>+P55*2%</f>
        <v>5661673437.577334</v>
      </c>
      <c r="Q59" s="64"/>
      <c r="X59" s="64">
        <f>+X55*2%</f>
        <v>2859910714.698667</v>
      </c>
      <c r="Y59" s="64"/>
      <c r="AL59" s="64"/>
    </row>
    <row r="60" spans="7:25" ht="15">
      <c r="G60" s="38"/>
      <c r="L60" s="64"/>
      <c r="M60" s="64"/>
      <c r="P60" s="64">
        <f>SUM(P57:P59)</f>
        <v>6035444370.482334</v>
      </c>
      <c r="Q60" s="64"/>
      <c r="X60" s="64">
        <f>SUM(X57:X59)</f>
        <v>4515398327.718667</v>
      </c>
      <c r="Y60" s="64"/>
    </row>
    <row r="61" spans="16:25" ht="15">
      <c r="P61" s="64"/>
      <c r="Q61" s="64"/>
      <c r="X61" s="38"/>
      <c r="Y61" s="38"/>
    </row>
    <row r="62" spans="16:25" ht="15">
      <c r="P62" s="64"/>
      <c r="Q62" s="64"/>
      <c r="X62" s="38">
        <f>+X60+H59+P60</f>
        <v>13709770159.223667</v>
      </c>
      <c r="Y62" s="38"/>
    </row>
  </sheetData>
  <sheetProtection/>
  <autoFilter ref="AL3:AO55"/>
  <mergeCells count="10">
    <mergeCell ref="F2:I2"/>
    <mergeCell ref="R2:T2"/>
    <mergeCell ref="AD2:AG2"/>
    <mergeCell ref="AL2:AO2"/>
    <mergeCell ref="AP2:AS2"/>
    <mergeCell ref="AH2:AK2"/>
    <mergeCell ref="J2:M2"/>
    <mergeCell ref="N2:Q2"/>
    <mergeCell ref="V2:Y2"/>
    <mergeCell ref="Z2:AC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/>
  <pageMargins left="0.7" right="0.7" top="0.75" bottom="0.75" header="0.3" footer="0.3"/>
  <pageSetup horizontalDpi="600" verticalDpi="600" orientation="portrait" paperSize="9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9">
      <selection activeCell="K55" sqref="K55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5.28125" style="0" customWidth="1"/>
    <col min="6" max="6" width="17.8515625" style="0" bestFit="1" customWidth="1"/>
    <col min="7" max="7" width="18.8515625" style="0" bestFit="1" customWidth="1"/>
    <col min="8" max="8" width="16.8515625" style="0" bestFit="1" customWidth="1"/>
    <col min="9" max="9" width="16.57421875" style="0" customWidth="1"/>
  </cols>
  <sheetData>
    <row r="1" spans="3:9" ht="39" customHeight="1">
      <c r="C1" s="55" t="s">
        <v>88</v>
      </c>
      <c r="F1" s="60" t="s">
        <v>198</v>
      </c>
      <c r="H1" s="84" t="s">
        <v>199</v>
      </c>
      <c r="I1" s="84" t="s">
        <v>200</v>
      </c>
    </row>
    <row r="2" spans="1:5" ht="15">
      <c r="A2" s="59" t="s">
        <v>139</v>
      </c>
      <c r="B2" s="59" t="s">
        <v>1</v>
      </c>
      <c r="C2" s="59" t="s">
        <v>197</v>
      </c>
      <c r="D2" s="59" t="s">
        <v>140</v>
      </c>
      <c r="E2" s="59"/>
    </row>
    <row r="3" spans="1:9" ht="15">
      <c r="A3" s="39" t="s">
        <v>89</v>
      </c>
      <c r="B3" s="14">
        <v>8919008530</v>
      </c>
      <c r="C3" s="73">
        <v>122819068.46666667</v>
      </c>
      <c r="D3" s="42"/>
      <c r="E3" s="41"/>
      <c r="F3" s="58">
        <v>0</v>
      </c>
      <c r="G3" s="80">
        <f>+C3+F3</f>
        <v>122819068.46666667</v>
      </c>
      <c r="H3" s="54">
        <f>+F3*2%</f>
        <v>0</v>
      </c>
      <c r="I3" s="54">
        <f>+C3*2%</f>
        <v>2456381.3693333333</v>
      </c>
    </row>
    <row r="4" spans="1:9" ht="15">
      <c r="A4" s="39" t="s">
        <v>90</v>
      </c>
      <c r="B4" s="14">
        <v>8001448299</v>
      </c>
      <c r="C4" s="73">
        <v>1110055653.6</v>
      </c>
      <c r="D4" s="42"/>
      <c r="E4" s="41"/>
      <c r="F4" s="58">
        <v>436073584</v>
      </c>
      <c r="G4" s="80">
        <f aca="true" t="shared" si="0" ref="G4:G35">+C4+F4</f>
        <v>1546129237.6</v>
      </c>
      <c r="H4" s="54">
        <f aca="true" t="shared" si="1" ref="H4:H35">+F4*2%</f>
        <v>8721471.68</v>
      </c>
      <c r="I4" s="54">
        <f aca="true" t="shared" si="2" ref="I4:I35">+C4*2%</f>
        <v>22201113.071999997</v>
      </c>
    </row>
    <row r="5" spans="1:9" ht="15">
      <c r="A5" s="39" t="s">
        <v>91</v>
      </c>
      <c r="B5" s="14">
        <v>8909800408</v>
      </c>
      <c r="C5" s="73">
        <v>15803379873.466667</v>
      </c>
      <c r="D5" s="42"/>
      <c r="E5" s="41"/>
      <c r="F5" s="58">
        <v>857053039</v>
      </c>
      <c r="G5" s="80">
        <f t="shared" si="0"/>
        <v>16660432912.466667</v>
      </c>
      <c r="H5" s="54">
        <f t="shared" si="1"/>
        <v>17141060.78</v>
      </c>
      <c r="I5" s="54">
        <f t="shared" si="2"/>
        <v>316067597.46933335</v>
      </c>
    </row>
    <row r="6" spans="1:9" ht="15">
      <c r="A6" s="39" t="s">
        <v>92</v>
      </c>
      <c r="B6" s="14">
        <v>8908010630</v>
      </c>
      <c r="C6" s="73">
        <v>3936342196.866667</v>
      </c>
      <c r="D6" s="42"/>
      <c r="E6" s="41"/>
      <c r="F6" s="58">
        <v>614584775</v>
      </c>
      <c r="G6" s="80">
        <f t="shared" si="0"/>
        <v>4550926971.866667</v>
      </c>
      <c r="H6" s="85">
        <f t="shared" si="1"/>
        <v>12291695.5</v>
      </c>
      <c r="I6" s="54">
        <f t="shared" si="2"/>
        <v>78726843.93733333</v>
      </c>
    </row>
    <row r="7" spans="1:9" ht="15">
      <c r="A7" s="39" t="s">
        <v>93</v>
      </c>
      <c r="B7" s="14">
        <v>8904801235</v>
      </c>
      <c r="C7" s="73">
        <v>4203740327.8</v>
      </c>
      <c r="D7" s="42"/>
      <c r="E7" s="41"/>
      <c r="F7" s="58">
        <v>572364299</v>
      </c>
      <c r="G7" s="80">
        <f t="shared" si="0"/>
        <v>4776104626.8</v>
      </c>
      <c r="H7" s="83">
        <f t="shared" si="1"/>
        <v>11447285.98</v>
      </c>
      <c r="I7" s="54">
        <f t="shared" si="2"/>
        <v>84074806.55600001</v>
      </c>
    </row>
    <row r="8" spans="1:9" ht="15">
      <c r="A8" s="39" t="s">
        <v>94</v>
      </c>
      <c r="B8" s="14">
        <v>8910800313</v>
      </c>
      <c r="C8" s="73">
        <v>3960500903.733333</v>
      </c>
      <c r="D8" s="42"/>
      <c r="E8" s="41"/>
      <c r="F8" s="58">
        <v>347933648</v>
      </c>
      <c r="G8" s="80">
        <f t="shared" si="0"/>
        <v>4308434551.733334</v>
      </c>
      <c r="H8" s="54">
        <f t="shared" si="1"/>
        <v>6958672.96</v>
      </c>
      <c r="I8" s="54">
        <f t="shared" si="2"/>
        <v>79210018.07466666</v>
      </c>
    </row>
    <row r="9" spans="1:9" ht="15">
      <c r="A9" s="39" t="s">
        <v>95</v>
      </c>
      <c r="B9" s="14">
        <v>8906800622</v>
      </c>
      <c r="C9" s="73">
        <v>776738934.6</v>
      </c>
      <c r="D9" s="42"/>
      <c r="E9" s="41"/>
      <c r="F9" s="58">
        <v>596206396</v>
      </c>
      <c r="G9" s="80">
        <f t="shared" si="0"/>
        <v>1372945330.6</v>
      </c>
      <c r="H9" s="54">
        <f t="shared" si="1"/>
        <v>11924127.92</v>
      </c>
      <c r="I9" s="54">
        <f t="shared" si="2"/>
        <v>15534778.692000002</v>
      </c>
    </row>
    <row r="10" spans="1:9" ht="15">
      <c r="A10" s="39" t="s">
        <v>96</v>
      </c>
      <c r="B10" s="14">
        <v>8911903461</v>
      </c>
      <c r="C10" s="73">
        <v>1392711056.6</v>
      </c>
      <c r="D10" s="42"/>
      <c r="E10" s="41"/>
      <c r="F10" s="58">
        <v>290959821</v>
      </c>
      <c r="G10" s="80">
        <f t="shared" si="0"/>
        <v>1683670877.6</v>
      </c>
      <c r="H10" s="83">
        <f t="shared" si="1"/>
        <v>5819196.42</v>
      </c>
      <c r="I10" s="54">
        <f t="shared" si="2"/>
        <v>27854221.132</v>
      </c>
    </row>
    <row r="11" spans="1:9" ht="15">
      <c r="A11" s="39" t="s">
        <v>97</v>
      </c>
      <c r="B11" s="14">
        <v>8921150294</v>
      </c>
      <c r="C11" s="73">
        <v>1172787297.0666666</v>
      </c>
      <c r="D11" s="42"/>
      <c r="E11" s="41"/>
      <c r="F11" s="58">
        <v>0</v>
      </c>
      <c r="G11" s="80">
        <f t="shared" si="0"/>
        <v>1172787297.0666666</v>
      </c>
      <c r="H11" s="54">
        <f t="shared" si="1"/>
        <v>0</v>
      </c>
      <c r="I11" s="54">
        <f t="shared" si="2"/>
        <v>23455745.94133333</v>
      </c>
    </row>
    <row r="12" spans="1:9" ht="15">
      <c r="A12" s="39" t="s">
        <v>98</v>
      </c>
      <c r="B12" s="14">
        <v>8920007573</v>
      </c>
      <c r="C12" s="73">
        <v>1538434320.6666667</v>
      </c>
      <c r="D12" s="42"/>
      <c r="E12" s="41"/>
      <c r="F12" s="58">
        <v>128797870</v>
      </c>
      <c r="G12" s="80">
        <f t="shared" si="0"/>
        <v>1667232190.6666667</v>
      </c>
      <c r="H12" s="54">
        <f t="shared" si="1"/>
        <v>2575957.4</v>
      </c>
      <c r="I12" s="54">
        <f t="shared" si="2"/>
        <v>30768686.413333334</v>
      </c>
    </row>
    <row r="13" spans="1:9" ht="15">
      <c r="A13" s="39" t="s">
        <v>99</v>
      </c>
      <c r="B13" s="14">
        <v>8001189541</v>
      </c>
      <c r="C13" s="73">
        <v>3272526154.0666666</v>
      </c>
      <c r="D13" s="42"/>
      <c r="E13" s="41"/>
      <c r="F13" s="58">
        <v>62711960</v>
      </c>
      <c r="G13" s="80">
        <f t="shared" si="0"/>
        <v>3335238114.0666666</v>
      </c>
      <c r="H13" s="54">
        <f t="shared" si="1"/>
        <v>1254239.2</v>
      </c>
      <c r="I13" s="54">
        <f t="shared" si="2"/>
        <v>65450523.08133333</v>
      </c>
    </row>
    <row r="14" spans="1:9" ht="15">
      <c r="A14" s="39" t="s">
        <v>100</v>
      </c>
      <c r="B14" s="14">
        <v>8905015104</v>
      </c>
      <c r="C14" s="73">
        <v>2093380829.8</v>
      </c>
      <c r="D14" s="42"/>
      <c r="E14" s="41"/>
      <c r="F14" s="58">
        <v>912634039</v>
      </c>
      <c r="G14" s="80">
        <f t="shared" si="0"/>
        <v>3006014868.8</v>
      </c>
      <c r="H14" s="83">
        <f t="shared" si="1"/>
        <v>18252680.78</v>
      </c>
      <c r="I14" s="54">
        <f t="shared" si="2"/>
        <v>41867616.596</v>
      </c>
    </row>
    <row r="15" spans="1:9" ht="15">
      <c r="A15" s="39" t="s">
        <v>101</v>
      </c>
      <c r="B15" s="14">
        <v>8922003239</v>
      </c>
      <c r="C15" s="73">
        <v>1101497119.9333334</v>
      </c>
      <c r="D15" s="42"/>
      <c r="E15" s="41"/>
      <c r="F15" s="58">
        <v>207479854</v>
      </c>
      <c r="G15" s="80">
        <f t="shared" si="0"/>
        <v>1308976973.9333334</v>
      </c>
      <c r="H15" s="54">
        <f t="shared" si="1"/>
        <v>4149597.08</v>
      </c>
      <c r="I15" s="54">
        <f t="shared" si="2"/>
        <v>22029942.39866667</v>
      </c>
    </row>
    <row r="16" spans="1:9" ht="15">
      <c r="A16" s="39" t="s">
        <v>102</v>
      </c>
      <c r="B16" s="14">
        <v>8901022573</v>
      </c>
      <c r="C16" s="73">
        <v>6028763809.2</v>
      </c>
      <c r="D16" s="42"/>
      <c r="E16" s="41"/>
      <c r="F16" s="58">
        <v>40223401</v>
      </c>
      <c r="G16" s="80">
        <f t="shared" si="0"/>
        <v>6068987210.2</v>
      </c>
      <c r="H16" s="54">
        <f t="shared" si="1"/>
        <v>804468.02</v>
      </c>
      <c r="I16" s="54">
        <f t="shared" si="2"/>
        <v>120575276.184</v>
      </c>
    </row>
    <row r="17" spans="1:9" ht="15">
      <c r="A17" s="39" t="s">
        <v>103</v>
      </c>
      <c r="B17" s="14">
        <v>8915003192</v>
      </c>
      <c r="C17" s="73">
        <v>5270954307.266666</v>
      </c>
      <c r="D17" s="42"/>
      <c r="E17" s="41"/>
      <c r="F17" s="58">
        <v>373973522</v>
      </c>
      <c r="G17" s="80">
        <f t="shared" si="0"/>
        <v>5644927829.266666</v>
      </c>
      <c r="H17" s="54">
        <f t="shared" si="1"/>
        <v>7479470.44</v>
      </c>
      <c r="I17" s="54">
        <f t="shared" si="2"/>
        <v>105419086.14533333</v>
      </c>
    </row>
    <row r="18" spans="1:9" ht="15">
      <c r="A18" s="39" t="s">
        <v>104</v>
      </c>
      <c r="B18" s="14">
        <v>8917801118</v>
      </c>
      <c r="C18" s="73">
        <v>2613680450.2</v>
      </c>
      <c r="D18" s="42"/>
      <c r="E18" s="41"/>
      <c r="F18" s="58">
        <v>728035430</v>
      </c>
      <c r="G18" s="80">
        <f t="shared" si="0"/>
        <v>3341715880.2</v>
      </c>
      <c r="H18" s="54">
        <f t="shared" si="1"/>
        <v>14560708.6</v>
      </c>
      <c r="I18" s="54">
        <f t="shared" si="2"/>
        <v>52273609.004</v>
      </c>
    </row>
    <row r="19" spans="1:9" ht="15">
      <c r="A19" s="39" t="s">
        <v>105</v>
      </c>
      <c r="B19" s="14">
        <v>8350003004</v>
      </c>
      <c r="C19" s="73">
        <v>821309035.1333333</v>
      </c>
      <c r="D19" s="42"/>
      <c r="E19" s="41"/>
      <c r="F19" s="58">
        <v>26344648</v>
      </c>
      <c r="G19" s="80">
        <f t="shared" si="0"/>
        <v>847653683.1333333</v>
      </c>
      <c r="H19" s="54">
        <f t="shared" si="1"/>
        <v>526892.96</v>
      </c>
      <c r="I19" s="54">
        <f t="shared" si="2"/>
        <v>16426180.702666666</v>
      </c>
    </row>
    <row r="20" spans="1:9" ht="15">
      <c r="A20" s="39" t="s">
        <v>106</v>
      </c>
      <c r="B20" s="14">
        <v>8900004328</v>
      </c>
      <c r="C20" s="73">
        <v>2800977661.8</v>
      </c>
      <c r="D20" s="42"/>
      <c r="E20" s="41"/>
      <c r="F20" s="58">
        <v>853889378</v>
      </c>
      <c r="G20" s="80">
        <f t="shared" si="0"/>
        <v>3654867039.8</v>
      </c>
      <c r="H20" s="54">
        <f t="shared" si="1"/>
        <v>17077787.56</v>
      </c>
      <c r="I20" s="54">
        <f t="shared" si="2"/>
        <v>56019553.236</v>
      </c>
    </row>
    <row r="21" spans="1:9" ht="15">
      <c r="A21" s="39" t="s">
        <v>107</v>
      </c>
      <c r="B21" s="14">
        <v>8907006407</v>
      </c>
      <c r="C21" s="73">
        <v>2469762926.8</v>
      </c>
      <c r="D21" s="42"/>
      <c r="E21" s="41"/>
      <c r="F21" s="58">
        <v>1890160449</v>
      </c>
      <c r="G21" s="80">
        <f t="shared" si="0"/>
        <v>4359923375.8</v>
      </c>
      <c r="H21" s="83">
        <f t="shared" si="1"/>
        <v>37803208.980000004</v>
      </c>
      <c r="I21" s="54">
        <f t="shared" si="2"/>
        <v>49395258.536000006</v>
      </c>
    </row>
    <row r="22" spans="1:9" ht="15">
      <c r="A22" s="39" t="s">
        <v>108</v>
      </c>
      <c r="B22" s="14">
        <v>8903990106</v>
      </c>
      <c r="C22" s="73">
        <v>11879958866.2</v>
      </c>
      <c r="D22" s="42"/>
      <c r="E22" s="41"/>
      <c r="F22" s="58">
        <v>616246611</v>
      </c>
      <c r="G22" s="80">
        <f t="shared" si="0"/>
        <v>12496205477.2</v>
      </c>
      <c r="H22" s="54">
        <f t="shared" si="1"/>
        <v>12324932.22</v>
      </c>
      <c r="I22" s="54">
        <f t="shared" si="2"/>
        <v>237599177.32400003</v>
      </c>
    </row>
    <row r="23" spans="1:9" ht="15">
      <c r="A23" s="39" t="s">
        <v>109</v>
      </c>
      <c r="B23" s="14">
        <v>8999992307</v>
      </c>
      <c r="C23" s="73">
        <v>961330210.7333333</v>
      </c>
      <c r="D23" s="42"/>
      <c r="E23" s="41"/>
      <c r="F23" s="58">
        <v>174937914</v>
      </c>
      <c r="G23" s="80">
        <f t="shared" si="0"/>
        <v>1136268124.7333333</v>
      </c>
      <c r="H23" s="83">
        <f t="shared" si="1"/>
        <v>3498758.2800000003</v>
      </c>
      <c r="I23" s="54">
        <f t="shared" si="2"/>
        <v>19226604.21466667</v>
      </c>
    </row>
    <row r="24" spans="1:9" ht="15">
      <c r="A24" s="39" t="s">
        <v>110</v>
      </c>
      <c r="B24" s="14">
        <v>8905006226</v>
      </c>
      <c r="C24" s="73">
        <v>1853769714</v>
      </c>
      <c r="D24" s="42"/>
      <c r="E24" s="41"/>
      <c r="F24" s="58">
        <v>252764147</v>
      </c>
      <c r="G24" s="80">
        <f t="shared" si="0"/>
        <v>2106533861</v>
      </c>
      <c r="H24" s="54">
        <f t="shared" si="1"/>
        <v>5055282.94</v>
      </c>
      <c r="I24" s="54">
        <f t="shared" si="2"/>
        <v>37075394.28</v>
      </c>
    </row>
    <row r="25" spans="1:9" ht="15">
      <c r="A25" s="39" t="s">
        <v>111</v>
      </c>
      <c r="B25" s="20">
        <v>8001631300</v>
      </c>
      <c r="C25" s="73">
        <v>826347588.3333334</v>
      </c>
      <c r="D25" s="42"/>
      <c r="E25" s="41"/>
      <c r="F25" s="58">
        <v>15681856</v>
      </c>
      <c r="G25" s="80">
        <f t="shared" si="0"/>
        <v>842029444.3333334</v>
      </c>
      <c r="H25" s="54">
        <f t="shared" si="1"/>
        <v>313637.12</v>
      </c>
      <c r="I25" s="83">
        <f t="shared" si="2"/>
        <v>16526951.766666668</v>
      </c>
    </row>
    <row r="26" spans="1:9" ht="15">
      <c r="A26" s="39" t="s">
        <v>112</v>
      </c>
      <c r="B26" s="14">
        <v>8902012134</v>
      </c>
      <c r="C26" s="73">
        <v>6302636465.333333</v>
      </c>
      <c r="D26" s="42"/>
      <c r="E26" s="41"/>
      <c r="F26" s="58">
        <v>357441977</v>
      </c>
      <c r="G26" s="80">
        <f t="shared" si="0"/>
        <v>6660078442.333333</v>
      </c>
      <c r="H26" s="54">
        <f t="shared" si="1"/>
        <v>7148839.54</v>
      </c>
      <c r="I26" s="54">
        <f t="shared" si="2"/>
        <v>126052729.30666666</v>
      </c>
    </row>
    <row r="27" spans="1:9" ht="15">
      <c r="A27" s="39" t="s">
        <v>113</v>
      </c>
      <c r="B27" s="14">
        <v>8002253408</v>
      </c>
      <c r="C27" s="73">
        <v>753443820.3333334</v>
      </c>
      <c r="D27" s="42"/>
      <c r="E27" s="41"/>
      <c r="F27" s="58">
        <v>3806991583</v>
      </c>
      <c r="G27" s="80">
        <f t="shared" si="0"/>
        <v>4560435403.333333</v>
      </c>
      <c r="H27" s="54">
        <f t="shared" si="1"/>
        <v>76139831.66</v>
      </c>
      <c r="I27" s="54">
        <f t="shared" si="2"/>
        <v>15068876.406666668</v>
      </c>
    </row>
    <row r="28" spans="1:9" ht="15">
      <c r="A28" s="39" t="s">
        <v>114</v>
      </c>
      <c r="B28" s="14">
        <v>8999990633</v>
      </c>
      <c r="C28" s="73">
        <v>33599478458.933334</v>
      </c>
      <c r="D28" s="42"/>
      <c r="E28" s="41"/>
      <c r="F28" s="58">
        <v>4181416090</v>
      </c>
      <c r="G28" s="80">
        <f t="shared" si="0"/>
        <v>37780894548.933334</v>
      </c>
      <c r="H28" s="54">
        <f t="shared" si="1"/>
        <v>83628321.8</v>
      </c>
      <c r="I28" s="54">
        <f t="shared" si="2"/>
        <v>671989569.1786667</v>
      </c>
    </row>
    <row r="29" spans="1:9" ht="15">
      <c r="A29" s="39" t="s">
        <v>115</v>
      </c>
      <c r="B29" s="14">
        <v>8999991244</v>
      </c>
      <c r="C29" s="73">
        <v>3343236036.6666665</v>
      </c>
      <c r="D29" s="42"/>
      <c r="E29" s="41"/>
      <c r="F29" s="58">
        <v>487155419</v>
      </c>
      <c r="G29" s="80">
        <f t="shared" si="0"/>
        <v>3830391455.6666665</v>
      </c>
      <c r="H29" s="54">
        <f t="shared" si="1"/>
        <v>9743108.38</v>
      </c>
      <c r="I29" s="54">
        <f t="shared" si="2"/>
        <v>66864720.733333334</v>
      </c>
    </row>
    <row r="30" spans="1:9" ht="15">
      <c r="A30" s="39" t="s">
        <v>116</v>
      </c>
      <c r="B30" s="56">
        <v>8918003301</v>
      </c>
      <c r="C30" s="73">
        <v>6322294302.266666</v>
      </c>
      <c r="D30" s="42"/>
      <c r="E30" s="41"/>
      <c r="F30" s="58">
        <v>2136891244</v>
      </c>
      <c r="G30" s="80">
        <f t="shared" si="0"/>
        <v>8459185546.266666</v>
      </c>
      <c r="H30" s="54">
        <f t="shared" si="1"/>
        <v>42737824.88</v>
      </c>
      <c r="I30" s="54">
        <f t="shared" si="2"/>
        <v>126445886.04533333</v>
      </c>
    </row>
    <row r="31" spans="1:9" ht="15">
      <c r="A31" s="39" t="s">
        <v>117</v>
      </c>
      <c r="B31" s="14">
        <v>8923002856</v>
      </c>
      <c r="C31" s="73">
        <v>1511238513.1333334</v>
      </c>
      <c r="D31" s="42"/>
      <c r="E31" s="41"/>
      <c r="F31" s="58">
        <v>129631147</v>
      </c>
      <c r="G31" s="80">
        <f t="shared" si="0"/>
        <v>1640869660.1333334</v>
      </c>
      <c r="H31" s="54">
        <f t="shared" si="1"/>
        <v>2592622.94</v>
      </c>
      <c r="I31" s="54">
        <f t="shared" si="2"/>
        <v>30224770.26266667</v>
      </c>
    </row>
    <row r="32" spans="1:9" ht="15">
      <c r="A32" s="39" t="s">
        <v>118</v>
      </c>
      <c r="B32" s="14">
        <v>8916800894</v>
      </c>
      <c r="C32" s="73">
        <v>2346332254.733333</v>
      </c>
      <c r="D32" s="42"/>
      <c r="E32" s="41"/>
      <c r="F32" s="58">
        <v>580631481</v>
      </c>
      <c r="G32" s="80">
        <f t="shared" si="0"/>
        <v>2926963735.733333</v>
      </c>
      <c r="H32" s="54">
        <f t="shared" si="1"/>
        <v>11612629.620000001</v>
      </c>
      <c r="I32" s="54">
        <f t="shared" si="2"/>
        <v>46926645.09466666</v>
      </c>
    </row>
    <row r="33" spans="1:9" ht="15">
      <c r="A33" s="39" t="s">
        <v>119</v>
      </c>
      <c r="B33" s="14">
        <v>8911800842</v>
      </c>
      <c r="C33" s="73">
        <v>2759643853.6</v>
      </c>
      <c r="D33" s="42"/>
      <c r="E33" s="41"/>
      <c r="F33" s="58">
        <v>345696462</v>
      </c>
      <c r="G33" s="80">
        <f t="shared" si="0"/>
        <v>3105340315.6</v>
      </c>
      <c r="H33" s="54">
        <f t="shared" si="1"/>
        <v>6913929.24</v>
      </c>
      <c r="I33" s="54">
        <f t="shared" si="2"/>
        <v>55192877.072</v>
      </c>
    </row>
    <row r="34" spans="1:9" ht="15">
      <c r="A34" s="39" t="s">
        <v>120</v>
      </c>
      <c r="B34" s="14">
        <v>8914800359</v>
      </c>
      <c r="C34" s="73">
        <v>4704479973.466666</v>
      </c>
      <c r="D34" s="42"/>
      <c r="E34" s="41"/>
      <c r="F34" s="58">
        <v>809412464</v>
      </c>
      <c r="G34" s="80">
        <f t="shared" si="0"/>
        <v>5513892437.466666</v>
      </c>
      <c r="H34" s="54">
        <f t="shared" si="1"/>
        <v>16188249.280000001</v>
      </c>
      <c r="I34" s="54">
        <f t="shared" si="2"/>
        <v>94089599.46933332</v>
      </c>
    </row>
    <row r="35" spans="1:9" ht="24">
      <c r="A35" s="39" t="s">
        <v>121</v>
      </c>
      <c r="B35" s="14">
        <v>8605127804</v>
      </c>
      <c r="C35" s="73">
        <v>2262022237.133333</v>
      </c>
      <c r="D35" s="42"/>
      <c r="E35" s="41"/>
      <c r="F35" s="58">
        <v>5618009034</v>
      </c>
      <c r="G35" s="80">
        <f t="shared" si="0"/>
        <v>7880031271.133333</v>
      </c>
      <c r="H35" s="54">
        <f t="shared" si="1"/>
        <v>112360180.68</v>
      </c>
      <c r="I35" s="54">
        <f t="shared" si="2"/>
        <v>45240444.74266666</v>
      </c>
    </row>
    <row r="36" spans="1:9" ht="15">
      <c r="A36" s="43" t="s">
        <v>122</v>
      </c>
      <c r="B36" s="44"/>
      <c r="C36" s="45">
        <f>SUM(C3:C35)</f>
        <v>139916574221.93332</v>
      </c>
      <c r="D36" s="45">
        <f>SUM(D3:D35)</f>
        <v>0</v>
      </c>
      <c r="E36" s="45">
        <f>SUM(E4:E35)</f>
        <v>0</v>
      </c>
      <c r="F36" s="45">
        <f>SUM(F3:F35)</f>
        <v>28452333542</v>
      </c>
      <c r="G36" s="45">
        <f>SUM(G3:G35)</f>
        <v>168368907763.93332</v>
      </c>
      <c r="H36" s="80">
        <f>SUM(H3:H35)</f>
        <v>569046670.8399999</v>
      </c>
      <c r="I36" s="54">
        <f>SUM(I3:I35)</f>
        <v>2798331484.4386663</v>
      </c>
    </row>
    <row r="37" spans="1:9" ht="15">
      <c r="A37" s="46" t="s">
        <v>123</v>
      </c>
      <c r="B37" s="47">
        <v>8918002604</v>
      </c>
      <c r="C37" s="62">
        <v>405043340</v>
      </c>
      <c r="E37" s="41"/>
      <c r="F37" s="57"/>
      <c r="G37" s="80"/>
      <c r="I37" s="54">
        <f>+C37*2%</f>
        <v>8100866.8</v>
      </c>
    </row>
    <row r="38" spans="1:9" ht="15">
      <c r="A38" s="46" t="s">
        <v>124</v>
      </c>
      <c r="B38" s="47">
        <v>8907009060</v>
      </c>
      <c r="C38" s="62">
        <v>70229691</v>
      </c>
      <c r="E38" s="41"/>
      <c r="F38" s="57"/>
      <c r="G38" s="80"/>
      <c r="I38" s="54">
        <f aca="true" t="shared" si="3" ref="I38:I50">+C38*2%</f>
        <v>1404593.82</v>
      </c>
    </row>
    <row r="39" spans="1:9" ht="15">
      <c r="A39" s="48" t="s">
        <v>38</v>
      </c>
      <c r="B39" s="47">
        <v>8909801341</v>
      </c>
      <c r="C39" s="62">
        <v>214932508</v>
      </c>
      <c r="E39" s="41"/>
      <c r="F39" s="57"/>
      <c r="G39" s="80"/>
      <c r="I39" s="83">
        <f t="shared" si="3"/>
        <v>4298650.16</v>
      </c>
    </row>
    <row r="40" spans="1:9" ht="15">
      <c r="A40" s="48" t="s">
        <v>50</v>
      </c>
      <c r="B40" s="47">
        <v>8915007591</v>
      </c>
      <c r="C40" s="62">
        <v>295660551</v>
      </c>
      <c r="E40" s="41"/>
      <c r="F40" s="57"/>
      <c r="G40" s="80"/>
      <c r="I40" s="83">
        <f t="shared" si="3"/>
        <v>5913211.0200000005</v>
      </c>
    </row>
    <row r="41" spans="1:9" ht="15">
      <c r="A41" s="46" t="s">
        <v>125</v>
      </c>
      <c r="B41" s="47">
        <v>8909801501</v>
      </c>
      <c r="C41" s="62">
        <v>132890418</v>
      </c>
      <c r="E41" s="41"/>
      <c r="F41" s="57"/>
      <c r="G41" s="80"/>
      <c r="I41" s="54">
        <f t="shared" si="3"/>
        <v>2657808.36</v>
      </c>
    </row>
    <row r="42" spans="1:9" ht="15">
      <c r="A42" s="48" t="s">
        <v>126</v>
      </c>
      <c r="B42" s="47">
        <v>8002479401</v>
      </c>
      <c r="C42" s="62">
        <v>126538698</v>
      </c>
      <c r="E42" s="41"/>
      <c r="F42" s="57"/>
      <c r="G42" s="80"/>
      <c r="I42" s="54">
        <f t="shared" si="3"/>
        <v>2530773.96</v>
      </c>
    </row>
    <row r="43" spans="1:9" ht="15">
      <c r="A43" s="48" t="s">
        <v>127</v>
      </c>
      <c r="B43" s="47">
        <v>8917019320</v>
      </c>
      <c r="C43" s="62">
        <v>164054868</v>
      </c>
      <c r="D43" s="53"/>
      <c r="E43" s="41"/>
      <c r="F43" s="57"/>
      <c r="G43" s="80"/>
      <c r="I43" s="54">
        <f t="shared" si="3"/>
        <v>3281097.36</v>
      </c>
    </row>
    <row r="44" spans="1:9" ht="15">
      <c r="A44" s="48" t="s">
        <v>128</v>
      </c>
      <c r="B44" s="47">
        <v>8908026784</v>
      </c>
      <c r="C44" s="62">
        <v>132032908</v>
      </c>
      <c r="E44" s="41"/>
      <c r="F44" s="57"/>
      <c r="G44" s="80"/>
      <c r="I44" s="54">
        <f t="shared" si="3"/>
        <v>2640658.16</v>
      </c>
    </row>
    <row r="45" spans="1:9" ht="15">
      <c r="A45" s="48" t="s">
        <v>129</v>
      </c>
      <c r="B45" s="47">
        <v>8001240234</v>
      </c>
      <c r="C45" s="62">
        <v>176865981</v>
      </c>
      <c r="E45" s="41"/>
      <c r="F45" s="57"/>
      <c r="G45" s="80"/>
      <c r="I45" s="54">
        <f t="shared" si="3"/>
        <v>3537319.62</v>
      </c>
    </row>
    <row r="46" spans="1:9" ht="15">
      <c r="A46" s="48" t="s">
        <v>130</v>
      </c>
      <c r="B46" s="47">
        <v>8909801531</v>
      </c>
      <c r="C46" s="62">
        <v>509224241</v>
      </c>
      <c r="E46" s="41"/>
      <c r="F46" s="57"/>
      <c r="G46" s="80"/>
      <c r="I46" s="54">
        <f t="shared" si="3"/>
        <v>10184484.82</v>
      </c>
    </row>
    <row r="47" spans="1:9" ht="15">
      <c r="A47" s="48" t="s">
        <v>74</v>
      </c>
      <c r="B47" s="47">
        <v>8904800545</v>
      </c>
      <c r="C47" s="62">
        <v>213935165</v>
      </c>
      <c r="E47" s="41"/>
      <c r="F47" s="57"/>
      <c r="G47" s="80"/>
      <c r="I47" s="54">
        <f t="shared" si="3"/>
        <v>4278703.3</v>
      </c>
    </row>
    <row r="48" spans="1:9" ht="15">
      <c r="A48" s="48" t="s">
        <v>131</v>
      </c>
      <c r="B48" s="47">
        <v>8020110655</v>
      </c>
      <c r="C48" s="62">
        <v>206054570</v>
      </c>
      <c r="D48" s="62"/>
      <c r="E48" s="41"/>
      <c r="F48" s="57"/>
      <c r="G48" s="80"/>
      <c r="I48" s="54">
        <f t="shared" si="3"/>
        <v>4121091.4</v>
      </c>
    </row>
    <row r="49" spans="1:9" ht="15">
      <c r="A49" s="48" t="s">
        <v>79</v>
      </c>
      <c r="B49" s="47">
        <v>8905015784</v>
      </c>
      <c r="C49" s="62">
        <v>567926922</v>
      </c>
      <c r="D49" s="62"/>
      <c r="E49" s="41"/>
      <c r="F49" s="57"/>
      <c r="G49" s="80"/>
      <c r="I49" s="54">
        <f t="shared" si="3"/>
        <v>11358538.44</v>
      </c>
    </row>
    <row r="50" spans="1:9" ht="15">
      <c r="A50" s="48" t="s">
        <v>80</v>
      </c>
      <c r="B50" s="47">
        <v>8919028110</v>
      </c>
      <c r="C50" s="62">
        <v>242189600</v>
      </c>
      <c r="D50" s="62"/>
      <c r="E50" s="41"/>
      <c r="F50" s="57"/>
      <c r="G50" s="80"/>
      <c r="I50" s="54">
        <f t="shared" si="3"/>
        <v>4843792</v>
      </c>
    </row>
    <row r="51" spans="1:9" ht="15">
      <c r="A51" s="49"/>
      <c r="B51" s="49"/>
      <c r="C51" s="45">
        <f>SUM(C37:C50)</f>
        <v>3457579461</v>
      </c>
      <c r="E51" s="41"/>
      <c r="F51" s="57"/>
      <c r="G51" s="80"/>
      <c r="I51" s="54">
        <f>SUM(I37:I50)</f>
        <v>69151589.22</v>
      </c>
    </row>
    <row r="52" spans="1:9" ht="15">
      <c r="A52" s="49"/>
      <c r="B52" s="49"/>
      <c r="C52" s="45">
        <f>+C51+G36</f>
        <v>171826487224.93332</v>
      </c>
      <c r="E52" s="41"/>
      <c r="F52" s="63">
        <v>170972597846.93332</v>
      </c>
      <c r="G52" s="80">
        <f>+C52-F52</f>
        <v>853889378</v>
      </c>
      <c r="I52" s="54"/>
    </row>
    <row r="53" spans="1:9" ht="15">
      <c r="A53" s="49"/>
      <c r="B53" s="49"/>
      <c r="C53" s="55" t="s">
        <v>132</v>
      </c>
      <c r="E53" s="41"/>
      <c r="F53" s="57"/>
      <c r="G53" s="80"/>
      <c r="I53" s="54"/>
    </row>
    <row r="54" spans="1:9" ht="48.75">
      <c r="A54" s="50" t="s">
        <v>133</v>
      </c>
      <c r="B54" s="51">
        <v>8999990633</v>
      </c>
      <c r="C54" s="40">
        <v>13310749131.916666</v>
      </c>
      <c r="D54" s="42"/>
      <c r="E54" s="41"/>
      <c r="F54" s="57"/>
      <c r="G54" s="80"/>
      <c r="I54" s="54">
        <f>+C54*2%</f>
        <v>266214982.63833332</v>
      </c>
    </row>
    <row r="55" spans="1:9" ht="36.75">
      <c r="A55" s="50" t="s">
        <v>134</v>
      </c>
      <c r="B55" s="51">
        <v>8915003192</v>
      </c>
      <c r="C55" s="73">
        <v>1395729407</v>
      </c>
      <c r="D55" s="40"/>
      <c r="E55" s="41"/>
      <c r="G55" s="80"/>
      <c r="I55" s="54">
        <f>+C55*2%</f>
        <v>27914588.14</v>
      </c>
    </row>
    <row r="56" spans="1:9" ht="36.75">
      <c r="A56" s="50" t="s">
        <v>135</v>
      </c>
      <c r="B56" s="52">
        <v>8908010630</v>
      </c>
      <c r="C56" s="75">
        <v>1287430059.3333333</v>
      </c>
      <c r="D56" s="40"/>
      <c r="E56" s="41"/>
      <c r="G56" s="80"/>
      <c r="I56" s="54">
        <f>+C56*2%</f>
        <v>25748601.186666667</v>
      </c>
    </row>
    <row r="57" spans="1:9" ht="36.75">
      <c r="A57" s="50" t="s">
        <v>136</v>
      </c>
      <c r="B57" s="52">
        <v>8910800313</v>
      </c>
      <c r="C57" s="75">
        <v>2230033108.5</v>
      </c>
      <c r="D57" s="40"/>
      <c r="E57" s="41"/>
      <c r="G57" s="80"/>
      <c r="I57" s="54">
        <f>+C57*2%</f>
        <v>44600662.17</v>
      </c>
    </row>
    <row r="58" spans="1:9" ht="48.75">
      <c r="A58" s="50" t="s">
        <v>137</v>
      </c>
      <c r="B58" s="52">
        <v>8916800894</v>
      </c>
      <c r="C58" s="75">
        <v>124199424.66666667</v>
      </c>
      <c r="D58" s="40"/>
      <c r="E58" s="41"/>
      <c r="G58" s="80"/>
      <c r="I58" s="83">
        <f>+C58*2%</f>
        <v>2483988.4933333336</v>
      </c>
    </row>
    <row r="59" spans="1:9" ht="48.75">
      <c r="A59" s="50" t="s">
        <v>138</v>
      </c>
      <c r="B59" s="52">
        <v>8914800359</v>
      </c>
      <c r="C59" s="78">
        <v>340405513.8333333</v>
      </c>
      <c r="D59" s="40"/>
      <c r="E59" s="41"/>
      <c r="G59" s="80"/>
      <c r="I59" s="54">
        <f>+C59*2%</f>
        <v>6808110.276666666</v>
      </c>
    </row>
    <row r="60" spans="1:9" ht="15">
      <c r="A60" s="49"/>
      <c r="B60" s="49"/>
      <c r="C60" s="45">
        <f>SUM(C54:C59)</f>
        <v>18688546645.25</v>
      </c>
      <c r="E60" s="41"/>
      <c r="G60" s="80"/>
      <c r="I60" s="54">
        <f>SUM(I54:I59)</f>
        <v>373770932.905</v>
      </c>
    </row>
    <row r="61" spans="3:9" ht="15">
      <c r="C61" s="45">
        <f>+C60+C52</f>
        <v>190515033870.18332</v>
      </c>
      <c r="E61" s="41"/>
      <c r="F61" s="41"/>
      <c r="G61" s="80"/>
      <c r="I61" s="54">
        <f>+I60+I36</f>
        <v>3172102417.343666</v>
      </c>
    </row>
    <row r="62" spans="3:9" ht="15">
      <c r="C62" s="41">
        <f>+C61+C51</f>
        <v>193972613331.18332</v>
      </c>
      <c r="E62" s="41"/>
      <c r="G62" s="80"/>
      <c r="I62" s="54">
        <v>3634958472</v>
      </c>
    </row>
    <row r="63" spans="3:9" ht="15">
      <c r="C63" s="53"/>
      <c r="I63" s="80">
        <f>+I62-I61</f>
        <v>462856054.6563339</v>
      </c>
    </row>
    <row r="64" ht="15">
      <c r="C64" s="41">
        <f>+C62+C63</f>
        <v>193972613331.18332</v>
      </c>
    </row>
  </sheetData>
  <sheetProtection/>
  <autoFilter ref="A2:F62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151</v>
      </c>
      <c r="C1" s="8" t="s">
        <v>2</v>
      </c>
      <c r="D1" s="9" t="s">
        <v>3</v>
      </c>
      <c r="E1" t="s">
        <v>144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82</v>
      </c>
      <c r="F2" t="s">
        <v>83</v>
      </c>
      <c r="G2" t="s">
        <v>84</v>
      </c>
      <c r="H2" t="s">
        <v>143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82</v>
      </c>
      <c r="I3" t="s">
        <v>83</v>
      </c>
      <c r="J3" t="s">
        <v>84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0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145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29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31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32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34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35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37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38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40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42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43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45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47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48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49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50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52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53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55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57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59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60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61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63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65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67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0">
        <v>8999990633</v>
      </c>
      <c r="B44" s="14">
        <v>899999063</v>
      </c>
      <c r="C44" s="20">
        <v>27400000</v>
      </c>
      <c r="D44" s="21" t="s">
        <v>68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69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71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72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74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76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4">
        <v>8909801121</v>
      </c>
      <c r="B50" s="14">
        <v>890980112</v>
      </c>
      <c r="C50" s="24">
        <v>218805088</v>
      </c>
      <c r="D50" s="25" t="s">
        <v>78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6">
        <v>8905015784</v>
      </c>
      <c r="B51" s="14">
        <v>890501578</v>
      </c>
      <c r="C51" s="27"/>
      <c r="D51" s="28" t="s">
        <v>79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6">
        <v>8919028110</v>
      </c>
      <c r="B52" s="14">
        <v>891902811</v>
      </c>
      <c r="C52" s="61">
        <v>824376000</v>
      </c>
      <c r="D52" s="28" t="s">
        <v>80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34</v>
      </c>
    </row>
    <row r="2" ht="15">
      <c r="A2" s="15" t="s">
        <v>42</v>
      </c>
    </row>
    <row r="3" ht="15">
      <c r="A3" s="15" t="s">
        <v>48</v>
      </c>
    </row>
    <row r="4" ht="15">
      <c r="A4" s="15" t="s">
        <v>49</v>
      </c>
    </row>
    <row r="5" ht="15">
      <c r="A5" s="15" t="s">
        <v>52</v>
      </c>
    </row>
    <row r="6" ht="15">
      <c r="A6" s="21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Diego Andrés Cortes Marquez</cp:lastModifiedBy>
  <dcterms:created xsi:type="dcterms:W3CDTF">2012-01-13T14:38:35Z</dcterms:created>
  <dcterms:modified xsi:type="dcterms:W3CDTF">2013-07-25T19:59:42Z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