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5" windowWidth="15195" windowHeight="8190" activeTab="0"/>
  </bookViews>
  <sheets>
    <sheet name="Otras Transf_Universidades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'Otras Transf_Universidades'!$A$1:$CS$83</definedName>
  </definedNames>
  <calcPr fullCalcOnLoad="1"/>
</workbook>
</file>

<file path=xl/comments1.xml><?xml version="1.0" encoding="utf-8"?>
<comments xmlns="http://schemas.openxmlformats.org/spreadsheetml/2006/main">
  <authors>
    <author>lsantos</author>
  </authors>
  <commentList>
    <comment ref="CB6" authorId="0">
      <text>
        <r>
          <rPr>
            <b/>
            <sz val="8"/>
            <rFont val="Tahoma"/>
            <family val="2"/>
          </rPr>
          <t>lsantos:</t>
        </r>
        <r>
          <rPr>
            <sz val="8"/>
            <rFont val="Tahoma"/>
            <family val="2"/>
          </rPr>
          <t xml:space="preserve">
Comproba. No. 127799, anula compr No. 1619611 de sept/27/2011por 26.548.682. Cuota de auditaje</t>
        </r>
      </text>
    </comment>
    <comment ref="CB8" authorId="0">
      <text>
        <r>
          <rPr>
            <b/>
            <sz val="8"/>
            <rFont val="Tahoma"/>
            <family val="2"/>
          </rPr>
          <t>lsantos:</t>
        </r>
        <r>
          <rPr>
            <sz val="8"/>
            <rFont val="Tahoma"/>
            <family val="2"/>
          </rPr>
          <t xml:space="preserve">
revercion Cuota de auditaje comprob. No. </t>
        </r>
      </text>
    </comment>
    <comment ref="CB28" authorId="0">
      <text>
        <r>
          <rPr>
            <b/>
            <sz val="8"/>
            <rFont val="Tahoma"/>
            <family val="2"/>
          </rPr>
          <t>lsantos:</t>
        </r>
        <r>
          <rPr>
            <sz val="8"/>
            <rFont val="Tahoma"/>
            <family val="2"/>
          </rPr>
          <t xml:space="preserve">
Reversion Cuota de Auditaje</t>
        </r>
      </text>
    </comment>
    <comment ref="CB33" authorId="0">
      <text>
        <r>
          <rPr>
            <b/>
            <sz val="8"/>
            <rFont val="Tahoma"/>
            <family val="2"/>
          </rPr>
          <t>lsantos:</t>
        </r>
        <r>
          <rPr>
            <sz val="8"/>
            <rFont val="Tahoma"/>
            <family val="2"/>
          </rPr>
          <t xml:space="preserve">
Reversion Cuota de Auditaje</t>
        </r>
      </text>
    </comment>
    <comment ref="CB39" authorId="0">
      <text>
        <r>
          <rPr>
            <b/>
            <sz val="8"/>
            <rFont val="Tahoma"/>
            <family val="2"/>
          </rPr>
          <t>lsantos:</t>
        </r>
        <r>
          <rPr>
            <sz val="8"/>
            <rFont val="Tahoma"/>
            <family val="2"/>
          </rPr>
          <t xml:space="preserve">
Reversion cuota de auditaje</t>
        </r>
      </text>
    </comment>
    <comment ref="CB41" authorId="0">
      <text>
        <r>
          <rPr>
            <b/>
            <sz val="8"/>
            <rFont val="Tahoma"/>
            <family val="2"/>
          </rPr>
          <t>lsantos:</t>
        </r>
        <r>
          <rPr>
            <sz val="8"/>
            <rFont val="Tahoma"/>
            <family val="2"/>
          </rPr>
          <t xml:space="preserve">
Reversion cuota de auditaje</t>
        </r>
      </text>
    </comment>
    <comment ref="CB44" authorId="0">
      <text>
        <r>
          <rPr>
            <b/>
            <sz val="8"/>
            <rFont val="Tahoma"/>
            <family val="2"/>
          </rPr>
          <t>lsantos:</t>
        </r>
        <r>
          <rPr>
            <sz val="8"/>
            <rFont val="Tahoma"/>
            <family val="2"/>
          </rPr>
          <t xml:space="preserve">
Reversion cuota de auditaje</t>
        </r>
      </text>
    </comment>
  </commentList>
</comments>
</file>

<file path=xl/sharedStrings.xml><?xml version="1.0" encoding="utf-8"?>
<sst xmlns="http://schemas.openxmlformats.org/spreadsheetml/2006/main" count="289" uniqueCount="202">
  <si>
    <t>SALDOS DE CUENTAS DEL GASTO - OTRAS TRANSFERENCIAS</t>
  </si>
  <si>
    <t>MOVIMIENTOS DE ENERO</t>
  </si>
  <si>
    <t>SALDOS A 30 ENERO DEL 2011</t>
  </si>
  <si>
    <t>MOVIMIENTOS DE FEBRERO</t>
  </si>
  <si>
    <t>SALDOS A 28 FEBRERO DEL 2011</t>
  </si>
  <si>
    <t>MOVIMIENTOS DE MARZO</t>
  </si>
  <si>
    <t>SALDOS A 30 MARZO DEL 2011</t>
  </si>
  <si>
    <t xml:space="preserve">MOVIMIENTOS DE ABRIL </t>
  </si>
  <si>
    <t>SALDOS A 30 ABRIL DE 2011</t>
  </si>
  <si>
    <t xml:space="preserve">MOVIMIENTOS DE MAYO DE 2011 </t>
  </si>
  <si>
    <t>SALDOS A 30 MAYO DE 2011</t>
  </si>
  <si>
    <t xml:space="preserve">MOVIMIENTOS DE JUNIO DE 2011 </t>
  </si>
  <si>
    <t>SALDOS A 30 JUNIO DE 2011</t>
  </si>
  <si>
    <t xml:space="preserve">MOVIMIENTOS DE JULIO DE 2011 </t>
  </si>
  <si>
    <t>SALDOS A 30 JULIO DE 2011</t>
  </si>
  <si>
    <t xml:space="preserve">MOVIMIENTOS DE AGOSTO DE 2011 </t>
  </si>
  <si>
    <t>SALDOS A 30 AGOSTO DE 2011</t>
  </si>
  <si>
    <t xml:space="preserve">MOVIMIENTOS DE SEPTIEMBRE DE 2011 </t>
  </si>
  <si>
    <t>SALDOS A 30 SEPTIEMBRE DE 2011</t>
  </si>
  <si>
    <t>NIT</t>
  </si>
  <si>
    <t>CODIGO CONTADURIA</t>
  </si>
  <si>
    <t>TERCERO</t>
  </si>
  <si>
    <t>DIRECCION</t>
  </si>
  <si>
    <t>542301                               Para pago de pensiones y/o cesantias</t>
  </si>
  <si>
    <t>542302                          Para Proyectos de Inversión</t>
  </si>
  <si>
    <t>542303                              Para gastos de funcionamiento</t>
  </si>
  <si>
    <t>542390                Otras Transferencias</t>
  </si>
  <si>
    <t>542303                           Para gastos de funcionamiento</t>
  </si>
  <si>
    <t>UNIVERSIDAD DE NARIÑO</t>
  </si>
  <si>
    <t>contabilidad@udenar.edu.co</t>
  </si>
  <si>
    <t>INSTITUTO TECNOLOGICO AGRICOLA</t>
  </si>
  <si>
    <t>instepa@uniweb.net.co</t>
  </si>
  <si>
    <t>UNIVERSIDAD COLEGIO MAYOR DE C</t>
  </si>
  <si>
    <t>UNIVERSIDAD FRANCISCO DE PAULA OCAÑA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</si>
  <si>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</si>
  <si>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</si>
  <si>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</si>
  <si>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</si>
  <si>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</si>
  <si>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</si>
  <si>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</si>
  <si>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</si>
  <si>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jorge.aldana@unad.edu.co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</si>
  <si>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</si>
  <si>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</si>
  <si>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</si>
  <si>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</si>
  <si>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</si>
  <si>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</si>
  <si>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</si>
  <si>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</si>
  <si>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</si>
  <si>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alexacol@univalle.edu.co</t>
  </si>
  <si>
    <t>UNIVERSIDAD DE CARTAGENA</t>
  </si>
  <si>
    <t>rodolforondon@yahoo.com</t>
  </si>
  <si>
    <t>UNIVERSIDAD FRANCISCO DE PAULA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</si>
  <si>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</si>
  <si>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</si>
  <si>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</si>
  <si>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</si>
  <si>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</si>
  <si>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</si>
  <si>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CONSERVATORIO DE MUSICA DEL TO</t>
  </si>
  <si>
    <t>jblancogiraldo@yahoo.com</t>
  </si>
  <si>
    <t>UNIVERSIDAD DE CALDAS</t>
  </si>
  <si>
    <t>contabil@ucaldas.edu.co</t>
  </si>
  <si>
    <t>COLEGIO INTEGRADO NACIONAL ORI</t>
  </si>
  <si>
    <t>contabilidad@iescinoc.edu.co</t>
  </si>
  <si>
    <t>UNIVERSIDAD DE ANTIOQUIA</t>
  </si>
  <si>
    <t>mmarulan@arhuaco.udea.edu.co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</si>
  <si>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</si>
  <si>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</si>
  <si>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</si>
  <si>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</si>
  <si>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</si>
  <si>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contabilidad@unicordoba.edu.co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</si>
  <si>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</si>
  <si>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</si>
  <si>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</si>
  <si>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</si>
  <si>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</si>
  <si>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contabilidad@guadalajaradebuga-valle.gov.co</t>
  </si>
  <si>
    <t>UNIVERSIDAD TECNOLÓGICA DE PER</t>
  </si>
  <si>
    <t>luzdary@utp.edu.co</t>
  </si>
  <si>
    <t>UNIVERSIDAD DEL CAUCA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</si>
  <si>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</si>
  <si>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</si>
  <si>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</si>
  <si>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</si>
  <si>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</si>
  <si>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</si>
  <si>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</si>
  <si>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</si>
  <si>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</si>
  <si>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</si>
  <si>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</si>
  <si>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>contabilidad@uptc.edu.co</t>
  </si>
  <si>
    <t xml:space="preserve">UNIVERSIDAD CENTRAL DEL VALLE </t>
  </si>
  <si>
    <t>jossa@uceva.edu.co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</si>
  <si>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</si>
  <si>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</si>
  <si>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</si>
  <si>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</si>
  <si>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</si>
  <si>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</si>
  <si>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</si>
  <si>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</t>
  </si>
  <si>
    <t>UNIVERSIDAD NACIONAL DE COLOMB</t>
  </si>
  <si>
    <t>divnacc_nal@unal.edu.co</t>
  </si>
  <si>
    <t>UNIVERSIDAD PEDAGAOGICA NACION</t>
  </si>
  <si>
    <t>upn@uni.pedagogica.edu.co</t>
  </si>
  <si>
    <t>UNIVERSIDAD DISTRITAL FRANCISC</t>
  </si>
  <si>
    <t>contab@udistrital.edu.co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</si>
  <si>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</si>
  <si>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</si>
  <si>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</si>
  <si>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</si>
  <si>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</si>
  <si>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</si>
  <si>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CARTAGO - VALLE DEL CAUCA</t>
  </si>
  <si>
    <t>mnunezf1963@hotmail.com</t>
  </si>
  <si>
    <t>INSTITUTO COLOMBIANO PARA EL FOMENTO DE LA EDUCACION SUPERIOR</t>
  </si>
  <si>
    <t>jhernandez@icfes.gov.co</t>
  </si>
  <si>
    <t>MAGANGUE - BOLIVAR</t>
  </si>
  <si>
    <t>secretaria@magangue-bolivar.gov.co</t>
  </si>
  <si>
    <t>SOACHA - CUNDINAMARCA</t>
  </si>
  <si>
    <t>Contabilidad@alcaldiasoacha.gov.co</t>
  </si>
  <si>
    <t>DEPARTAMENTO DE NARIÑO</t>
  </si>
  <si>
    <t>jesuscadena@int.gobernar.gov.co</t>
  </si>
  <si>
    <t>SINCELEJO SUCRE</t>
  </si>
  <si>
    <t>asincelejo@hotmail.com</t>
  </si>
  <si>
    <t>DEPARTAMENTO DEL TOLIMA</t>
  </si>
  <si>
    <t>jgonzalezm@tolima.gov.co</t>
  </si>
  <si>
    <t>DISTRITO TURISTICO Y CULTURAL</t>
  </si>
  <si>
    <t>egomez@barranquilla.gov.co</t>
  </si>
  <si>
    <t>SOLEDAD - ATLANTICO</t>
  </si>
  <si>
    <t>Ceslee1973@yahoo.com</t>
  </si>
  <si>
    <t>MEDELLIN - ANTIOQUIA</t>
  </si>
  <si>
    <t>olga.gil@medellin.gov.co</t>
  </si>
  <si>
    <t>BELLO - ANTIOQUIA</t>
  </si>
  <si>
    <t>contaduriabello@une.net.co</t>
  </si>
  <si>
    <t>PEREIRA RISARALDA</t>
  </si>
  <si>
    <t>pvargas@pereira.gov.co</t>
  </si>
  <si>
    <t>DEPARTAMENTO DEL CAUCA</t>
  </si>
  <si>
    <t>hecjavi@hotmail.com</t>
  </si>
  <si>
    <t>DUITAMA - BOYACA</t>
  </si>
  <si>
    <t>duitama@col1.telecom.com.co</t>
  </si>
  <si>
    <t>DEPARTAMENTO DEL AMAZONAS</t>
  </si>
  <si>
    <t>gsantana@amazonas.gov.co</t>
  </si>
  <si>
    <t>INSTITUTO COLOMBIANO DE BIENESTAR FAMILIAR</t>
  </si>
  <si>
    <t>maria.botero@icbf.gov.co</t>
  </si>
  <si>
    <t>DEPARTAMENTO DE LA GUAJIRA</t>
  </si>
  <si>
    <t>fleque5@yahoo.com</t>
  </si>
  <si>
    <t>MUNICIPIO DE DOSQUEBRADAS</t>
  </si>
  <si>
    <t>maligo76@yahoo.com</t>
  </si>
  <si>
    <t>TUNJA BOYACA</t>
  </si>
  <si>
    <t>sorayanandez@hotmail.com</t>
  </si>
  <si>
    <t>DEPARTAMENTO DEL PUTUMAYO</t>
  </si>
  <si>
    <t>financiera@putumayo.gov.co</t>
  </si>
  <si>
    <t>DEPARTAMENTO DEL MAGDALENA</t>
  </si>
  <si>
    <t>administrador@gobmagdalena.gov.co</t>
  </si>
  <si>
    <t>DEPARTAMENTO DE VAUPES</t>
  </si>
  <si>
    <t>fred0728@yahoo.com</t>
  </si>
  <si>
    <t>DISTRITO TURISTICO DE SANTA MARTA</t>
  </si>
  <si>
    <t>contabilidad@santamarta.gov.co</t>
  </si>
  <si>
    <t>DEPARTAMENTO DEL CAQUETA</t>
  </si>
  <si>
    <t>gobernador@gobernaciondecaqueta.gov.co</t>
  </si>
  <si>
    <t>DEPARTAMENTO DEL ATLANTICO</t>
  </si>
  <si>
    <t>gobernador@atlantico.gov.co</t>
  </si>
  <si>
    <t>MONTERIA - CORDOBA</t>
  </si>
  <si>
    <t>juangi17@hotmail.com</t>
  </si>
  <si>
    <t>BUENAVENTURA - VALLE DEL CAUCA</t>
  </si>
  <si>
    <t>alcaldebtura7@msn.com</t>
  </si>
  <si>
    <t>DEPARTAMENTO DE BOLIVAR</t>
  </si>
  <si>
    <t>evekaic@hotmail.com</t>
  </si>
  <si>
    <t>DISTRITO TURISTICO DE CARTAGEN</t>
  </si>
  <si>
    <t>despachoalcalde@cartagena.gov.co</t>
  </si>
  <si>
    <t>FUSAGASUGA - CUNDINAMARCA</t>
  </si>
  <si>
    <t>munifusa@fusagasuga.gov.co</t>
  </si>
  <si>
    <t>INST.SUP. ISER DE PAMPLONA</t>
  </si>
  <si>
    <t>INST.EDUC.TEC.ROLDANILLO</t>
  </si>
  <si>
    <t xml:space="preserve">TOTAL SALDO </t>
  </si>
  <si>
    <t xml:space="preserve"> </t>
  </si>
  <si>
    <t>Medellin</t>
  </si>
  <si>
    <t xml:space="preserve">  </t>
  </si>
  <si>
    <t xml:space="preserve">MOVIMIENTOS DE OCTUBRE DE 2011 </t>
  </si>
  <si>
    <t>SALDOS A 30 OCTUBRE DE 2011</t>
  </si>
  <si>
    <t>542302-INVERSION RESOLUCION 5450 2% ICFES MES OCTUBRE</t>
  </si>
  <si>
    <t>542303 funcionamiento RESOLUCION 5780 VOTACIONES</t>
  </si>
  <si>
    <t>542301 Para pago de pensiones y/o cesantias</t>
  </si>
  <si>
    <t># Universidad de Cordoba</t>
  </si>
  <si>
    <t xml:space="preserve">MOVIMIENTOS DE NOVIEMBRE DE 2011 </t>
  </si>
  <si>
    <t>542302 Para Proyectos de Inversión</t>
  </si>
  <si>
    <t>542303 Para gastos de funcionamiento</t>
  </si>
  <si>
    <t>542390 Otras Transferencias</t>
  </si>
  <si>
    <t>SALDOS A 30 NOVIEMBRE DE 2011</t>
  </si>
  <si>
    <t>542303 funcionamiento RESOLUCION 9058</t>
  </si>
  <si>
    <t>CUOTA DE AUDITAJE</t>
  </si>
  <si>
    <t>jmlopez@ut.edu.co</t>
  </si>
  <si>
    <t>ruthgarcia@unicolmayor.edu.co</t>
  </si>
  <si>
    <t>wbenavidez@unicauca.edu.co</t>
  </si>
  <si>
    <t>finanzas@intep.edu.co   contabilidad@intep.edu.co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</si>
</sst>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[$€-2]* #,##0.00_);_([$€-2]* \(#,##0.00\);_([$€-2]* &quot;-&quot;??_)"/>
    <numFmt numFmtId="166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5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8" fillId="0" borderId="0">
      <alignment/>
      <protection/>
    </xf>
    <xf numFmtId="39" fontId="9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3" fillId="0" borderId="0" xfId="54" applyFont="1" applyAlignment="1">
      <alignment/>
      <protection/>
    </xf>
    <xf numFmtId="0" fontId="4" fillId="0" borderId="0" xfId="54" applyFont="1" applyAlignment="1">
      <alignment/>
      <protection/>
    </xf>
    <xf numFmtId="164" fontId="3" fillId="0" borderId="0" xfId="48" applyFont="1" applyAlignment="1">
      <alignment/>
    </xf>
    <xf numFmtId="3" fontId="3" fillId="0" borderId="0" xfId="54" applyNumberFormat="1" applyFont="1" applyAlignment="1">
      <alignment/>
      <protection/>
    </xf>
    <xf numFmtId="0" fontId="4" fillId="0" borderId="0" xfId="54" applyFont="1">
      <alignment wrapText="1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164" fontId="5" fillId="6" borderId="10" xfId="48" applyFont="1" applyFill="1" applyBorder="1" applyAlignment="1">
      <alignment horizontal="center" vertical="center" wrapText="1"/>
    </xf>
    <xf numFmtId="0" fontId="5" fillId="6" borderId="10" xfId="54" applyFont="1" applyFill="1" applyBorder="1" applyAlignment="1">
      <alignment horizontal="center" vertical="center" wrapText="1"/>
      <protection/>
    </xf>
    <xf numFmtId="3" fontId="5" fillId="6" borderId="10" xfId="54" applyNumberFormat="1" applyFont="1" applyFill="1" applyBorder="1" applyAlignment="1">
      <alignment horizontal="center" vertical="center" wrapText="1"/>
      <protection/>
    </xf>
    <xf numFmtId="0" fontId="5" fillId="34" borderId="10" xfId="54" applyFont="1" applyFill="1" applyBorder="1" applyAlignment="1">
      <alignment horizontal="center" vertical="center" wrapText="1"/>
      <protection/>
    </xf>
    <xf numFmtId="3" fontId="5" fillId="33" borderId="10" xfId="54" applyNumberFormat="1" applyFont="1" applyFill="1" applyBorder="1" applyAlignment="1">
      <alignment horizontal="center" vertical="center" wrapText="1"/>
      <protection/>
    </xf>
    <xf numFmtId="0" fontId="2" fillId="0" borderId="0" xfId="54" applyFont="1">
      <alignment wrapText="1"/>
      <protection/>
    </xf>
    <xf numFmtId="1" fontId="2" fillId="0" borderId="10" xfId="54" applyNumberFormat="1" applyBorder="1" applyAlignment="1">
      <alignment/>
      <protection/>
    </xf>
    <xf numFmtId="0" fontId="2" fillId="0" borderId="10" xfId="54" applyFont="1" applyBorder="1" applyAlignment="1">
      <alignment/>
      <protection/>
    </xf>
    <xf numFmtId="0" fontId="2" fillId="0" borderId="10" xfId="54" applyBorder="1" applyAlignment="1">
      <alignment/>
      <protection/>
    </xf>
    <xf numFmtId="164" fontId="2" fillId="6" borderId="10" xfId="48" applyFont="1" applyFill="1" applyBorder="1" applyAlignment="1">
      <alignment wrapText="1"/>
    </xf>
    <xf numFmtId="3" fontId="2" fillId="6" borderId="10" xfId="54" applyNumberFormat="1" applyFill="1" applyBorder="1" applyAlignment="1">
      <alignment/>
      <protection/>
    </xf>
    <xf numFmtId="164" fontId="2" fillId="0" borderId="10" xfId="54" applyNumberFormat="1" applyFill="1" applyBorder="1" applyAlignment="1">
      <alignment/>
      <protection/>
    </xf>
    <xf numFmtId="3" fontId="2" fillId="0" borderId="10" xfId="54" applyNumberFormat="1" applyFill="1" applyBorder="1" applyAlignment="1">
      <alignment/>
      <protection/>
    </xf>
    <xf numFmtId="0" fontId="2" fillId="0" borderId="0" xfId="54">
      <alignment wrapText="1"/>
      <protection/>
    </xf>
    <xf numFmtId="1" fontId="2" fillId="0" borderId="10" xfId="54" applyNumberFormat="1" applyFill="1" applyBorder="1" applyAlignment="1">
      <alignment/>
      <protection/>
    </xf>
    <xf numFmtId="0" fontId="6" fillId="0" borderId="10" xfId="46" applyBorder="1" applyAlignment="1" applyProtection="1">
      <alignment/>
      <protection/>
    </xf>
    <xf numFmtId="0" fontId="46" fillId="0" borderId="10" xfId="46" applyFont="1" applyBorder="1" applyAlignment="1" applyProtection="1">
      <alignment/>
      <protection/>
    </xf>
    <xf numFmtId="3" fontId="2" fillId="35" borderId="10" xfId="54" applyNumberFormat="1" applyFill="1" applyBorder="1" applyAlignment="1">
      <alignment/>
      <protection/>
    </xf>
    <xf numFmtId="0" fontId="2" fillId="0" borderId="10" xfId="54" applyFont="1" applyFill="1" applyBorder="1" applyAlignment="1">
      <alignment/>
      <protection/>
    </xf>
    <xf numFmtId="0" fontId="46" fillId="0" borderId="10" xfId="46" applyFont="1" applyFill="1" applyBorder="1" applyAlignment="1" applyProtection="1">
      <alignment/>
      <protection/>
    </xf>
    <xf numFmtId="0" fontId="2" fillId="0" borderId="0" xfId="54" applyFill="1">
      <alignment wrapText="1"/>
      <protection/>
    </xf>
    <xf numFmtId="0" fontId="2" fillId="0" borderId="11" xfId="54" applyBorder="1" applyAlignment="1">
      <alignment/>
      <protection/>
    </xf>
    <xf numFmtId="0" fontId="2" fillId="0" borderId="11" xfId="54" applyFont="1" applyBorder="1" applyAlignment="1">
      <alignment/>
      <protection/>
    </xf>
    <xf numFmtId="0" fontId="2" fillId="35" borderId="11" xfId="54" applyFont="1" applyFill="1" applyBorder="1" applyAlignment="1">
      <alignment/>
      <protection/>
    </xf>
    <xf numFmtId="0" fontId="2" fillId="0" borderId="12" xfId="54" applyBorder="1" applyAlignment="1">
      <alignment/>
      <protection/>
    </xf>
    <xf numFmtId="0" fontId="2" fillId="0" borderId="10" xfId="54" applyFill="1" applyBorder="1">
      <alignment wrapText="1"/>
      <protection/>
    </xf>
    <xf numFmtId="0" fontId="2" fillId="0" borderId="13" xfId="54" applyBorder="1" applyAlignment="1">
      <alignment/>
      <protection/>
    </xf>
    <xf numFmtId="164" fontId="2" fillId="6" borderId="12" xfId="48" applyFont="1" applyFill="1" applyBorder="1" applyAlignment="1">
      <alignment wrapText="1"/>
    </xf>
    <xf numFmtId="0" fontId="2" fillId="0" borderId="14" xfId="54" applyBorder="1" applyAlignment="1">
      <alignment/>
      <protection/>
    </xf>
    <xf numFmtId="0" fontId="2" fillId="0" borderId="15" xfId="54" applyBorder="1" applyAlignment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0" fontId="5" fillId="33" borderId="14" xfId="54" applyFont="1" applyFill="1" applyBorder="1" applyAlignment="1">
      <alignment horizontal="left" vertical="center"/>
      <protection/>
    </xf>
    <xf numFmtId="0" fontId="5" fillId="33" borderId="15" xfId="54" applyFont="1" applyFill="1" applyBorder="1" applyAlignment="1">
      <alignment/>
      <protection/>
    </xf>
    <xf numFmtId="0" fontId="2" fillId="33" borderId="15" xfId="54" applyFont="1" applyFill="1" applyBorder="1" applyAlignment="1">
      <alignment/>
      <protection/>
    </xf>
    <xf numFmtId="0" fontId="5" fillId="33" borderId="13" xfId="54" applyFont="1" applyFill="1" applyBorder="1" applyAlignment="1">
      <alignment/>
      <protection/>
    </xf>
    <xf numFmtId="3" fontId="5" fillId="33" borderId="10" xfId="54" applyNumberFormat="1" applyFont="1" applyFill="1" applyBorder="1" applyAlignment="1">
      <alignment/>
      <protection/>
    </xf>
    <xf numFmtId="164" fontId="5" fillId="33" borderId="10" xfId="54" applyNumberFormat="1" applyFont="1" applyFill="1" applyBorder="1" applyAlignment="1">
      <alignment/>
      <protection/>
    </xf>
    <xf numFmtId="164" fontId="5" fillId="33" borderId="10" xfId="48" applyFont="1" applyFill="1" applyBorder="1" applyAlignment="1">
      <alignment/>
    </xf>
    <xf numFmtId="164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3" fontId="2" fillId="0" borderId="0" xfId="54" applyNumberFormat="1">
      <alignment wrapText="1"/>
      <protection/>
    </xf>
    <xf numFmtId="164" fontId="2" fillId="0" borderId="0" xfId="54" applyNumberFormat="1">
      <alignment wrapText="1"/>
      <protection/>
    </xf>
    <xf numFmtId="164" fontId="2" fillId="0" borderId="0" xfId="48" applyAlignment="1">
      <alignment wrapText="1"/>
    </xf>
    <xf numFmtId="0" fontId="5" fillId="6" borderId="10" xfId="48" applyNumberFormat="1" applyFont="1" applyFill="1" applyBorder="1" applyAlignment="1">
      <alignment horizontal="center" vertical="center" wrapText="1"/>
    </xf>
    <xf numFmtId="0" fontId="10" fillId="19" borderId="10" xfId="54" applyFont="1" applyFill="1" applyBorder="1" applyAlignment="1">
      <alignment horizontal="center" vertical="center" wrapText="1"/>
      <protection/>
    </xf>
    <xf numFmtId="3" fontId="5" fillId="19" borderId="10" xfId="54" applyNumberFormat="1" applyFont="1" applyFill="1" applyBorder="1" applyAlignment="1">
      <alignment horizontal="center" vertical="center" wrapText="1"/>
      <protection/>
    </xf>
    <xf numFmtId="166" fontId="2" fillId="19" borderId="0" xfId="48" applyNumberFormat="1" applyFill="1" applyAlignment="1">
      <alignment wrapText="1"/>
    </xf>
    <xf numFmtId="0" fontId="2" fillId="19" borderId="0" xfId="54" applyFill="1">
      <alignment wrapText="1"/>
      <protection/>
    </xf>
    <xf numFmtId="3" fontId="2" fillId="19" borderId="0" xfId="54" applyNumberFormat="1" applyFill="1">
      <alignment wrapText="1"/>
      <protection/>
    </xf>
    <xf numFmtId="3" fontId="13" fillId="0" borderId="0" xfId="54" applyNumberFormat="1" applyFont="1">
      <alignment wrapText="1"/>
      <protection/>
    </xf>
    <xf numFmtId="3" fontId="13" fillId="0" borderId="10" xfId="0" applyNumberFormat="1" applyFont="1" applyBorder="1" applyAlignment="1">
      <alignment horizontal="right" wrapText="1"/>
    </xf>
    <xf numFmtId="3" fontId="2" fillId="6" borderId="12" xfId="54" applyNumberFormat="1" applyFill="1" applyBorder="1" applyAlignment="1">
      <alignment/>
      <protection/>
    </xf>
    <xf numFmtId="3" fontId="2" fillId="15" borderId="10" xfId="54" applyNumberFormat="1" applyFill="1" applyBorder="1" applyAlignment="1">
      <alignment/>
      <protection/>
    </xf>
    <xf numFmtId="0" fontId="6" fillId="0" borderId="0" xfId="46" applyAlignment="1" applyProtection="1">
      <alignment/>
      <protection/>
    </xf>
    <xf numFmtId="0" fontId="6" fillId="0" borderId="13" xfId="46" applyBorder="1" applyAlignment="1" applyProtection="1">
      <alignment/>
      <protection/>
    </xf>
    <xf numFmtId="0" fontId="5" fillId="6" borderId="14" xfId="54" applyFont="1" applyFill="1" applyBorder="1" applyAlignment="1">
      <alignment horizontal="center" vertical="center"/>
      <protection/>
    </xf>
    <xf numFmtId="0" fontId="5" fillId="6" borderId="15" xfId="54" applyFont="1" applyFill="1" applyBorder="1" applyAlignment="1">
      <alignment horizontal="center" vertical="center"/>
      <protection/>
    </xf>
    <xf numFmtId="0" fontId="5" fillId="6" borderId="13" xfId="54" applyFont="1" applyFill="1" applyBorder="1" applyAlignment="1">
      <alignment horizontal="center" vertical="center"/>
      <protection/>
    </xf>
    <xf numFmtId="0" fontId="5" fillId="33" borderId="14" xfId="54" applyFont="1" applyFill="1" applyBorder="1" applyAlignment="1">
      <alignment horizontal="center" vertical="center"/>
      <protection/>
    </xf>
    <xf numFmtId="0" fontId="5" fillId="33" borderId="15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rmal 4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achon\Escritorio\TRANSFERENCIAS%20UNIVERSIDADES%202011\PAC%20UNIVERSIDADES\PAC%20ENERO,%20FEBRERO,%20MARZO%20UNIVERSIDAD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achon\Escritorio\TRANSFERENCIAS%20UNIVERSIDADES%202011\PAC%20UNIVERSIDADES\PAC%20UNIV.%20ABRIL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achon\Escritorio\TRANSFERENCIAS%20UNIVERSIDADES%202011\PAC%20UNIVERSIDADES\PAC%20UNIV.%20ENERO%20A%20MAY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CIONAMIENTO"/>
      <sheetName val="PENSIONAL"/>
      <sheetName val="Hoja1"/>
      <sheetName val="Hoja2"/>
      <sheetName val="DIFERENCIA"/>
    </sheetNames>
    <sheetDataSet>
      <sheetData sheetId="2">
        <row r="2">
          <cell r="B2">
            <v>8919008530</v>
          </cell>
          <cell r="C2">
            <v>103288150.2</v>
          </cell>
          <cell r="D2">
            <v>241005683.79999998</v>
          </cell>
          <cell r="E2">
            <v>114764611.33333333</v>
          </cell>
        </row>
        <row r="3">
          <cell r="B3">
            <v>8001448299</v>
          </cell>
          <cell r="C3">
            <v>788739882.5400001</v>
          </cell>
          <cell r="D3">
            <v>1840393059.2599998</v>
          </cell>
          <cell r="E3">
            <v>876377647.2666667</v>
          </cell>
        </row>
        <row r="4">
          <cell r="B4">
            <v>8909800408</v>
          </cell>
          <cell r="C4">
            <v>13060950691.140001</v>
          </cell>
          <cell r="D4">
            <v>30475551612.66</v>
          </cell>
          <cell r="E4">
            <v>14512167434.6</v>
          </cell>
        </row>
        <row r="5">
          <cell r="B5">
            <v>8908010630</v>
          </cell>
          <cell r="C5">
            <v>3235018103.94</v>
          </cell>
          <cell r="D5">
            <v>7548375575.860001</v>
          </cell>
          <cell r="E5">
            <v>3594464559.9333334</v>
          </cell>
        </row>
        <row r="6">
          <cell r="B6">
            <v>8904801235</v>
          </cell>
          <cell r="C6">
            <v>3440043430.8</v>
          </cell>
          <cell r="D6">
            <v>8026768005.199999</v>
          </cell>
          <cell r="E6">
            <v>3822270478.6666665</v>
          </cell>
        </row>
        <row r="7">
          <cell r="B7">
            <v>8910800313</v>
          </cell>
          <cell r="C7">
            <v>3252919969.32</v>
          </cell>
          <cell r="D7">
            <v>7590146595.08</v>
          </cell>
          <cell r="E7">
            <v>3614355521.4666667</v>
          </cell>
        </row>
        <row r="8">
          <cell r="B8">
            <v>8906800622</v>
          </cell>
          <cell r="C8">
            <v>505249919.28</v>
          </cell>
          <cell r="D8">
            <v>1178916478.3200002</v>
          </cell>
          <cell r="E8">
            <v>561388799.2</v>
          </cell>
        </row>
        <row r="9">
          <cell r="B9">
            <v>8911903461</v>
          </cell>
          <cell r="C9">
            <v>1015118716.26</v>
          </cell>
          <cell r="D9">
            <v>2368610337.94</v>
          </cell>
          <cell r="E9">
            <v>1127909684.7333333</v>
          </cell>
        </row>
        <row r="10">
          <cell r="B10">
            <v>8921150294</v>
          </cell>
          <cell r="C10">
            <v>798607956.5400001</v>
          </cell>
          <cell r="D10">
            <v>1863418565.2599998</v>
          </cell>
          <cell r="E10">
            <v>887342173.9333333</v>
          </cell>
        </row>
        <row r="11">
          <cell r="B11">
            <v>8920007573</v>
          </cell>
          <cell r="C11">
            <v>1228706787.5400002</v>
          </cell>
          <cell r="D11">
            <v>2866982504.26</v>
          </cell>
          <cell r="E11">
            <v>1365229763.9333334</v>
          </cell>
        </row>
        <row r="12">
          <cell r="B12">
            <v>8001189541</v>
          </cell>
          <cell r="C12">
            <v>2679711574.32</v>
          </cell>
          <cell r="D12">
            <v>6252660340.08</v>
          </cell>
          <cell r="E12">
            <v>2977457304.8</v>
          </cell>
        </row>
        <row r="13">
          <cell r="B13">
            <v>8905015104</v>
          </cell>
          <cell r="C13">
            <v>1600809713.16</v>
          </cell>
          <cell r="D13">
            <v>3735222664.04</v>
          </cell>
          <cell r="E13">
            <v>1778677459.0666666</v>
          </cell>
        </row>
        <row r="14">
          <cell r="B14">
            <v>8922003239</v>
          </cell>
          <cell r="C14">
            <v>766630176.1200001</v>
          </cell>
          <cell r="D14">
            <v>1788803744.2799997</v>
          </cell>
          <cell r="E14">
            <v>851811306.8</v>
          </cell>
        </row>
        <row r="15">
          <cell r="B15">
            <v>8901022573</v>
          </cell>
          <cell r="C15">
            <v>4969841469.9</v>
          </cell>
          <cell r="D15">
            <v>11596296763.100002</v>
          </cell>
          <cell r="E15">
            <v>5522046077.666667</v>
          </cell>
        </row>
        <row r="16">
          <cell r="B16">
            <v>8915003192</v>
          </cell>
          <cell r="C16">
            <v>4340343008.7</v>
          </cell>
          <cell r="D16">
            <v>10127467020.3</v>
          </cell>
          <cell r="E16">
            <v>4822603343</v>
          </cell>
        </row>
        <row r="17">
          <cell r="B17">
            <v>8917801118</v>
          </cell>
          <cell r="C17">
            <v>2031440811.2400002</v>
          </cell>
          <cell r="D17">
            <v>4740028559.559999</v>
          </cell>
          <cell r="E17">
            <v>2257156456.9333334</v>
          </cell>
        </row>
        <row r="18">
          <cell r="B18">
            <v>8350003004</v>
          </cell>
          <cell r="C18">
            <v>492227803.02000004</v>
          </cell>
          <cell r="D18">
            <v>1148531540.3799999</v>
          </cell>
          <cell r="E18">
            <v>0</v>
          </cell>
        </row>
        <row r="19">
          <cell r="B19">
            <v>8900004328</v>
          </cell>
          <cell r="C19">
            <v>2180737063.44</v>
          </cell>
          <cell r="D19">
            <v>5088386481.36</v>
          </cell>
          <cell r="E19">
            <v>2423041181.6</v>
          </cell>
        </row>
        <row r="20">
          <cell r="B20">
            <v>8907006407</v>
          </cell>
          <cell r="C20">
            <v>1910873126.16</v>
          </cell>
          <cell r="D20">
            <v>4458703961.04</v>
          </cell>
          <cell r="E20">
            <v>2123192362.4</v>
          </cell>
        </row>
        <row r="21">
          <cell r="B21">
            <v>8903990106</v>
          </cell>
          <cell r="C21">
            <v>9812544352.44</v>
          </cell>
          <cell r="D21">
            <v>22895936822.36</v>
          </cell>
          <cell r="E21">
            <v>10902827058.266666</v>
          </cell>
        </row>
        <row r="22">
          <cell r="B22">
            <v>8999992307</v>
          </cell>
          <cell r="C22">
            <v>774048933.9</v>
          </cell>
          <cell r="D22">
            <v>1806114179.1</v>
          </cell>
          <cell r="E22">
            <v>860054371</v>
          </cell>
        </row>
        <row r="23">
          <cell r="B23">
            <v>8905006226</v>
          </cell>
          <cell r="C23">
            <v>1395829802.22</v>
          </cell>
          <cell r="D23">
            <v>3256936205.1800003</v>
          </cell>
          <cell r="E23">
            <v>1550922002.4666667</v>
          </cell>
        </row>
        <row r="24">
          <cell r="B24">
            <v>8001631300</v>
          </cell>
          <cell r="C24">
            <v>479100003.66</v>
          </cell>
          <cell r="D24">
            <v>1117900008.54</v>
          </cell>
          <cell r="E24">
            <v>532333337.4</v>
          </cell>
        </row>
        <row r="25">
          <cell r="B25">
            <v>8902012134</v>
          </cell>
          <cell r="C25">
            <v>5198945906.76</v>
          </cell>
          <cell r="D25">
            <v>12130873782.439999</v>
          </cell>
          <cell r="E25">
            <v>5776606563.066667</v>
          </cell>
        </row>
        <row r="26">
          <cell r="B26">
            <v>8002253408</v>
          </cell>
          <cell r="C26">
            <v>517362026.64000005</v>
          </cell>
          <cell r="D26">
            <v>1207178062.1599998</v>
          </cell>
          <cell r="E26">
            <v>574846696.2666667</v>
          </cell>
        </row>
        <row r="27">
          <cell r="B27">
            <v>8999990633</v>
          </cell>
          <cell r="C27">
            <v>27754604966.1</v>
          </cell>
          <cell r="D27">
            <v>64760744920.899994</v>
          </cell>
          <cell r="E27">
            <v>30838449962.333332</v>
          </cell>
        </row>
        <row r="28">
          <cell r="B28">
            <v>8999991244</v>
          </cell>
          <cell r="C28">
            <v>2743874169.8399997</v>
          </cell>
          <cell r="D28">
            <v>6402373062.96</v>
          </cell>
          <cell r="E28">
            <v>3048749077.6</v>
          </cell>
        </row>
        <row r="29">
          <cell r="B29">
            <v>8918003301</v>
          </cell>
          <cell r="C29">
            <v>5206724430.42</v>
          </cell>
          <cell r="D29">
            <v>12149023670.98</v>
          </cell>
          <cell r="E29">
            <v>5785249367.133333</v>
          </cell>
        </row>
        <row r="30">
          <cell r="B30">
            <v>8923002856</v>
          </cell>
          <cell r="C30">
            <v>1125249138.36</v>
          </cell>
          <cell r="D30">
            <v>2625581322.84</v>
          </cell>
          <cell r="E30">
            <v>1250276820.4</v>
          </cell>
        </row>
        <row r="31">
          <cell r="B31">
            <v>8916800894</v>
          </cell>
          <cell r="C31">
            <v>1785792707.22</v>
          </cell>
          <cell r="D31">
            <v>4166849650.1800003</v>
          </cell>
          <cell r="E31">
            <v>1984214119.1333334</v>
          </cell>
        </row>
        <row r="32">
          <cell r="B32">
            <v>8911800842</v>
          </cell>
          <cell r="C32">
            <v>2249943978.54</v>
          </cell>
          <cell r="D32">
            <v>5249869283.26</v>
          </cell>
          <cell r="E32">
            <v>2499937753.9333334</v>
          </cell>
        </row>
        <row r="33">
          <cell r="B33">
            <v>8914800359</v>
          </cell>
          <cell r="C33">
            <v>3353035519.74</v>
          </cell>
          <cell r="D33">
            <v>7823749546.06</v>
          </cell>
          <cell r="E33">
            <v>3725595021.9333334</v>
          </cell>
        </row>
        <row r="34">
          <cell r="B34">
            <v>8605127804</v>
          </cell>
          <cell r="C34">
            <v>1723687346.64</v>
          </cell>
          <cell r="D34">
            <v>4021937142.16</v>
          </cell>
          <cell r="E34">
            <v>1915208162.9333334</v>
          </cell>
        </row>
        <row r="35">
          <cell r="C35">
            <v>112522001636.09999</v>
          </cell>
          <cell r="D35">
            <v>262551337150.9</v>
          </cell>
          <cell r="E35">
            <v>124477526481.2</v>
          </cell>
        </row>
        <row r="36">
          <cell r="B36">
            <v>8918002604</v>
          </cell>
          <cell r="C36">
            <v>381792195</v>
          </cell>
          <cell r="D36">
            <v>381792195</v>
          </cell>
          <cell r="E36">
            <v>381792195</v>
          </cell>
        </row>
        <row r="37">
          <cell r="B37">
            <v>8907009060</v>
          </cell>
          <cell r="C37">
            <v>58041067</v>
          </cell>
          <cell r="D37">
            <v>58041067</v>
          </cell>
          <cell r="E37">
            <v>58041067</v>
          </cell>
        </row>
        <row r="38">
          <cell r="B38">
            <v>8909801341</v>
          </cell>
          <cell r="C38">
            <v>202594503</v>
          </cell>
          <cell r="D38">
            <v>202594503</v>
          </cell>
          <cell r="E38">
            <v>202594503</v>
          </cell>
        </row>
        <row r="39">
          <cell r="B39">
            <v>8915007591</v>
          </cell>
          <cell r="C39">
            <v>226706862</v>
          </cell>
          <cell r="D39">
            <v>226706862</v>
          </cell>
          <cell r="E39">
            <v>226706862</v>
          </cell>
        </row>
        <row r="40">
          <cell r="B40">
            <v>8909801501</v>
          </cell>
          <cell r="C40">
            <v>124615578</v>
          </cell>
          <cell r="D40">
            <v>124615578</v>
          </cell>
          <cell r="E40">
            <v>124615578</v>
          </cell>
        </row>
        <row r="41">
          <cell r="B41">
            <v>8002479401</v>
          </cell>
          <cell r="C41">
            <v>119274859</v>
          </cell>
          <cell r="D41">
            <v>119274859</v>
          </cell>
          <cell r="E41">
            <v>119274859</v>
          </cell>
        </row>
        <row r="42">
          <cell r="B42">
            <v>8917019320</v>
          </cell>
          <cell r="C42">
            <v>154637447</v>
          </cell>
          <cell r="D42">
            <v>154637447</v>
          </cell>
          <cell r="E42">
            <v>154637447</v>
          </cell>
        </row>
        <row r="43">
          <cell r="B43">
            <v>8908026784</v>
          </cell>
          <cell r="C43">
            <v>124453679</v>
          </cell>
          <cell r="D43">
            <v>124453679</v>
          </cell>
          <cell r="E43">
            <v>124453679</v>
          </cell>
        </row>
        <row r="44">
          <cell r="B44">
            <v>8001240234</v>
          </cell>
          <cell r="C44">
            <v>166713150</v>
          </cell>
          <cell r="D44">
            <v>166713150</v>
          </cell>
          <cell r="E44">
            <v>166713150</v>
          </cell>
        </row>
        <row r="45">
          <cell r="B45">
            <v>8909801531</v>
          </cell>
          <cell r="C45">
            <v>479992686</v>
          </cell>
          <cell r="D45">
            <v>479992686</v>
          </cell>
          <cell r="E45">
            <v>479992686</v>
          </cell>
        </row>
        <row r="46">
          <cell r="B46">
            <v>8904800545</v>
          </cell>
          <cell r="C46">
            <v>201654411</v>
          </cell>
          <cell r="D46">
            <v>201654411</v>
          </cell>
          <cell r="E46">
            <v>201654411</v>
          </cell>
        </row>
        <row r="47">
          <cell r="B47">
            <v>8020110655</v>
          </cell>
          <cell r="C47">
            <v>163015530</v>
          </cell>
          <cell r="D47">
            <v>163015530</v>
          </cell>
          <cell r="E47">
            <v>163015530</v>
          </cell>
        </row>
        <row r="48">
          <cell r="B48">
            <v>8905015784</v>
          </cell>
          <cell r="C48">
            <v>169505758</v>
          </cell>
          <cell r="D48">
            <v>169505758</v>
          </cell>
          <cell r="E48">
            <v>169505758</v>
          </cell>
        </row>
        <row r="49">
          <cell r="B49">
            <v>8919028110</v>
          </cell>
          <cell r="C49">
            <v>216172085</v>
          </cell>
          <cell r="D49">
            <v>216172085</v>
          </cell>
          <cell r="E49">
            <v>216172085</v>
          </cell>
        </row>
      </sheetData>
      <sheetData sheetId="3">
        <row r="2">
          <cell r="A2">
            <v>8999990633</v>
          </cell>
          <cell r="B2">
            <v>9751260366</v>
          </cell>
          <cell r="C2">
            <v>20099536673.799995</v>
          </cell>
          <cell r="D2">
            <v>2555753897</v>
          </cell>
        </row>
        <row r="3">
          <cell r="A3">
            <v>8915003192</v>
          </cell>
          <cell r="B3">
            <v>1022490974</v>
          </cell>
          <cell r="C3">
            <v>2107583437</v>
          </cell>
          <cell r="D3">
            <v>1043358137</v>
          </cell>
        </row>
        <row r="4">
          <cell r="A4">
            <v>8908010630</v>
          </cell>
          <cell r="B4">
            <v>943152454</v>
          </cell>
          <cell r="C4">
            <v>1944048936.6</v>
          </cell>
          <cell r="D4">
            <v>962400463.5333333</v>
          </cell>
        </row>
        <row r="5">
          <cell r="A5">
            <v>8910800313</v>
          </cell>
          <cell r="B5">
            <v>1633689678</v>
          </cell>
          <cell r="C5">
            <v>3367401173.8</v>
          </cell>
          <cell r="D5">
            <v>1667030283.9333334</v>
          </cell>
        </row>
        <row r="6">
          <cell r="A6">
            <v>8916800894</v>
          </cell>
          <cell r="B6">
            <v>90986684</v>
          </cell>
          <cell r="C6">
            <v>187543981.8</v>
          </cell>
          <cell r="D6">
            <v>92843555.26666667</v>
          </cell>
        </row>
        <row r="7">
          <cell r="A7">
            <v>8914800359</v>
          </cell>
          <cell r="B7">
            <v>816746421</v>
          </cell>
          <cell r="C7">
            <v>1683497724.6000001</v>
          </cell>
          <cell r="D7">
            <v>833414715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1">
        <row r="2">
          <cell r="C2">
            <v>8919008530</v>
          </cell>
          <cell r="D2">
            <v>114764611.33333333</v>
          </cell>
        </row>
        <row r="3">
          <cell r="C3">
            <v>8001448299</v>
          </cell>
          <cell r="D3">
            <v>876377647.2666667</v>
          </cell>
        </row>
        <row r="4">
          <cell r="C4">
            <v>8909800408</v>
          </cell>
          <cell r="D4">
            <v>14512167434.6</v>
          </cell>
        </row>
        <row r="5">
          <cell r="C5">
            <v>8908010630</v>
          </cell>
          <cell r="D5">
            <v>3594464559.9333334</v>
          </cell>
        </row>
        <row r="6">
          <cell r="C6">
            <v>8904801235</v>
          </cell>
          <cell r="D6">
            <v>3822270478.6666665</v>
          </cell>
        </row>
        <row r="7">
          <cell r="C7">
            <v>8910800313</v>
          </cell>
          <cell r="D7">
            <v>3614355521.4666667</v>
          </cell>
        </row>
        <row r="8">
          <cell r="C8">
            <v>8906800622</v>
          </cell>
          <cell r="D8">
            <v>561388799.2</v>
          </cell>
        </row>
        <row r="9">
          <cell r="C9">
            <v>8911903461</v>
          </cell>
          <cell r="D9">
            <v>1127909684.7333333</v>
          </cell>
        </row>
        <row r="10">
          <cell r="C10">
            <v>8921150294</v>
          </cell>
          <cell r="D10">
            <v>887342173.9333333</v>
          </cell>
        </row>
        <row r="11">
          <cell r="C11">
            <v>8920007573</v>
          </cell>
          <cell r="D11">
            <v>1365229763.9333334</v>
          </cell>
        </row>
        <row r="12">
          <cell r="C12">
            <v>8001189541</v>
          </cell>
          <cell r="D12">
            <v>2977457304.8</v>
          </cell>
        </row>
        <row r="13">
          <cell r="C13">
            <v>8905015104</v>
          </cell>
          <cell r="D13">
            <v>1778677459.0666666</v>
          </cell>
        </row>
        <row r="14">
          <cell r="C14">
            <v>8922003239</v>
          </cell>
          <cell r="D14">
            <v>851811306.8</v>
          </cell>
        </row>
        <row r="15">
          <cell r="C15">
            <v>8901022573</v>
          </cell>
          <cell r="D15">
            <v>5522046077.666667</v>
          </cell>
        </row>
        <row r="16">
          <cell r="C16">
            <v>8915003192</v>
          </cell>
          <cell r="D16">
            <v>4822603343</v>
          </cell>
        </row>
        <row r="17">
          <cell r="C17">
            <v>8917801118</v>
          </cell>
          <cell r="D17">
            <v>2257156456.9333334</v>
          </cell>
        </row>
        <row r="18">
          <cell r="C18">
            <v>8350003004</v>
          </cell>
          <cell r="D18">
            <v>546919781</v>
          </cell>
        </row>
        <row r="19">
          <cell r="C19">
            <v>8900004328</v>
          </cell>
          <cell r="D19">
            <v>2423041181.6</v>
          </cell>
        </row>
        <row r="20">
          <cell r="C20">
            <v>8907006407</v>
          </cell>
          <cell r="D20">
            <v>2123192362.4</v>
          </cell>
        </row>
        <row r="21">
          <cell r="C21">
            <v>8903990106</v>
          </cell>
          <cell r="D21">
            <v>10902827058.266666</v>
          </cell>
        </row>
        <row r="22">
          <cell r="C22">
            <v>8999992307</v>
          </cell>
          <cell r="D22">
            <v>860054371</v>
          </cell>
        </row>
        <row r="23">
          <cell r="C23">
            <v>8905006226</v>
          </cell>
          <cell r="D23">
            <v>1550922002.4666667</v>
          </cell>
        </row>
        <row r="24">
          <cell r="C24">
            <v>8001631300</v>
          </cell>
          <cell r="D24">
            <v>532333337.4</v>
          </cell>
        </row>
        <row r="25">
          <cell r="C25">
            <v>8902012134</v>
          </cell>
          <cell r="D25">
            <v>5776606563.066667</v>
          </cell>
        </row>
        <row r="26">
          <cell r="C26">
            <v>8002253408</v>
          </cell>
          <cell r="D26">
            <v>574846696.2666667</v>
          </cell>
        </row>
        <row r="27">
          <cell r="C27">
            <v>8999990633</v>
          </cell>
          <cell r="D27">
            <v>30838449962.333332</v>
          </cell>
        </row>
        <row r="28">
          <cell r="C28">
            <v>8999991244</v>
          </cell>
          <cell r="D28">
            <v>3048749077.6</v>
          </cell>
        </row>
        <row r="29">
          <cell r="C29">
            <v>8918003301</v>
          </cell>
          <cell r="D29">
            <v>5785249367.133333</v>
          </cell>
        </row>
        <row r="30">
          <cell r="C30">
            <v>8923002856</v>
          </cell>
          <cell r="D30">
            <v>1250276820.4</v>
          </cell>
        </row>
        <row r="31">
          <cell r="C31">
            <v>8916800894</v>
          </cell>
          <cell r="D31">
            <v>1984214119.1333334</v>
          </cell>
        </row>
        <row r="32">
          <cell r="C32">
            <v>8911800842</v>
          </cell>
          <cell r="D32">
            <v>2499937753.9333334</v>
          </cell>
        </row>
        <row r="33">
          <cell r="C33">
            <v>8914800359</v>
          </cell>
          <cell r="D33">
            <v>3725595021.9333334</v>
          </cell>
        </row>
        <row r="34">
          <cell r="C34">
            <v>8605127804</v>
          </cell>
          <cell r="D34">
            <v>1915208162.9333334</v>
          </cell>
        </row>
        <row r="35">
          <cell r="D35">
            <v>125024446262.2</v>
          </cell>
        </row>
        <row r="36">
          <cell r="C36">
            <v>8918002604</v>
          </cell>
          <cell r="D36">
            <v>381792195</v>
          </cell>
        </row>
        <row r="37">
          <cell r="C37">
            <v>8907009060</v>
          </cell>
          <cell r="D37">
            <v>58041067</v>
          </cell>
        </row>
        <row r="38">
          <cell r="C38">
            <v>8909801341</v>
          </cell>
          <cell r="D38">
            <v>202594503</v>
          </cell>
        </row>
        <row r="39">
          <cell r="C39">
            <v>8915007591</v>
          </cell>
          <cell r="D39">
            <v>226706862</v>
          </cell>
        </row>
        <row r="40">
          <cell r="C40">
            <v>8909801501</v>
          </cell>
          <cell r="D40">
            <v>124615578</v>
          </cell>
        </row>
        <row r="41">
          <cell r="C41">
            <v>8002479401</v>
          </cell>
          <cell r="D41">
            <v>119274859</v>
          </cell>
        </row>
        <row r="42">
          <cell r="C42">
            <v>8917019320</v>
          </cell>
          <cell r="D42">
            <v>154637447</v>
          </cell>
        </row>
        <row r="43">
          <cell r="C43">
            <v>8908026784</v>
          </cell>
          <cell r="D43">
            <v>124453679</v>
          </cell>
        </row>
        <row r="44">
          <cell r="C44">
            <v>8001240234</v>
          </cell>
          <cell r="D44">
            <v>166713150</v>
          </cell>
        </row>
        <row r="45">
          <cell r="C45">
            <v>8909801531</v>
          </cell>
          <cell r="D45">
            <v>479992686</v>
          </cell>
        </row>
        <row r="46">
          <cell r="C46">
            <v>8904800545</v>
          </cell>
          <cell r="D46">
            <v>201654411</v>
          </cell>
        </row>
        <row r="47">
          <cell r="C47">
            <v>8020110655</v>
          </cell>
          <cell r="D47">
            <v>163015530</v>
          </cell>
        </row>
        <row r="48">
          <cell r="C48">
            <v>8905015784</v>
          </cell>
          <cell r="D48">
            <v>169505758</v>
          </cell>
        </row>
        <row r="49">
          <cell r="C49">
            <v>8919028110</v>
          </cell>
          <cell r="D49">
            <v>216172085</v>
          </cell>
        </row>
        <row r="53">
          <cell r="C53">
            <v>8999990633</v>
          </cell>
          <cell r="D53">
            <v>9950285680</v>
          </cell>
        </row>
        <row r="54">
          <cell r="C54">
            <v>8915003192</v>
          </cell>
          <cell r="D54">
            <v>1043358137</v>
          </cell>
        </row>
        <row r="55">
          <cell r="C55">
            <v>8908010630</v>
          </cell>
          <cell r="D55">
            <v>962400463.5333333</v>
          </cell>
        </row>
        <row r="56">
          <cell r="C56">
            <v>8910800313</v>
          </cell>
          <cell r="D56">
            <v>1667030283.9333334</v>
          </cell>
        </row>
        <row r="57">
          <cell r="C57">
            <v>8916800894</v>
          </cell>
          <cell r="D57">
            <v>92843555.26666667</v>
          </cell>
        </row>
        <row r="58">
          <cell r="C58">
            <v>8914800359</v>
          </cell>
          <cell r="D58">
            <v>833414715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>
        <row r="37">
          <cell r="J37">
            <v>27494068456.799995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uangi17@hotmail.com" TargetMode="External" /><Relationship Id="rId6" Type="http://schemas.openxmlformats.org/officeDocument/2006/relationships/hyperlink" Target="mailto:jmlopez@ut.edu.co" TargetMode="External" /><Relationship Id="rId7" Type="http://schemas.openxmlformats.org/officeDocument/2006/relationships/hyperlink" Target="mailto:ruthgarcia@unicolmayor.edu.co" TargetMode="External" /><Relationship Id="rId8" Type="http://schemas.openxmlformats.org/officeDocument/2006/relationships/hyperlink" Target="mailto:wbenavidez@unicauca.edu.co" TargetMode="External" /><Relationship Id="rId9" Type="http://schemas.openxmlformats.org/officeDocument/2006/relationships/hyperlink" Target="mailto:finanzas@intep.edu.co;" TargetMode="External" /><Relationship Id="rId10" Type="http://schemas.openxmlformats.org/officeDocument/2006/relationships/comments" Target="../comments1.xml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89"/>
  <sheetViews>
    <sheetView tabSelected="1" zoomScale="90" zoomScaleNormal="90" zoomScalePageLayoutView="0" workbookViewId="0" topLeftCell="A1">
      <pane xSplit="3" ySplit="3" topLeftCell="CK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O7" sqref="CO7"/>
    </sheetView>
  </sheetViews>
  <sheetFormatPr defaultColWidth="11.421875" defaultRowHeight="15"/>
  <cols>
    <col min="1" max="1" width="17.28125" style="23" customWidth="1"/>
    <col min="2" max="2" width="16.28125" style="23" customWidth="1"/>
    <col min="3" max="3" width="46.8515625" style="15" customWidth="1"/>
    <col min="4" max="4" width="35.57421875" style="23" customWidth="1"/>
    <col min="5" max="5" width="18.57421875" style="48" customWidth="1"/>
    <col min="6" max="6" width="19.57421875" style="23" customWidth="1"/>
    <col min="7" max="7" width="18.7109375" style="50" customWidth="1"/>
    <col min="8" max="8" width="17.28125" style="23" customWidth="1"/>
    <col min="9" max="9" width="21.421875" style="23" customWidth="1"/>
    <col min="10" max="10" width="19.7109375" style="23" customWidth="1"/>
    <col min="11" max="11" width="25.421875" style="23" customWidth="1"/>
    <col min="12" max="12" width="17.00390625" style="23" customWidth="1"/>
    <col min="13" max="13" width="18.57421875" style="48" customWidth="1"/>
    <col min="14" max="14" width="19.57421875" style="23" customWidth="1"/>
    <col min="15" max="15" width="18.7109375" style="50" customWidth="1"/>
    <col min="16" max="16" width="17.28125" style="23" customWidth="1"/>
    <col min="17" max="17" width="21.421875" style="23" customWidth="1"/>
    <col min="18" max="18" width="19.7109375" style="23" customWidth="1"/>
    <col min="19" max="19" width="17.8515625" style="50" customWidth="1"/>
    <col min="20" max="20" width="17.00390625" style="23" customWidth="1"/>
    <col min="21" max="21" width="18.57421875" style="48" customWidth="1"/>
    <col min="22" max="22" width="19.57421875" style="23" customWidth="1"/>
    <col min="23" max="23" width="18.7109375" style="50" customWidth="1"/>
    <col min="24" max="24" width="17.28125" style="23" customWidth="1"/>
    <col min="25" max="25" width="21.421875" style="50" customWidth="1"/>
    <col min="26" max="26" width="19.7109375" style="50" customWidth="1"/>
    <col min="27" max="27" width="25.421875" style="50" customWidth="1"/>
    <col min="28" max="28" width="17.00390625" style="23" customWidth="1"/>
    <col min="29" max="29" width="18.57421875" style="48" customWidth="1"/>
    <col min="30" max="30" width="19.57421875" style="23" customWidth="1"/>
    <col min="31" max="31" width="18.7109375" style="50" customWidth="1"/>
    <col min="32" max="32" width="17.28125" style="23" customWidth="1"/>
    <col min="33" max="33" width="21.421875" style="50" customWidth="1"/>
    <col min="34" max="34" width="19.7109375" style="50" customWidth="1"/>
    <col min="35" max="35" width="25.421875" style="50" customWidth="1"/>
    <col min="36" max="36" width="17.00390625" style="23" customWidth="1"/>
    <col min="37" max="37" width="19.57421875" style="23" customWidth="1"/>
    <col min="38" max="38" width="11.421875" style="23" customWidth="1"/>
    <col min="39" max="39" width="16.8515625" style="23" bestFit="1" customWidth="1"/>
    <col min="40" max="40" width="11.421875" style="23" customWidth="1"/>
    <col min="41" max="41" width="18.421875" style="23" customWidth="1"/>
    <col min="42" max="42" width="14.421875" style="23" bestFit="1" customWidth="1"/>
    <col min="43" max="43" width="21.140625" style="23" customWidth="1"/>
    <col min="44" max="44" width="11.421875" style="23" customWidth="1"/>
    <col min="45" max="45" width="19.8515625" style="23" customWidth="1"/>
    <col min="46" max="46" width="11.421875" style="23" customWidth="1"/>
    <col min="47" max="47" width="15.8515625" style="23" customWidth="1"/>
    <col min="48" max="48" width="11.421875" style="23" customWidth="1"/>
    <col min="49" max="49" width="20.8515625" style="23" customWidth="1"/>
    <col min="50" max="50" width="16.57421875" style="23" customWidth="1"/>
    <col min="51" max="51" width="22.421875" style="23" customWidth="1"/>
    <col min="52" max="52" width="14.00390625" style="23" customWidth="1"/>
    <col min="53" max="53" width="19.8515625" style="23" customWidth="1"/>
    <col min="54" max="54" width="11.421875" style="23" customWidth="1"/>
    <col min="55" max="55" width="15.8515625" style="23" customWidth="1"/>
    <col min="56" max="56" width="11.421875" style="23" customWidth="1"/>
    <col min="57" max="57" width="20.8515625" style="23" customWidth="1"/>
    <col min="58" max="58" width="16.57421875" style="23" customWidth="1"/>
    <col min="59" max="59" width="22.421875" style="23" customWidth="1"/>
    <col min="60" max="60" width="14.00390625" style="23" customWidth="1"/>
    <col min="61" max="61" width="17.28125" style="23" customWidth="1"/>
    <col min="62" max="62" width="17.00390625" style="23" customWidth="1"/>
    <col min="63" max="63" width="15.7109375" style="23" customWidth="1"/>
    <col min="64" max="64" width="15.8515625" style="23" customWidth="1"/>
    <col min="65" max="65" width="20.7109375" style="23" customWidth="1"/>
    <col min="66" max="66" width="15.00390625" style="23" bestFit="1" customWidth="1"/>
    <col min="67" max="67" width="21.57421875" style="23" bestFit="1" customWidth="1"/>
    <col min="68" max="68" width="16.28125" style="23" customWidth="1"/>
    <col min="69" max="69" width="18.140625" style="23" customWidth="1"/>
    <col min="70" max="70" width="13.8515625" style="23" customWidth="1"/>
    <col min="71" max="71" width="16.7109375" style="23" customWidth="1"/>
    <col min="72" max="72" width="11.421875" style="23" customWidth="1"/>
    <col min="73" max="73" width="20.28125" style="23" customWidth="1"/>
    <col min="74" max="74" width="15.00390625" style="23" bestFit="1" customWidth="1"/>
    <col min="75" max="75" width="21.57421875" style="23" bestFit="1" customWidth="1"/>
    <col min="76" max="76" width="11.421875" style="23" customWidth="1"/>
    <col min="77" max="77" width="20.57421875" style="23" customWidth="1"/>
    <col min="78" max="78" width="18.7109375" style="23" customWidth="1"/>
    <col min="79" max="79" width="17.140625" style="23" customWidth="1"/>
    <col min="80" max="81" width="18.57421875" style="23" customWidth="1"/>
    <col min="82" max="82" width="16.28125" style="23" customWidth="1"/>
    <col min="83" max="83" width="23.00390625" style="23" bestFit="1" customWidth="1"/>
    <col min="84" max="84" width="19.8515625" style="23" customWidth="1"/>
    <col min="85" max="85" width="21.421875" style="23" customWidth="1"/>
    <col min="86" max="86" width="11.421875" style="23" customWidth="1"/>
    <col min="87" max="87" width="17.57421875" style="23" customWidth="1"/>
    <col min="88" max="88" width="14.00390625" style="23" customWidth="1"/>
    <col min="89" max="89" width="15.7109375" style="23" customWidth="1"/>
    <col min="90" max="90" width="16.7109375" style="23" customWidth="1"/>
    <col min="91" max="92" width="17.28125" style="23" customWidth="1"/>
    <col min="93" max="93" width="17.00390625" style="23" bestFit="1" customWidth="1"/>
    <col min="94" max="94" width="20.140625" style="23" customWidth="1"/>
    <col min="95" max="95" width="18.8515625" style="23" bestFit="1" customWidth="1"/>
    <col min="96" max="96" width="21.57421875" style="23" bestFit="1" customWidth="1"/>
    <col min="97" max="16384" width="11.421875" style="23" customWidth="1"/>
  </cols>
  <sheetData>
    <row r="1" spans="1:93" s="5" customFormat="1" ht="30.75" customHeight="1">
      <c r="A1" s="1" t="s">
        <v>0</v>
      </c>
      <c r="B1" s="1"/>
      <c r="C1" s="2"/>
      <c r="D1" s="1"/>
      <c r="E1" s="3"/>
      <c r="F1" s="1"/>
      <c r="G1" s="4"/>
      <c r="H1" s="1"/>
      <c r="I1" s="1"/>
      <c r="J1" s="1"/>
      <c r="K1" s="1"/>
      <c r="M1" s="3"/>
      <c r="N1" s="1"/>
      <c r="O1" s="4"/>
      <c r="P1" s="1"/>
      <c r="Q1" s="1"/>
      <c r="R1" s="1"/>
      <c r="S1" s="4"/>
      <c r="U1" s="3"/>
      <c r="V1" s="1"/>
      <c r="W1" s="4"/>
      <c r="X1" s="1"/>
      <c r="Y1" s="4"/>
      <c r="Z1" s="4"/>
      <c r="AA1" s="4"/>
      <c r="AC1" s="3"/>
      <c r="AD1" s="1"/>
      <c r="AE1" s="4"/>
      <c r="AF1" s="1"/>
      <c r="AG1" s="4"/>
      <c r="AH1" s="4"/>
      <c r="AI1" s="4"/>
      <c r="CL1" s="60"/>
      <c r="CM1" s="59"/>
      <c r="CN1" s="59"/>
      <c r="CO1" s="59">
        <f>+CL1-CM1</f>
        <v>0</v>
      </c>
    </row>
    <row r="2" spans="1:97" s="7" customFormat="1" ht="22.5" customHeight="1">
      <c r="A2" s="6"/>
      <c r="B2" s="6"/>
      <c r="C2" s="6"/>
      <c r="D2" s="6"/>
      <c r="E2" s="65" t="s">
        <v>1</v>
      </c>
      <c r="F2" s="66"/>
      <c r="G2" s="66"/>
      <c r="H2" s="67"/>
      <c r="I2" s="68" t="s">
        <v>2</v>
      </c>
      <c r="J2" s="69"/>
      <c r="K2" s="69"/>
      <c r="L2" s="70"/>
      <c r="M2" s="65" t="s">
        <v>3</v>
      </c>
      <c r="N2" s="66"/>
      <c r="O2" s="66"/>
      <c r="P2" s="67"/>
      <c r="Q2" s="68" t="s">
        <v>4</v>
      </c>
      <c r="R2" s="69"/>
      <c r="S2" s="69"/>
      <c r="T2" s="70"/>
      <c r="U2" s="65" t="s">
        <v>5</v>
      </c>
      <c r="V2" s="66"/>
      <c r="W2" s="66"/>
      <c r="X2" s="67"/>
      <c r="Y2" s="68" t="s">
        <v>6</v>
      </c>
      <c r="Z2" s="69"/>
      <c r="AA2" s="69"/>
      <c r="AB2" s="70"/>
      <c r="AC2" s="65" t="s">
        <v>7</v>
      </c>
      <c r="AD2" s="66"/>
      <c r="AE2" s="66"/>
      <c r="AF2" s="67"/>
      <c r="AG2" s="68" t="s">
        <v>8</v>
      </c>
      <c r="AH2" s="69"/>
      <c r="AI2" s="69"/>
      <c r="AJ2" s="70"/>
      <c r="AK2" s="65" t="s">
        <v>9</v>
      </c>
      <c r="AL2" s="66"/>
      <c r="AM2" s="66"/>
      <c r="AN2" s="67"/>
      <c r="AO2" s="68" t="s">
        <v>10</v>
      </c>
      <c r="AP2" s="69"/>
      <c r="AQ2" s="69"/>
      <c r="AR2" s="70"/>
      <c r="AS2" s="65" t="s">
        <v>11</v>
      </c>
      <c r="AT2" s="66"/>
      <c r="AU2" s="66"/>
      <c r="AV2" s="67"/>
      <c r="AW2" s="68" t="s">
        <v>12</v>
      </c>
      <c r="AX2" s="69"/>
      <c r="AY2" s="69"/>
      <c r="AZ2" s="70"/>
      <c r="BA2" s="65" t="s">
        <v>13</v>
      </c>
      <c r="BB2" s="66"/>
      <c r="BC2" s="66"/>
      <c r="BD2" s="67"/>
      <c r="BE2" s="68" t="s">
        <v>14</v>
      </c>
      <c r="BF2" s="69"/>
      <c r="BG2" s="69"/>
      <c r="BH2" s="70"/>
      <c r="BI2" s="65" t="s">
        <v>15</v>
      </c>
      <c r="BJ2" s="66"/>
      <c r="BK2" s="66"/>
      <c r="BL2" s="67"/>
      <c r="BM2" s="68" t="s">
        <v>16</v>
      </c>
      <c r="BN2" s="69"/>
      <c r="BO2" s="69"/>
      <c r="BP2" s="70"/>
      <c r="BQ2" s="65" t="s">
        <v>17</v>
      </c>
      <c r="BR2" s="66"/>
      <c r="BS2" s="66"/>
      <c r="BT2" s="67"/>
      <c r="BU2" s="68" t="s">
        <v>18</v>
      </c>
      <c r="BV2" s="69"/>
      <c r="BW2" s="69"/>
      <c r="BX2" s="70"/>
      <c r="BY2" s="65" t="s">
        <v>185</v>
      </c>
      <c r="BZ2" s="66"/>
      <c r="CA2" s="66"/>
      <c r="CB2" s="66"/>
      <c r="CC2" s="66"/>
      <c r="CD2" s="67"/>
      <c r="CE2" s="68" t="s">
        <v>186</v>
      </c>
      <c r="CF2" s="69"/>
      <c r="CG2" s="69"/>
      <c r="CH2" s="70"/>
      <c r="CI2" s="65" t="s">
        <v>191</v>
      </c>
      <c r="CJ2" s="66"/>
      <c r="CK2" s="66"/>
      <c r="CL2" s="66"/>
      <c r="CM2" s="66"/>
      <c r="CN2" s="66"/>
      <c r="CO2" s="67"/>
      <c r="CP2" s="68" t="s">
        <v>195</v>
      </c>
      <c r="CQ2" s="69"/>
      <c r="CR2" s="69"/>
      <c r="CS2" s="70"/>
    </row>
    <row r="3" spans="1:97" s="15" customFormat="1" ht="48" customHeight="1">
      <c r="A3" s="8" t="s">
        <v>19</v>
      </c>
      <c r="B3" s="8" t="s">
        <v>20</v>
      </c>
      <c r="C3" s="9" t="s">
        <v>21</v>
      </c>
      <c r="D3" s="8" t="s">
        <v>22</v>
      </c>
      <c r="E3" s="10" t="s">
        <v>23</v>
      </c>
      <c r="F3" s="11" t="s">
        <v>24</v>
      </c>
      <c r="G3" s="12" t="s">
        <v>25</v>
      </c>
      <c r="H3" s="11" t="s">
        <v>26</v>
      </c>
      <c r="I3" s="8" t="s">
        <v>23</v>
      </c>
      <c r="J3" s="8" t="s">
        <v>24</v>
      </c>
      <c r="K3" s="8" t="s">
        <v>27</v>
      </c>
      <c r="L3" s="13" t="s">
        <v>26</v>
      </c>
      <c r="M3" s="10" t="s">
        <v>23</v>
      </c>
      <c r="N3" s="11" t="s">
        <v>24</v>
      </c>
      <c r="O3" s="12" t="s">
        <v>25</v>
      </c>
      <c r="P3" s="11" t="s">
        <v>26</v>
      </c>
      <c r="Q3" s="8" t="s">
        <v>23</v>
      </c>
      <c r="R3" s="8" t="s">
        <v>24</v>
      </c>
      <c r="S3" s="14" t="s">
        <v>27</v>
      </c>
      <c r="T3" s="13" t="s">
        <v>26</v>
      </c>
      <c r="U3" s="10" t="s">
        <v>23</v>
      </c>
      <c r="V3" s="11" t="s">
        <v>24</v>
      </c>
      <c r="W3" s="12" t="s">
        <v>25</v>
      </c>
      <c r="X3" s="11" t="s">
        <v>26</v>
      </c>
      <c r="Y3" s="14" t="s">
        <v>23</v>
      </c>
      <c r="Z3" s="14" t="s">
        <v>24</v>
      </c>
      <c r="AA3" s="14" t="s">
        <v>27</v>
      </c>
      <c r="AB3" s="13" t="s">
        <v>26</v>
      </c>
      <c r="AC3" s="10" t="s">
        <v>23</v>
      </c>
      <c r="AD3" s="11" t="s">
        <v>24</v>
      </c>
      <c r="AE3" s="12" t="s">
        <v>25</v>
      </c>
      <c r="AF3" s="11" t="s">
        <v>26</v>
      </c>
      <c r="AG3" s="14" t="s">
        <v>23</v>
      </c>
      <c r="AH3" s="14" t="s">
        <v>24</v>
      </c>
      <c r="AI3" s="14" t="s">
        <v>27</v>
      </c>
      <c r="AJ3" s="13" t="s">
        <v>26</v>
      </c>
      <c r="AK3" s="10" t="s">
        <v>23</v>
      </c>
      <c r="AL3" s="11" t="s">
        <v>24</v>
      </c>
      <c r="AM3" s="12" t="s">
        <v>25</v>
      </c>
      <c r="AN3" s="11" t="s">
        <v>26</v>
      </c>
      <c r="AO3" s="14" t="s">
        <v>23</v>
      </c>
      <c r="AP3" s="14" t="s">
        <v>24</v>
      </c>
      <c r="AQ3" s="14" t="s">
        <v>27</v>
      </c>
      <c r="AR3" s="13" t="s">
        <v>26</v>
      </c>
      <c r="AS3" s="10" t="s">
        <v>23</v>
      </c>
      <c r="AT3" s="11" t="s">
        <v>24</v>
      </c>
      <c r="AU3" s="12" t="s">
        <v>25</v>
      </c>
      <c r="AV3" s="11" t="s">
        <v>26</v>
      </c>
      <c r="AW3" s="14" t="s">
        <v>23</v>
      </c>
      <c r="AX3" s="14" t="s">
        <v>24</v>
      </c>
      <c r="AY3" s="14" t="s">
        <v>27</v>
      </c>
      <c r="AZ3" s="13" t="s">
        <v>26</v>
      </c>
      <c r="BA3" s="10" t="s">
        <v>23</v>
      </c>
      <c r="BB3" s="11" t="s">
        <v>24</v>
      </c>
      <c r="BC3" s="12" t="s">
        <v>25</v>
      </c>
      <c r="BD3" s="11" t="s">
        <v>26</v>
      </c>
      <c r="BE3" s="14" t="s">
        <v>23</v>
      </c>
      <c r="BF3" s="14" t="s">
        <v>24</v>
      </c>
      <c r="BG3" s="14" t="s">
        <v>27</v>
      </c>
      <c r="BH3" s="13" t="s">
        <v>26</v>
      </c>
      <c r="BI3" s="10" t="s">
        <v>23</v>
      </c>
      <c r="BJ3" s="11" t="s">
        <v>24</v>
      </c>
      <c r="BK3" s="12" t="s">
        <v>25</v>
      </c>
      <c r="BL3" s="11" t="s">
        <v>26</v>
      </c>
      <c r="BM3" s="14" t="s">
        <v>23</v>
      </c>
      <c r="BN3" s="14" t="s">
        <v>24</v>
      </c>
      <c r="BO3" s="14" t="s">
        <v>27</v>
      </c>
      <c r="BP3" s="13" t="s">
        <v>26</v>
      </c>
      <c r="BQ3" s="10" t="s">
        <v>23</v>
      </c>
      <c r="BR3" s="11" t="s">
        <v>24</v>
      </c>
      <c r="BS3" s="12" t="s">
        <v>25</v>
      </c>
      <c r="BT3" s="11" t="s">
        <v>26</v>
      </c>
      <c r="BU3" s="14" t="s">
        <v>23</v>
      </c>
      <c r="BV3" s="14" t="s">
        <v>24</v>
      </c>
      <c r="BW3" s="14" t="s">
        <v>27</v>
      </c>
      <c r="BX3" s="13" t="s">
        <v>26</v>
      </c>
      <c r="BY3" s="53" t="s">
        <v>189</v>
      </c>
      <c r="BZ3" s="11" t="s">
        <v>24</v>
      </c>
      <c r="CA3" s="54" t="s">
        <v>187</v>
      </c>
      <c r="CB3" s="12" t="s">
        <v>25</v>
      </c>
      <c r="CC3" s="55" t="s">
        <v>188</v>
      </c>
      <c r="CD3" s="11" t="s">
        <v>26</v>
      </c>
      <c r="CE3" s="14" t="s">
        <v>23</v>
      </c>
      <c r="CF3" s="14" t="s">
        <v>24</v>
      </c>
      <c r="CG3" s="14" t="s">
        <v>27</v>
      </c>
      <c r="CH3" s="13" t="s">
        <v>26</v>
      </c>
      <c r="CI3" s="53" t="s">
        <v>189</v>
      </c>
      <c r="CJ3" s="11" t="s">
        <v>192</v>
      </c>
      <c r="CK3" s="54" t="s">
        <v>187</v>
      </c>
      <c r="CL3" s="12" t="s">
        <v>193</v>
      </c>
      <c r="CM3" s="55" t="s">
        <v>196</v>
      </c>
      <c r="CN3" s="55" t="s">
        <v>197</v>
      </c>
      <c r="CO3" s="11" t="s">
        <v>194</v>
      </c>
      <c r="CP3" s="14" t="s">
        <v>189</v>
      </c>
      <c r="CQ3" s="14" t="s">
        <v>192</v>
      </c>
      <c r="CR3" s="14" t="s">
        <v>193</v>
      </c>
      <c r="CS3" s="13" t="s">
        <v>194</v>
      </c>
    </row>
    <row r="4" spans="1:97" ht="12.75">
      <c r="A4" s="16">
        <v>8001189541</v>
      </c>
      <c r="B4" s="16">
        <v>124552000</v>
      </c>
      <c r="C4" s="17" t="s">
        <v>28</v>
      </c>
      <c r="D4" s="18" t="s">
        <v>29</v>
      </c>
      <c r="E4" s="19">
        <v>0</v>
      </c>
      <c r="F4" s="19"/>
      <c r="G4" s="20">
        <f>VLOOKUP(A4,'[1]Hoja1'!$B$2:$C$49,2,0)</f>
        <v>2679711574.32</v>
      </c>
      <c r="H4" s="19"/>
      <c r="I4" s="21">
        <f>E4</f>
        <v>0</v>
      </c>
      <c r="J4" s="21">
        <f>F4</f>
        <v>0</v>
      </c>
      <c r="K4" s="21">
        <f>G4</f>
        <v>2679711574.32</v>
      </c>
      <c r="L4" s="21">
        <f>H4</f>
        <v>0</v>
      </c>
      <c r="M4" s="19">
        <v>0</v>
      </c>
      <c r="N4" s="19"/>
      <c r="O4" s="20">
        <f>VLOOKUP(A4,'[1]Hoja1'!$B$2:$D$49,3,0)</f>
        <v>6252660340.08</v>
      </c>
      <c r="P4" s="19"/>
      <c r="Q4" s="21">
        <f>I4+M4</f>
        <v>0</v>
      </c>
      <c r="R4" s="21">
        <f>J4+N4</f>
        <v>0</v>
      </c>
      <c r="S4" s="22">
        <f>K4+O4</f>
        <v>8932371914.4</v>
      </c>
      <c r="T4" s="21">
        <f>L4+P4</f>
        <v>0</v>
      </c>
      <c r="U4" s="19">
        <v>0</v>
      </c>
      <c r="V4" s="19"/>
      <c r="W4" s="20">
        <f>VLOOKUP(A4,'[1]Hoja1'!$B$2:$E$49,4,0)</f>
        <v>2977457304.8</v>
      </c>
      <c r="X4" s="19"/>
      <c r="Y4" s="22">
        <f>Q4+U4</f>
        <v>0</v>
      </c>
      <c r="Z4" s="22">
        <f>R4+V4</f>
        <v>0</v>
      </c>
      <c r="AA4" s="22">
        <f>S4+W4</f>
        <v>11909829219.2</v>
      </c>
      <c r="AB4" s="21">
        <f>T4+X4</f>
        <v>0</v>
      </c>
      <c r="AC4" s="19">
        <v>0</v>
      </c>
      <c r="AD4" s="19"/>
      <c r="AE4" s="20">
        <f>VLOOKUP(A4,'[2]Hoja2'!$C$2:$D$49,2,0)</f>
        <v>2977457304.8</v>
      </c>
      <c r="AF4" s="19"/>
      <c r="AG4" s="22">
        <f>Y4+AC4</f>
        <v>0</v>
      </c>
      <c r="AH4" s="22">
        <f>Z4+AD4</f>
        <v>0</v>
      </c>
      <c r="AI4" s="22">
        <f>AA4+AE4</f>
        <v>14887286524</v>
      </c>
      <c r="AJ4" s="21">
        <f>AB4+AF4</f>
        <v>0</v>
      </c>
      <c r="AK4" s="19">
        <v>0</v>
      </c>
      <c r="AL4" s="19"/>
      <c r="AM4" s="20">
        <v>2977457304.8</v>
      </c>
      <c r="AN4" s="19"/>
      <c r="AO4" s="22">
        <f>AG4+AK4</f>
        <v>0</v>
      </c>
      <c r="AP4" s="22">
        <f>AH4+AL4</f>
        <v>0</v>
      </c>
      <c r="AQ4" s="22">
        <f>AI4+AM4</f>
        <v>17864743828.8</v>
      </c>
      <c r="AR4" s="21">
        <f>AJ4+AN4</f>
        <v>0</v>
      </c>
      <c r="AS4" s="19">
        <v>0</v>
      </c>
      <c r="AT4" s="19"/>
      <c r="AU4" s="20">
        <v>5954914610</v>
      </c>
      <c r="AV4" s="19"/>
      <c r="AW4" s="22">
        <f>AO4+AS4</f>
        <v>0</v>
      </c>
      <c r="AX4" s="22">
        <f>AP4+AT4</f>
        <v>0</v>
      </c>
      <c r="AY4" s="22">
        <f>AQ4+AU4</f>
        <v>23819658438.8</v>
      </c>
      <c r="AZ4" s="21">
        <f>AR4+AV4</f>
        <v>0</v>
      </c>
      <c r="BA4" s="19">
        <v>0</v>
      </c>
      <c r="BB4" s="19"/>
      <c r="BC4" s="20">
        <v>2977457304.8</v>
      </c>
      <c r="BD4" s="19"/>
      <c r="BE4" s="22">
        <f>AW4+BA4</f>
        <v>0</v>
      </c>
      <c r="BF4" s="22">
        <f>AX4+BB4</f>
        <v>0</v>
      </c>
      <c r="BG4" s="22">
        <f>AY4+BC4</f>
        <v>26797115743.6</v>
      </c>
      <c r="BH4" s="21">
        <f>AZ4+BD4</f>
        <v>0</v>
      </c>
      <c r="BI4" s="19">
        <v>0</v>
      </c>
      <c r="BJ4" s="19">
        <v>539241569.76</v>
      </c>
      <c r="BK4" s="20">
        <v>2977457304.8</v>
      </c>
      <c r="BL4" s="19"/>
      <c r="BM4" s="22">
        <f>BE4+BI4</f>
        <v>0</v>
      </c>
      <c r="BN4" s="22">
        <f>BF4+BJ4</f>
        <v>539241569.76</v>
      </c>
      <c r="BO4" s="22">
        <f>BG4+BK4</f>
        <v>29774573048.399998</v>
      </c>
      <c r="BP4" s="21">
        <f>BH4+BL4</f>
        <v>0</v>
      </c>
      <c r="BQ4" s="19">
        <v>0</v>
      </c>
      <c r="BR4" s="19"/>
      <c r="BS4" s="20">
        <v>2977457304.8</v>
      </c>
      <c r="BT4" s="19"/>
      <c r="BU4" s="22">
        <f>BM4+BQ4</f>
        <v>0</v>
      </c>
      <c r="BV4" s="22">
        <f>BN4+BR4</f>
        <v>539241569.76</v>
      </c>
      <c r="BW4" s="22">
        <f>BO4+BS4</f>
        <v>32752030353.199997</v>
      </c>
      <c r="BX4" s="21">
        <f>BP4+BT4</f>
        <v>0</v>
      </c>
      <c r="BY4" s="19">
        <v>0</v>
      </c>
      <c r="BZ4" s="19"/>
      <c r="CA4" s="19">
        <v>132966461</v>
      </c>
      <c r="CB4" s="20">
        <v>2977457304.8</v>
      </c>
      <c r="CC4" s="20">
        <v>43910128</v>
      </c>
      <c r="CD4" s="19"/>
      <c r="CE4" s="22">
        <f aca="true" t="shared" si="0" ref="CE4:CE35">BU4+BY4</f>
        <v>0</v>
      </c>
      <c r="CF4" s="22">
        <f>BV4+BZ4+CA4</f>
        <v>672208030.76</v>
      </c>
      <c r="CG4" s="22">
        <f>BW4+CB4+CC4</f>
        <v>35773397786</v>
      </c>
      <c r="CH4" s="21">
        <f aca="true" t="shared" si="1" ref="CH4:CH35">BX4+CD4</f>
        <v>0</v>
      </c>
      <c r="CI4" s="19">
        <v>0</v>
      </c>
      <c r="CJ4" s="19"/>
      <c r="CK4" s="19"/>
      <c r="CL4" s="20">
        <v>3651941649</v>
      </c>
      <c r="CM4" s="20">
        <v>19608106</v>
      </c>
      <c r="CN4" s="20"/>
      <c r="CO4" s="19"/>
      <c r="CP4" s="22">
        <f aca="true" t="shared" si="2" ref="CP4:CP67">CE4+CI4</f>
        <v>0</v>
      </c>
      <c r="CQ4" s="22">
        <f>CF4+CJ4+CK4</f>
        <v>672208030.76</v>
      </c>
      <c r="CR4" s="22">
        <f>CG4+CL4+CM4+CN4</f>
        <v>39444947541</v>
      </c>
      <c r="CS4" s="21">
        <f aca="true" t="shared" si="3" ref="CS4:CS67">CH4+CO4</f>
        <v>0</v>
      </c>
    </row>
    <row r="5" spans="1:97" ht="12.75">
      <c r="A5" s="16">
        <v>8001240234</v>
      </c>
      <c r="B5" s="16">
        <v>824276000</v>
      </c>
      <c r="C5" s="17" t="s">
        <v>30</v>
      </c>
      <c r="D5" s="18" t="s">
        <v>31</v>
      </c>
      <c r="E5" s="19">
        <v>0</v>
      </c>
      <c r="F5" s="19"/>
      <c r="G5" s="20">
        <f>VLOOKUP(A5,'[1]Hoja1'!$B$2:$C$49,2,0)</f>
        <v>166713150</v>
      </c>
      <c r="H5" s="19"/>
      <c r="I5" s="21">
        <f aca="true" t="shared" si="4" ref="I5:L68">E5</f>
        <v>0</v>
      </c>
      <c r="J5" s="21">
        <f t="shared" si="4"/>
        <v>0</v>
      </c>
      <c r="K5" s="21">
        <f t="shared" si="4"/>
        <v>166713150</v>
      </c>
      <c r="L5" s="21">
        <f t="shared" si="4"/>
        <v>0</v>
      </c>
      <c r="M5" s="19">
        <v>0</v>
      </c>
      <c r="N5" s="19"/>
      <c r="O5" s="20">
        <f>VLOOKUP(A5,'[1]Hoja1'!$B$2:$D$49,3,0)</f>
        <v>166713150</v>
      </c>
      <c r="P5" s="19"/>
      <c r="Q5" s="21">
        <f aca="true" t="shared" si="5" ref="Q5:T68">I5+M5</f>
        <v>0</v>
      </c>
      <c r="R5" s="21">
        <f t="shared" si="5"/>
        <v>0</v>
      </c>
      <c r="S5" s="22">
        <f t="shared" si="5"/>
        <v>333426300</v>
      </c>
      <c r="T5" s="21">
        <f t="shared" si="5"/>
        <v>0</v>
      </c>
      <c r="U5" s="19">
        <v>0</v>
      </c>
      <c r="V5" s="19"/>
      <c r="W5" s="20">
        <f>VLOOKUP(A5,'[1]Hoja1'!$B$2:$E$49,4,0)</f>
        <v>166713150</v>
      </c>
      <c r="X5" s="19"/>
      <c r="Y5" s="22">
        <f aca="true" t="shared" si="6" ref="Y5:AB68">Q5+U5</f>
        <v>0</v>
      </c>
      <c r="Z5" s="22">
        <f t="shared" si="6"/>
        <v>0</v>
      </c>
      <c r="AA5" s="22">
        <f t="shared" si="6"/>
        <v>500139450</v>
      </c>
      <c r="AB5" s="21">
        <f t="shared" si="6"/>
        <v>0</v>
      </c>
      <c r="AC5" s="19">
        <v>0</v>
      </c>
      <c r="AD5" s="19"/>
      <c r="AE5" s="20">
        <f>VLOOKUP(A5,'[2]Hoja2'!$C$2:$D$49,2,0)</f>
        <v>166713150</v>
      </c>
      <c r="AF5" s="19"/>
      <c r="AG5" s="22">
        <f aca="true" t="shared" si="7" ref="AG5:AJ68">Y5+AC5</f>
        <v>0</v>
      </c>
      <c r="AH5" s="22">
        <f t="shared" si="7"/>
        <v>0</v>
      </c>
      <c r="AI5" s="22">
        <f t="shared" si="7"/>
        <v>666852600</v>
      </c>
      <c r="AJ5" s="21">
        <f t="shared" si="7"/>
        <v>0</v>
      </c>
      <c r="AK5" s="19">
        <v>0</v>
      </c>
      <c r="AL5" s="19"/>
      <c r="AM5" s="20">
        <v>166713150</v>
      </c>
      <c r="AN5" s="19"/>
      <c r="AO5" s="22">
        <f aca="true" t="shared" si="8" ref="AO5:AR68">AG5+AK5</f>
        <v>0</v>
      </c>
      <c r="AP5" s="22">
        <f t="shared" si="8"/>
        <v>0</v>
      </c>
      <c r="AQ5" s="22">
        <f t="shared" si="8"/>
        <v>833565750</v>
      </c>
      <c r="AR5" s="21">
        <f t="shared" si="8"/>
        <v>0</v>
      </c>
      <c r="AS5" s="19">
        <v>0</v>
      </c>
      <c r="AT5" s="19"/>
      <c r="AU5" s="20">
        <v>166713150</v>
      </c>
      <c r="AV5" s="19"/>
      <c r="AW5" s="22">
        <f aca="true" t="shared" si="9" ref="AW5:AZ68">AO5+AS5</f>
        <v>0</v>
      </c>
      <c r="AX5" s="22">
        <f t="shared" si="9"/>
        <v>0</v>
      </c>
      <c r="AY5" s="22">
        <f t="shared" si="9"/>
        <v>1000278900</v>
      </c>
      <c r="AZ5" s="21">
        <f t="shared" si="9"/>
        <v>0</v>
      </c>
      <c r="BA5" s="19">
        <v>0</v>
      </c>
      <c r="BB5" s="19"/>
      <c r="BC5" s="20">
        <v>166713150</v>
      </c>
      <c r="BD5" s="19"/>
      <c r="BE5" s="22">
        <f aca="true" t="shared" si="10" ref="BE5:BH68">AW5+BA5</f>
        <v>0</v>
      </c>
      <c r="BF5" s="22">
        <f t="shared" si="10"/>
        <v>0</v>
      </c>
      <c r="BG5" s="22">
        <f t="shared" si="10"/>
        <v>1166992050</v>
      </c>
      <c r="BH5" s="21">
        <f t="shared" si="10"/>
        <v>0</v>
      </c>
      <c r="BI5" s="19">
        <v>0</v>
      </c>
      <c r="BJ5" s="19">
        <v>0</v>
      </c>
      <c r="BK5" s="20">
        <v>166713150</v>
      </c>
      <c r="BL5" s="19"/>
      <c r="BM5" s="22">
        <f aca="true" t="shared" si="11" ref="BM5:BP68">BE5+BI5</f>
        <v>0</v>
      </c>
      <c r="BN5" s="22">
        <f t="shared" si="11"/>
        <v>0</v>
      </c>
      <c r="BO5" s="22">
        <f t="shared" si="11"/>
        <v>1333705200</v>
      </c>
      <c r="BP5" s="21">
        <f t="shared" si="11"/>
        <v>0</v>
      </c>
      <c r="BQ5" s="19">
        <v>0</v>
      </c>
      <c r="BR5" s="19"/>
      <c r="BS5" s="20">
        <v>166713150</v>
      </c>
      <c r="BT5" s="19"/>
      <c r="BU5" s="22">
        <f aca="true" t="shared" si="12" ref="BU5:BX68">BM5+BQ5</f>
        <v>0</v>
      </c>
      <c r="BV5" s="22">
        <f t="shared" si="12"/>
        <v>0</v>
      </c>
      <c r="BW5" s="22">
        <f t="shared" si="12"/>
        <v>1500418350</v>
      </c>
      <c r="BX5" s="21">
        <f t="shared" si="12"/>
        <v>0</v>
      </c>
      <c r="BY5" s="19">
        <v>0</v>
      </c>
      <c r="BZ5" s="19"/>
      <c r="CA5" s="19">
        <v>0</v>
      </c>
      <c r="CB5" s="20">
        <v>166713150</v>
      </c>
      <c r="CC5" s="20">
        <v>0</v>
      </c>
      <c r="CD5" s="19"/>
      <c r="CE5" s="22">
        <f t="shared" si="0"/>
        <v>0</v>
      </c>
      <c r="CF5" s="22">
        <f aca="true" t="shared" si="13" ref="CF5:CF68">BV5+BZ5+CA5</f>
        <v>0</v>
      </c>
      <c r="CG5" s="22">
        <f aca="true" t="shared" si="14" ref="CG5:CG68">BW5+CB5+CC5</f>
        <v>1667131500</v>
      </c>
      <c r="CH5" s="21">
        <f t="shared" si="1"/>
        <v>0</v>
      </c>
      <c r="CI5" s="19">
        <v>0</v>
      </c>
      <c r="CJ5" s="19"/>
      <c r="CK5" s="19"/>
      <c r="CL5" s="20">
        <v>166713150</v>
      </c>
      <c r="CM5" s="20">
        <v>0</v>
      </c>
      <c r="CN5" s="20"/>
      <c r="CO5" s="19"/>
      <c r="CP5" s="22">
        <f t="shared" si="2"/>
        <v>0</v>
      </c>
      <c r="CQ5" s="22">
        <f aca="true" t="shared" si="15" ref="CQ5:CQ68">CF5+CJ5+CK5</f>
        <v>0</v>
      </c>
      <c r="CR5" s="22">
        <f aca="true" t="shared" si="16" ref="CR5:CR68">CG5+CL5+CM5+CN5</f>
        <v>1833844650</v>
      </c>
      <c r="CS5" s="21">
        <f t="shared" si="3"/>
        <v>0</v>
      </c>
    </row>
    <row r="6" spans="1:97" ht="12.75">
      <c r="A6" s="16">
        <v>8001448299</v>
      </c>
      <c r="B6" s="16">
        <v>821400000</v>
      </c>
      <c r="C6" s="17" t="s">
        <v>32</v>
      </c>
      <c r="D6" s="25" t="s">
        <v>199</v>
      </c>
      <c r="E6" s="19">
        <v>0</v>
      </c>
      <c r="F6" s="19"/>
      <c r="G6" s="20">
        <f>VLOOKUP(A6,'[1]Hoja1'!$B$2:$C$49,2,0)</f>
        <v>788739882.5400001</v>
      </c>
      <c r="H6" s="19"/>
      <c r="I6" s="21">
        <f t="shared" si="4"/>
        <v>0</v>
      </c>
      <c r="J6" s="21">
        <f t="shared" si="4"/>
        <v>0</v>
      </c>
      <c r="K6" s="21">
        <f t="shared" si="4"/>
        <v>788739882.5400001</v>
      </c>
      <c r="L6" s="21">
        <f t="shared" si="4"/>
        <v>0</v>
      </c>
      <c r="M6" s="19">
        <v>0</v>
      </c>
      <c r="N6" s="19"/>
      <c r="O6" s="20">
        <f>VLOOKUP(A6,'[1]Hoja1'!$B$2:$D$49,3,0)</f>
        <v>1840393059.2599998</v>
      </c>
      <c r="P6" s="19"/>
      <c r="Q6" s="21">
        <f t="shared" si="5"/>
        <v>0</v>
      </c>
      <c r="R6" s="21">
        <f t="shared" si="5"/>
        <v>0</v>
      </c>
      <c r="S6" s="22">
        <f t="shared" si="5"/>
        <v>2629132941.7999997</v>
      </c>
      <c r="T6" s="21">
        <f t="shared" si="5"/>
        <v>0</v>
      </c>
      <c r="U6" s="19">
        <v>0</v>
      </c>
      <c r="V6" s="19">
        <v>844360155</v>
      </c>
      <c r="W6" s="20">
        <f>VLOOKUP(A6,'[1]Hoja1'!$B$2:$E$49,4,0)</f>
        <v>876377647.2666667</v>
      </c>
      <c r="X6" s="19"/>
      <c r="Y6" s="22">
        <f t="shared" si="6"/>
        <v>0</v>
      </c>
      <c r="Z6" s="22">
        <f t="shared" si="6"/>
        <v>844360155</v>
      </c>
      <c r="AA6" s="22">
        <f t="shared" si="6"/>
        <v>3505510589.0666666</v>
      </c>
      <c r="AB6" s="21">
        <f t="shared" si="6"/>
        <v>0</v>
      </c>
      <c r="AC6" s="19">
        <v>0</v>
      </c>
      <c r="AD6" s="19"/>
      <c r="AE6" s="20">
        <f>VLOOKUP(A6,'[2]Hoja2'!$C$2:$D$49,2,0)</f>
        <v>876377647.2666667</v>
      </c>
      <c r="AF6" s="19"/>
      <c r="AG6" s="22">
        <f t="shared" si="7"/>
        <v>0</v>
      </c>
      <c r="AH6" s="22">
        <f t="shared" si="7"/>
        <v>844360155</v>
      </c>
      <c r="AI6" s="22">
        <f t="shared" si="7"/>
        <v>4381888236.333333</v>
      </c>
      <c r="AJ6" s="21">
        <f t="shared" si="7"/>
        <v>0</v>
      </c>
      <c r="AK6" s="19">
        <v>0</v>
      </c>
      <c r="AL6" s="19"/>
      <c r="AM6" s="20">
        <v>876377647.2666667</v>
      </c>
      <c r="AN6" s="19"/>
      <c r="AO6" s="22">
        <f t="shared" si="8"/>
        <v>0</v>
      </c>
      <c r="AP6" s="22">
        <f t="shared" si="8"/>
        <v>844360155</v>
      </c>
      <c r="AQ6" s="22">
        <f t="shared" si="8"/>
        <v>5258265883.599999</v>
      </c>
      <c r="AR6" s="21">
        <f t="shared" si="8"/>
        <v>0</v>
      </c>
      <c r="AS6" s="19">
        <v>0</v>
      </c>
      <c r="AT6" s="19"/>
      <c r="AU6" s="20">
        <v>1752755295</v>
      </c>
      <c r="AV6" s="19"/>
      <c r="AW6" s="22">
        <f t="shared" si="9"/>
        <v>0</v>
      </c>
      <c r="AX6" s="22">
        <f t="shared" si="9"/>
        <v>844360155</v>
      </c>
      <c r="AY6" s="22">
        <f t="shared" si="9"/>
        <v>7011021178.599999</v>
      </c>
      <c r="AZ6" s="21">
        <f t="shared" si="9"/>
        <v>0</v>
      </c>
      <c r="BA6" s="19">
        <v>0</v>
      </c>
      <c r="BB6" s="19"/>
      <c r="BC6" s="20">
        <v>876377647.2666667</v>
      </c>
      <c r="BD6" s="19"/>
      <c r="BE6" s="22">
        <f t="shared" si="10"/>
        <v>0</v>
      </c>
      <c r="BF6" s="22">
        <f t="shared" si="10"/>
        <v>844360155</v>
      </c>
      <c r="BG6" s="22">
        <f t="shared" si="10"/>
        <v>7887398825.866666</v>
      </c>
      <c r="BH6" s="21">
        <f t="shared" si="10"/>
        <v>0</v>
      </c>
      <c r="BI6" s="19">
        <v>0</v>
      </c>
      <c r="BJ6" s="19">
        <v>169234313.12</v>
      </c>
      <c r="BK6" s="20">
        <v>876377647.2666667</v>
      </c>
      <c r="BL6" s="19"/>
      <c r="BM6" s="22">
        <f t="shared" si="11"/>
        <v>0</v>
      </c>
      <c r="BN6" s="22">
        <f t="shared" si="11"/>
        <v>1013594468.12</v>
      </c>
      <c r="BO6" s="22">
        <f t="shared" si="11"/>
        <v>8763776473.133333</v>
      </c>
      <c r="BP6" s="21">
        <f t="shared" si="11"/>
        <v>0</v>
      </c>
      <c r="BQ6" s="19">
        <v>0</v>
      </c>
      <c r="BR6" s="19"/>
      <c r="BS6" s="20">
        <v>902926329.266667</v>
      </c>
      <c r="BT6" s="19"/>
      <c r="BU6" s="22">
        <f t="shared" si="12"/>
        <v>0</v>
      </c>
      <c r="BV6" s="22">
        <f t="shared" si="12"/>
        <v>1013594468.12</v>
      </c>
      <c r="BW6" s="22">
        <f t="shared" si="12"/>
        <v>9666702802.4</v>
      </c>
      <c r="BX6" s="21">
        <f t="shared" si="12"/>
        <v>0</v>
      </c>
      <c r="BY6" s="19">
        <v>0</v>
      </c>
      <c r="BZ6" s="19"/>
      <c r="CA6" s="19">
        <v>41729883</v>
      </c>
      <c r="CB6" s="20">
        <v>849828965.266667</v>
      </c>
      <c r="CC6" s="20">
        <v>314298659</v>
      </c>
      <c r="CD6" s="19"/>
      <c r="CE6" s="22">
        <f t="shared" si="0"/>
        <v>0</v>
      </c>
      <c r="CF6" s="22">
        <f t="shared" si="13"/>
        <v>1055324351.12</v>
      </c>
      <c r="CG6" s="22">
        <f t="shared" si="14"/>
        <v>10830830426.666666</v>
      </c>
      <c r="CH6" s="21">
        <f t="shared" si="1"/>
        <v>0</v>
      </c>
      <c r="CI6" s="19">
        <v>0</v>
      </c>
      <c r="CJ6" s="19"/>
      <c r="CK6" s="19"/>
      <c r="CL6" s="20">
        <v>1342271995</v>
      </c>
      <c r="CM6" s="20">
        <v>140350341</v>
      </c>
      <c r="CN6" s="20">
        <v>26548682</v>
      </c>
      <c r="CO6" s="19"/>
      <c r="CP6" s="22">
        <f t="shared" si="2"/>
        <v>0</v>
      </c>
      <c r="CQ6" s="22">
        <f t="shared" si="15"/>
        <v>1055324351.12</v>
      </c>
      <c r="CR6" s="22">
        <f t="shared" si="16"/>
        <v>12340001444.666666</v>
      </c>
      <c r="CS6" s="21">
        <f t="shared" si="3"/>
        <v>0</v>
      </c>
    </row>
    <row r="7" spans="1:97" ht="12.75">
      <c r="A7" s="24">
        <v>8001631300</v>
      </c>
      <c r="B7" s="16">
        <v>129254000</v>
      </c>
      <c r="C7" s="17" t="s">
        <v>33</v>
      </c>
      <c r="D7" s="25" t="s">
        <v>34</v>
      </c>
      <c r="E7" s="19">
        <v>0</v>
      </c>
      <c r="F7" s="19"/>
      <c r="G7" s="20">
        <f>VLOOKUP(A7,'[1]Hoja1'!$B$2:$C$49,2,0)</f>
        <v>479100003.66</v>
      </c>
      <c r="H7" s="19"/>
      <c r="I7" s="21">
        <f t="shared" si="4"/>
        <v>0</v>
      </c>
      <c r="J7" s="21">
        <f t="shared" si="4"/>
        <v>0</v>
      </c>
      <c r="K7" s="21">
        <f t="shared" si="4"/>
        <v>479100003.66</v>
      </c>
      <c r="L7" s="21">
        <f t="shared" si="4"/>
        <v>0</v>
      </c>
      <c r="M7" s="19">
        <v>0</v>
      </c>
      <c r="N7" s="19"/>
      <c r="O7" s="20">
        <f>VLOOKUP(A7,'[1]Hoja1'!$B$2:$D$49,3,0)</f>
        <v>1117900008.54</v>
      </c>
      <c r="P7" s="19"/>
      <c r="Q7" s="21">
        <f t="shared" si="5"/>
        <v>0</v>
      </c>
      <c r="R7" s="21">
        <f t="shared" si="5"/>
        <v>0</v>
      </c>
      <c r="S7" s="22">
        <f t="shared" si="5"/>
        <v>1597000012.2</v>
      </c>
      <c r="T7" s="21">
        <f t="shared" si="5"/>
        <v>0</v>
      </c>
      <c r="U7" s="19">
        <v>0</v>
      </c>
      <c r="V7" s="19"/>
      <c r="W7" s="20">
        <f>VLOOKUP(A7,'[1]Hoja1'!$B$2:$E$49,4,0)</f>
        <v>532333337.4</v>
      </c>
      <c r="X7" s="19"/>
      <c r="Y7" s="22">
        <f t="shared" si="6"/>
        <v>0</v>
      </c>
      <c r="Z7" s="22">
        <f t="shared" si="6"/>
        <v>0</v>
      </c>
      <c r="AA7" s="22">
        <f t="shared" si="6"/>
        <v>2129333349.6</v>
      </c>
      <c r="AB7" s="21">
        <f t="shared" si="6"/>
        <v>0</v>
      </c>
      <c r="AC7" s="19">
        <v>0</v>
      </c>
      <c r="AD7" s="19"/>
      <c r="AE7" s="20">
        <f>VLOOKUP(A7,'[2]Hoja2'!$C$2:$D$49,2,0)</f>
        <v>532333337.4</v>
      </c>
      <c r="AF7" s="19"/>
      <c r="AG7" s="22">
        <f t="shared" si="7"/>
        <v>0</v>
      </c>
      <c r="AH7" s="22">
        <f t="shared" si="7"/>
        <v>0</v>
      </c>
      <c r="AI7" s="22">
        <f t="shared" si="7"/>
        <v>2661666687</v>
      </c>
      <c r="AJ7" s="21">
        <f t="shared" si="7"/>
        <v>0</v>
      </c>
      <c r="AK7" s="19">
        <v>0</v>
      </c>
      <c r="AL7" s="19"/>
      <c r="AM7" s="20">
        <v>532333337.4</v>
      </c>
      <c r="AN7" s="19"/>
      <c r="AO7" s="22">
        <f t="shared" si="8"/>
        <v>0</v>
      </c>
      <c r="AP7" s="22">
        <f t="shared" si="8"/>
        <v>0</v>
      </c>
      <c r="AQ7" s="22">
        <f t="shared" si="8"/>
        <v>3194000024.4</v>
      </c>
      <c r="AR7" s="21">
        <f t="shared" si="8"/>
        <v>0</v>
      </c>
      <c r="AS7" s="19">
        <v>0</v>
      </c>
      <c r="AT7" s="19"/>
      <c r="AU7" s="20">
        <v>1064666675</v>
      </c>
      <c r="AV7" s="19"/>
      <c r="AW7" s="22">
        <f t="shared" si="9"/>
        <v>0</v>
      </c>
      <c r="AX7" s="22">
        <f t="shared" si="9"/>
        <v>0</v>
      </c>
      <c r="AY7" s="22">
        <f t="shared" si="9"/>
        <v>4258666699.4</v>
      </c>
      <c r="AZ7" s="21">
        <f t="shared" si="9"/>
        <v>0</v>
      </c>
      <c r="BA7" s="19">
        <v>0</v>
      </c>
      <c r="BB7" s="19"/>
      <c r="BC7" s="20">
        <v>532333337.4</v>
      </c>
      <c r="BD7" s="19"/>
      <c r="BE7" s="22">
        <f t="shared" si="10"/>
        <v>0</v>
      </c>
      <c r="BF7" s="22">
        <f t="shared" si="10"/>
        <v>0</v>
      </c>
      <c r="BG7" s="22">
        <f t="shared" si="10"/>
        <v>4791000036.8</v>
      </c>
      <c r="BH7" s="21">
        <f t="shared" si="10"/>
        <v>0</v>
      </c>
      <c r="BI7" s="19">
        <v>0</v>
      </c>
      <c r="BJ7" s="19">
        <v>96409867.5</v>
      </c>
      <c r="BK7" s="20">
        <v>532333337.4</v>
      </c>
      <c r="BL7" s="19"/>
      <c r="BM7" s="22">
        <f t="shared" si="11"/>
        <v>0</v>
      </c>
      <c r="BN7" s="22">
        <f t="shared" si="11"/>
        <v>96409867.5</v>
      </c>
      <c r="BO7" s="22">
        <f t="shared" si="11"/>
        <v>5323333374.2</v>
      </c>
      <c r="BP7" s="21">
        <f t="shared" si="11"/>
        <v>0</v>
      </c>
      <c r="BQ7" s="19">
        <v>0</v>
      </c>
      <c r="BR7" s="19"/>
      <c r="BS7" s="20">
        <v>532333337.4</v>
      </c>
      <c r="BT7" s="19"/>
      <c r="BU7" s="22">
        <f t="shared" si="12"/>
        <v>0</v>
      </c>
      <c r="BV7" s="22">
        <f t="shared" si="12"/>
        <v>96409867.5</v>
      </c>
      <c r="BW7" s="22">
        <f t="shared" si="12"/>
        <v>5855666711.599999</v>
      </c>
      <c r="BX7" s="21">
        <f t="shared" si="12"/>
        <v>0</v>
      </c>
      <c r="BY7" s="19">
        <v>0</v>
      </c>
      <c r="BZ7" s="19"/>
      <c r="CA7" s="19">
        <v>23772794</v>
      </c>
      <c r="CB7" s="20">
        <v>532333337.4</v>
      </c>
      <c r="CC7" s="20">
        <v>11141630</v>
      </c>
      <c r="CD7" s="19"/>
      <c r="CE7" s="22">
        <f t="shared" si="0"/>
        <v>0</v>
      </c>
      <c r="CF7" s="22">
        <f t="shared" si="13"/>
        <v>120182661.5</v>
      </c>
      <c r="CG7" s="22">
        <f t="shared" si="14"/>
        <v>6399141678.999999</v>
      </c>
      <c r="CH7" s="21">
        <f t="shared" si="1"/>
        <v>0</v>
      </c>
      <c r="CI7" s="19">
        <v>0</v>
      </c>
      <c r="CJ7" s="19"/>
      <c r="CK7" s="19"/>
      <c r="CL7" s="20">
        <v>1026018388</v>
      </c>
      <c r="CM7" s="20">
        <v>4975305</v>
      </c>
      <c r="CN7" s="20"/>
      <c r="CO7" s="19"/>
      <c r="CP7" s="22">
        <f t="shared" si="2"/>
        <v>0</v>
      </c>
      <c r="CQ7" s="22">
        <f t="shared" si="15"/>
        <v>120182661.5</v>
      </c>
      <c r="CR7" s="22">
        <f t="shared" si="16"/>
        <v>7430135371.999999</v>
      </c>
      <c r="CS7" s="21">
        <f t="shared" si="3"/>
        <v>0</v>
      </c>
    </row>
    <row r="8" spans="1:97" ht="15">
      <c r="A8" s="16">
        <v>8002253408</v>
      </c>
      <c r="B8" s="16">
        <v>821700000</v>
      </c>
      <c r="C8" s="17" t="s">
        <v>35</v>
      </c>
      <c r="D8" s="26" t="s">
        <v>36</v>
      </c>
      <c r="E8" s="19">
        <v>0</v>
      </c>
      <c r="F8" s="19"/>
      <c r="G8" s="20">
        <f>VLOOKUP(A8,'[1]Hoja1'!$B$2:$C$49,2,0)</f>
        <v>517362026.64000005</v>
      </c>
      <c r="H8" s="19"/>
      <c r="I8" s="21">
        <f t="shared" si="4"/>
        <v>0</v>
      </c>
      <c r="J8" s="21">
        <f t="shared" si="4"/>
        <v>0</v>
      </c>
      <c r="K8" s="21">
        <f t="shared" si="4"/>
        <v>517362026.64000005</v>
      </c>
      <c r="L8" s="21">
        <f t="shared" si="4"/>
        <v>0</v>
      </c>
      <c r="M8" s="19">
        <v>0</v>
      </c>
      <c r="N8" s="19"/>
      <c r="O8" s="20">
        <f>VLOOKUP(A8,'[1]Hoja1'!$B$2:$D$49,3,0)</f>
        <v>1207178062.1599998</v>
      </c>
      <c r="P8" s="19"/>
      <c r="Q8" s="21">
        <f t="shared" si="5"/>
        <v>0</v>
      </c>
      <c r="R8" s="21">
        <f t="shared" si="5"/>
        <v>0</v>
      </c>
      <c r="S8" s="22">
        <f t="shared" si="5"/>
        <v>1724540088.8</v>
      </c>
      <c r="T8" s="21">
        <f t="shared" si="5"/>
        <v>0</v>
      </c>
      <c r="U8" s="19">
        <v>0</v>
      </c>
      <c r="V8" s="19"/>
      <c r="W8" s="20">
        <f>VLOOKUP(A8,'[1]Hoja1'!$B$2:$E$49,4,0)</f>
        <v>574846696.2666667</v>
      </c>
      <c r="X8" s="19"/>
      <c r="Y8" s="22">
        <f t="shared" si="6"/>
        <v>0</v>
      </c>
      <c r="Z8" s="22">
        <f t="shared" si="6"/>
        <v>0</v>
      </c>
      <c r="AA8" s="22">
        <f t="shared" si="6"/>
        <v>2299386785.0666666</v>
      </c>
      <c r="AB8" s="21">
        <f t="shared" si="6"/>
        <v>0</v>
      </c>
      <c r="AC8" s="19">
        <v>0</v>
      </c>
      <c r="AD8" s="19"/>
      <c r="AE8" s="20">
        <f>VLOOKUP(A8,'[2]Hoja2'!$C$2:$D$49,2,0)</f>
        <v>574846696.2666667</v>
      </c>
      <c r="AF8" s="19"/>
      <c r="AG8" s="22">
        <f t="shared" si="7"/>
        <v>0</v>
      </c>
      <c r="AH8" s="22">
        <f t="shared" si="7"/>
        <v>0</v>
      </c>
      <c r="AI8" s="22">
        <f t="shared" si="7"/>
        <v>2874233481.333333</v>
      </c>
      <c r="AJ8" s="21">
        <f t="shared" si="7"/>
        <v>0</v>
      </c>
      <c r="AK8" s="19">
        <v>0</v>
      </c>
      <c r="AL8" s="19"/>
      <c r="AM8" s="20">
        <v>574846696.2666667</v>
      </c>
      <c r="AN8" s="19"/>
      <c r="AO8" s="22">
        <f t="shared" si="8"/>
        <v>0</v>
      </c>
      <c r="AP8" s="22">
        <f t="shared" si="8"/>
        <v>0</v>
      </c>
      <c r="AQ8" s="22">
        <f t="shared" si="8"/>
        <v>3449080177.5999994</v>
      </c>
      <c r="AR8" s="21">
        <f t="shared" si="8"/>
        <v>0</v>
      </c>
      <c r="AS8" s="19">
        <v>0</v>
      </c>
      <c r="AT8" s="19"/>
      <c r="AU8" s="20">
        <v>1149693393</v>
      </c>
      <c r="AV8" s="19"/>
      <c r="AW8" s="22">
        <f t="shared" si="9"/>
        <v>0</v>
      </c>
      <c r="AX8" s="22">
        <f t="shared" si="9"/>
        <v>0</v>
      </c>
      <c r="AY8" s="22">
        <f t="shared" si="9"/>
        <v>4598773570.599999</v>
      </c>
      <c r="AZ8" s="21">
        <f t="shared" si="9"/>
        <v>0</v>
      </c>
      <c r="BA8" s="19">
        <v>0</v>
      </c>
      <c r="BB8" s="19"/>
      <c r="BC8" s="20">
        <v>574846696.2666667</v>
      </c>
      <c r="BD8" s="19"/>
      <c r="BE8" s="22">
        <f t="shared" si="10"/>
        <v>0</v>
      </c>
      <c r="BF8" s="22">
        <f t="shared" si="10"/>
        <v>0</v>
      </c>
      <c r="BG8" s="22">
        <f t="shared" si="10"/>
        <v>5173620266.866666</v>
      </c>
      <c r="BH8" s="21">
        <f t="shared" si="10"/>
        <v>0</v>
      </c>
      <c r="BI8" s="19">
        <v>0</v>
      </c>
      <c r="BJ8" s="19">
        <v>104255257.55</v>
      </c>
      <c r="BK8" s="20">
        <v>574846696.2666667</v>
      </c>
      <c r="BL8" s="19"/>
      <c r="BM8" s="22">
        <f t="shared" si="11"/>
        <v>0</v>
      </c>
      <c r="BN8" s="22">
        <f t="shared" si="11"/>
        <v>104255257.55</v>
      </c>
      <c r="BO8" s="22">
        <f t="shared" si="11"/>
        <v>5748466963.133332</v>
      </c>
      <c r="BP8" s="21">
        <f t="shared" si="11"/>
        <v>0</v>
      </c>
      <c r="BQ8" s="19">
        <v>0</v>
      </c>
      <c r="BR8" s="19"/>
      <c r="BS8" s="20">
        <v>586928770.266667</v>
      </c>
      <c r="BT8" s="19"/>
      <c r="BU8" s="22">
        <f t="shared" si="12"/>
        <v>0</v>
      </c>
      <c r="BV8" s="22">
        <f t="shared" si="12"/>
        <v>104255257.55</v>
      </c>
      <c r="BW8" s="22">
        <f t="shared" si="12"/>
        <v>6335395733.4</v>
      </c>
      <c r="BX8" s="21">
        <f t="shared" si="12"/>
        <v>0</v>
      </c>
      <c r="BY8" s="19">
        <v>0</v>
      </c>
      <c r="BZ8" s="19"/>
      <c r="CA8" s="19">
        <v>25707314</v>
      </c>
      <c r="CB8" s="20">
        <v>562764622.266667</v>
      </c>
      <c r="CC8" s="20">
        <v>2101579561</v>
      </c>
      <c r="CD8" s="19"/>
      <c r="CE8" s="22">
        <f t="shared" si="0"/>
        <v>0</v>
      </c>
      <c r="CF8" s="22">
        <f t="shared" si="13"/>
        <v>129962571.55</v>
      </c>
      <c r="CG8" s="22">
        <f t="shared" si="14"/>
        <v>8999739916.666668</v>
      </c>
      <c r="CH8" s="21">
        <f t="shared" si="1"/>
        <v>0</v>
      </c>
      <c r="CI8" s="19">
        <v>0</v>
      </c>
      <c r="CJ8" s="19"/>
      <c r="CK8" s="19"/>
      <c r="CL8" s="20">
        <v>1164951109</v>
      </c>
      <c r="CM8" s="20">
        <v>938462190</v>
      </c>
      <c r="CN8" s="20">
        <v>12082074</v>
      </c>
      <c r="CO8" s="19"/>
      <c r="CP8" s="22">
        <f t="shared" si="2"/>
        <v>0</v>
      </c>
      <c r="CQ8" s="22">
        <f t="shared" si="15"/>
        <v>129962571.55</v>
      </c>
      <c r="CR8" s="22">
        <f t="shared" si="16"/>
        <v>11115235289.666668</v>
      </c>
      <c r="CS8" s="21">
        <f t="shared" si="3"/>
        <v>0</v>
      </c>
    </row>
    <row r="9" spans="1:97" ht="12.75">
      <c r="A9" s="16">
        <v>8002479401</v>
      </c>
      <c r="B9" s="16">
        <v>824086000</v>
      </c>
      <c r="C9" s="17" t="s">
        <v>37</v>
      </c>
      <c r="D9" s="18" t="s">
        <v>38</v>
      </c>
      <c r="E9" s="19">
        <v>0</v>
      </c>
      <c r="F9" s="19"/>
      <c r="G9" s="20">
        <f>VLOOKUP(A9,'[1]Hoja1'!$B$2:$C$49,2,0)</f>
        <v>119274859</v>
      </c>
      <c r="H9" s="19"/>
      <c r="I9" s="21">
        <f t="shared" si="4"/>
        <v>0</v>
      </c>
      <c r="J9" s="21">
        <f t="shared" si="4"/>
        <v>0</v>
      </c>
      <c r="K9" s="21">
        <f t="shared" si="4"/>
        <v>119274859</v>
      </c>
      <c r="L9" s="21">
        <f t="shared" si="4"/>
        <v>0</v>
      </c>
      <c r="M9" s="19">
        <v>0</v>
      </c>
      <c r="N9" s="19"/>
      <c r="O9" s="20">
        <f>VLOOKUP(A9,'[1]Hoja1'!$B$2:$D$49,3,0)</f>
        <v>119274859</v>
      </c>
      <c r="P9" s="19"/>
      <c r="Q9" s="21">
        <f t="shared" si="5"/>
        <v>0</v>
      </c>
      <c r="R9" s="21">
        <f t="shared" si="5"/>
        <v>0</v>
      </c>
      <c r="S9" s="22">
        <f t="shared" si="5"/>
        <v>238549718</v>
      </c>
      <c r="T9" s="21">
        <f t="shared" si="5"/>
        <v>0</v>
      </c>
      <c r="U9" s="19">
        <v>0</v>
      </c>
      <c r="V9" s="19"/>
      <c r="W9" s="20">
        <f>VLOOKUP(A9,'[1]Hoja1'!$B$2:$E$49,4,0)</f>
        <v>119274859</v>
      </c>
      <c r="X9" s="19"/>
      <c r="Y9" s="22">
        <f t="shared" si="6"/>
        <v>0</v>
      </c>
      <c r="Z9" s="22">
        <f t="shared" si="6"/>
        <v>0</v>
      </c>
      <c r="AA9" s="22">
        <f t="shared" si="6"/>
        <v>357824577</v>
      </c>
      <c r="AB9" s="21">
        <f t="shared" si="6"/>
        <v>0</v>
      </c>
      <c r="AC9" s="19">
        <v>0</v>
      </c>
      <c r="AD9" s="19"/>
      <c r="AE9" s="20">
        <f>VLOOKUP(A9,'[2]Hoja2'!$C$2:$D$49,2,0)</f>
        <v>119274859</v>
      </c>
      <c r="AF9" s="19"/>
      <c r="AG9" s="22">
        <f t="shared" si="7"/>
        <v>0</v>
      </c>
      <c r="AH9" s="22">
        <f t="shared" si="7"/>
        <v>0</v>
      </c>
      <c r="AI9" s="22">
        <f t="shared" si="7"/>
        <v>477099436</v>
      </c>
      <c r="AJ9" s="21">
        <f t="shared" si="7"/>
        <v>0</v>
      </c>
      <c r="AK9" s="19">
        <v>0</v>
      </c>
      <c r="AL9" s="19"/>
      <c r="AM9" s="20">
        <v>119274859</v>
      </c>
      <c r="AN9" s="19"/>
      <c r="AO9" s="22">
        <f t="shared" si="8"/>
        <v>0</v>
      </c>
      <c r="AP9" s="22">
        <f t="shared" si="8"/>
        <v>0</v>
      </c>
      <c r="AQ9" s="22">
        <f t="shared" si="8"/>
        <v>596374295</v>
      </c>
      <c r="AR9" s="21">
        <f t="shared" si="8"/>
        <v>0</v>
      </c>
      <c r="AS9" s="19">
        <v>0</v>
      </c>
      <c r="AT9" s="19"/>
      <c r="AU9" s="20">
        <v>119274859</v>
      </c>
      <c r="AV9" s="19"/>
      <c r="AW9" s="22">
        <f t="shared" si="9"/>
        <v>0</v>
      </c>
      <c r="AX9" s="22">
        <f t="shared" si="9"/>
        <v>0</v>
      </c>
      <c r="AY9" s="22">
        <f t="shared" si="9"/>
        <v>715649154</v>
      </c>
      <c r="AZ9" s="21">
        <f t="shared" si="9"/>
        <v>0</v>
      </c>
      <c r="BA9" s="19">
        <v>0</v>
      </c>
      <c r="BB9" s="19"/>
      <c r="BC9" s="20">
        <v>119274859</v>
      </c>
      <c r="BD9" s="19"/>
      <c r="BE9" s="22">
        <f t="shared" si="10"/>
        <v>0</v>
      </c>
      <c r="BF9" s="22">
        <f t="shared" si="10"/>
        <v>0</v>
      </c>
      <c r="BG9" s="22">
        <f t="shared" si="10"/>
        <v>834924013</v>
      </c>
      <c r="BH9" s="21">
        <f t="shared" si="10"/>
        <v>0</v>
      </c>
      <c r="BI9" s="19">
        <v>0</v>
      </c>
      <c r="BJ9" s="19">
        <v>0</v>
      </c>
      <c r="BK9" s="20">
        <v>119274859</v>
      </c>
      <c r="BL9" s="19"/>
      <c r="BM9" s="22">
        <f t="shared" si="11"/>
        <v>0</v>
      </c>
      <c r="BN9" s="22">
        <f t="shared" si="11"/>
        <v>0</v>
      </c>
      <c r="BO9" s="22">
        <f t="shared" si="11"/>
        <v>954198872</v>
      </c>
      <c r="BP9" s="21">
        <f t="shared" si="11"/>
        <v>0</v>
      </c>
      <c r="BQ9" s="19">
        <v>0</v>
      </c>
      <c r="BR9" s="19"/>
      <c r="BS9" s="20">
        <v>119274859</v>
      </c>
      <c r="BT9" s="19"/>
      <c r="BU9" s="22">
        <f t="shared" si="12"/>
        <v>0</v>
      </c>
      <c r="BV9" s="22">
        <f t="shared" si="12"/>
        <v>0</v>
      </c>
      <c r="BW9" s="22">
        <f t="shared" si="12"/>
        <v>1073473731</v>
      </c>
      <c r="BX9" s="21">
        <f t="shared" si="12"/>
        <v>0</v>
      </c>
      <c r="BY9" s="19">
        <v>0</v>
      </c>
      <c r="BZ9" s="19"/>
      <c r="CA9" s="19">
        <v>0</v>
      </c>
      <c r="CB9" s="20">
        <v>119274859</v>
      </c>
      <c r="CC9" s="20">
        <v>0</v>
      </c>
      <c r="CD9" s="19"/>
      <c r="CE9" s="22">
        <f t="shared" si="0"/>
        <v>0</v>
      </c>
      <c r="CF9" s="22">
        <f t="shared" si="13"/>
        <v>0</v>
      </c>
      <c r="CG9" s="22">
        <f t="shared" si="14"/>
        <v>1192748590</v>
      </c>
      <c r="CH9" s="21">
        <f t="shared" si="1"/>
        <v>0</v>
      </c>
      <c r="CI9" s="19">
        <v>0</v>
      </c>
      <c r="CJ9" s="19"/>
      <c r="CK9" s="19"/>
      <c r="CL9" s="20">
        <v>119274859</v>
      </c>
      <c r="CM9" s="20">
        <v>0</v>
      </c>
      <c r="CN9" s="20"/>
      <c r="CO9" s="19"/>
      <c r="CP9" s="22">
        <f t="shared" si="2"/>
        <v>0</v>
      </c>
      <c r="CQ9" s="22">
        <f t="shared" si="15"/>
        <v>0</v>
      </c>
      <c r="CR9" s="22">
        <f t="shared" si="16"/>
        <v>1312023449</v>
      </c>
      <c r="CS9" s="21">
        <f t="shared" si="3"/>
        <v>0</v>
      </c>
    </row>
    <row r="10" spans="1:97" ht="12.75">
      <c r="A10" s="16">
        <v>8350003004</v>
      </c>
      <c r="B10" s="16">
        <v>826076000</v>
      </c>
      <c r="C10" s="17" t="s">
        <v>39</v>
      </c>
      <c r="D10" s="18" t="s">
        <v>40</v>
      </c>
      <c r="E10" s="19">
        <v>0</v>
      </c>
      <c r="F10" s="19"/>
      <c r="G10" s="20">
        <f>VLOOKUP(A10,'[1]Hoja1'!$B$2:$C$49,2,0)</f>
        <v>492227803.02000004</v>
      </c>
      <c r="H10" s="19"/>
      <c r="I10" s="21">
        <f t="shared" si="4"/>
        <v>0</v>
      </c>
      <c r="J10" s="21">
        <f t="shared" si="4"/>
        <v>0</v>
      </c>
      <c r="K10" s="21">
        <f t="shared" si="4"/>
        <v>492227803.02000004</v>
      </c>
      <c r="L10" s="21">
        <f t="shared" si="4"/>
        <v>0</v>
      </c>
      <c r="M10" s="19">
        <v>0</v>
      </c>
      <c r="N10" s="19"/>
      <c r="O10" s="20">
        <f>VLOOKUP(A10,'[1]Hoja1'!$B$2:$D$49,3,0)+546919781</f>
        <v>1695451321.3799999</v>
      </c>
      <c r="P10" s="19"/>
      <c r="Q10" s="21">
        <f t="shared" si="5"/>
        <v>0</v>
      </c>
      <c r="R10" s="21">
        <f t="shared" si="5"/>
        <v>0</v>
      </c>
      <c r="S10" s="22">
        <f t="shared" si="5"/>
        <v>2187679124.4</v>
      </c>
      <c r="T10" s="21">
        <f t="shared" si="5"/>
        <v>0</v>
      </c>
      <c r="U10" s="19">
        <v>0</v>
      </c>
      <c r="V10" s="19">
        <v>363529952</v>
      </c>
      <c r="W10" s="20">
        <v>0</v>
      </c>
      <c r="X10" s="19"/>
      <c r="Y10" s="22">
        <f t="shared" si="6"/>
        <v>0</v>
      </c>
      <c r="Z10" s="22">
        <f t="shared" si="6"/>
        <v>363529952</v>
      </c>
      <c r="AA10" s="22">
        <f t="shared" si="6"/>
        <v>2187679124.4</v>
      </c>
      <c r="AB10" s="21">
        <f t="shared" si="6"/>
        <v>0</v>
      </c>
      <c r="AC10" s="19">
        <v>0</v>
      </c>
      <c r="AD10" s="19"/>
      <c r="AE10" s="20">
        <f>VLOOKUP(A10,'[2]Hoja2'!$C$2:$D$49,2,0)</f>
        <v>546919781</v>
      </c>
      <c r="AF10" s="19"/>
      <c r="AG10" s="22">
        <f t="shared" si="7"/>
        <v>0</v>
      </c>
      <c r="AH10" s="22">
        <f t="shared" si="7"/>
        <v>363529952</v>
      </c>
      <c r="AI10" s="22">
        <f t="shared" si="7"/>
        <v>2734598905.4</v>
      </c>
      <c r="AJ10" s="21">
        <f t="shared" si="7"/>
        <v>0</v>
      </c>
      <c r="AK10" s="19">
        <v>0</v>
      </c>
      <c r="AL10" s="19"/>
      <c r="AM10" s="20">
        <v>546919781</v>
      </c>
      <c r="AN10" s="19"/>
      <c r="AO10" s="22">
        <f t="shared" si="8"/>
        <v>0</v>
      </c>
      <c r="AP10" s="22">
        <f t="shared" si="8"/>
        <v>363529952</v>
      </c>
      <c r="AQ10" s="22">
        <f t="shared" si="8"/>
        <v>3281518686.4</v>
      </c>
      <c r="AR10" s="21">
        <f t="shared" si="8"/>
        <v>0</v>
      </c>
      <c r="AS10" s="19">
        <v>0</v>
      </c>
      <c r="AT10" s="19"/>
      <c r="AU10" s="20">
        <v>1093839562</v>
      </c>
      <c r="AV10" s="19"/>
      <c r="AW10" s="22">
        <f t="shared" si="9"/>
        <v>0</v>
      </c>
      <c r="AX10" s="22">
        <f t="shared" si="9"/>
        <v>363529952</v>
      </c>
      <c r="AY10" s="22">
        <f t="shared" si="9"/>
        <v>4375358248.4</v>
      </c>
      <c r="AZ10" s="21">
        <f t="shared" si="9"/>
        <v>0</v>
      </c>
      <c r="BA10" s="19">
        <v>0</v>
      </c>
      <c r="BB10" s="19"/>
      <c r="BC10" s="20">
        <v>546919781</v>
      </c>
      <c r="BD10" s="19"/>
      <c r="BE10" s="22">
        <f t="shared" si="10"/>
        <v>0</v>
      </c>
      <c r="BF10" s="22">
        <f t="shared" si="10"/>
        <v>363529952</v>
      </c>
      <c r="BG10" s="22">
        <f t="shared" si="10"/>
        <v>4922278029.4</v>
      </c>
      <c r="BH10" s="21">
        <f t="shared" si="10"/>
        <v>0</v>
      </c>
      <c r="BI10" s="19">
        <v>0</v>
      </c>
      <c r="BJ10" s="19">
        <v>103568616.45</v>
      </c>
      <c r="BK10" s="20">
        <v>796919781</v>
      </c>
      <c r="BL10" s="19"/>
      <c r="BM10" s="22">
        <f t="shared" si="11"/>
        <v>0</v>
      </c>
      <c r="BN10" s="22">
        <f t="shared" si="11"/>
        <v>467098568.45</v>
      </c>
      <c r="BO10" s="22">
        <f t="shared" si="11"/>
        <v>5719197810.4</v>
      </c>
      <c r="BP10" s="21">
        <f t="shared" si="11"/>
        <v>0</v>
      </c>
      <c r="BQ10" s="19">
        <v>0</v>
      </c>
      <c r="BR10" s="19"/>
      <c r="BS10" s="20">
        <v>546919781</v>
      </c>
      <c r="BT10" s="19"/>
      <c r="BU10" s="22">
        <f t="shared" si="12"/>
        <v>0</v>
      </c>
      <c r="BV10" s="22">
        <f t="shared" si="12"/>
        <v>467098568.45</v>
      </c>
      <c r="BW10" s="22">
        <f t="shared" si="12"/>
        <v>6266117591.4</v>
      </c>
      <c r="BX10" s="21">
        <f t="shared" si="12"/>
        <v>0</v>
      </c>
      <c r="BY10" s="19">
        <v>0</v>
      </c>
      <c r="BZ10" s="19"/>
      <c r="CA10" s="19">
        <v>25538002</v>
      </c>
      <c r="CB10" s="20">
        <v>546919781</v>
      </c>
      <c r="CC10" s="20">
        <v>7299519</v>
      </c>
      <c r="CD10" s="19"/>
      <c r="CE10" s="22">
        <f t="shared" si="0"/>
        <v>0</v>
      </c>
      <c r="CF10" s="22">
        <f t="shared" si="13"/>
        <v>492636570.45</v>
      </c>
      <c r="CG10" s="22">
        <f t="shared" si="14"/>
        <v>6820336891.4</v>
      </c>
      <c r="CH10" s="21">
        <f t="shared" si="1"/>
        <v>0</v>
      </c>
      <c r="CI10" s="19">
        <v>0</v>
      </c>
      <c r="CJ10" s="19"/>
      <c r="CK10" s="19"/>
      <c r="CL10" s="20">
        <v>1101724822</v>
      </c>
      <c r="CM10" s="20">
        <v>3259607</v>
      </c>
      <c r="CN10" s="20"/>
      <c r="CO10" s="19"/>
      <c r="CP10" s="22">
        <f t="shared" si="2"/>
        <v>0</v>
      </c>
      <c r="CQ10" s="22">
        <f t="shared" si="15"/>
        <v>492636570.45</v>
      </c>
      <c r="CR10" s="22">
        <f t="shared" si="16"/>
        <v>7925321320.4</v>
      </c>
      <c r="CS10" s="21">
        <f t="shared" si="3"/>
        <v>0</v>
      </c>
    </row>
    <row r="11" spans="1:97" ht="12.75">
      <c r="A11" s="16">
        <v>8605127804</v>
      </c>
      <c r="B11" s="16">
        <v>822000000</v>
      </c>
      <c r="C11" s="17" t="s">
        <v>41</v>
      </c>
      <c r="D11" s="18" t="s">
        <v>42</v>
      </c>
      <c r="E11" s="19">
        <v>0</v>
      </c>
      <c r="F11" s="19"/>
      <c r="G11" s="20">
        <f>VLOOKUP(A11,'[1]Hoja1'!$B$2:$C$49,2,0)</f>
        <v>1723687346.64</v>
      </c>
      <c r="H11" s="19"/>
      <c r="I11" s="21">
        <f t="shared" si="4"/>
        <v>0</v>
      </c>
      <c r="J11" s="21">
        <f t="shared" si="4"/>
        <v>0</v>
      </c>
      <c r="K11" s="21">
        <f t="shared" si="4"/>
        <v>1723687346.64</v>
      </c>
      <c r="L11" s="21">
        <f t="shared" si="4"/>
        <v>0</v>
      </c>
      <c r="M11" s="19">
        <v>0</v>
      </c>
      <c r="N11" s="19"/>
      <c r="O11" s="20">
        <f>VLOOKUP(A11,'[1]Hoja1'!$B$2:$D$49,3,0)</f>
        <v>4021937142.16</v>
      </c>
      <c r="P11" s="19"/>
      <c r="Q11" s="21">
        <f t="shared" si="5"/>
        <v>0</v>
      </c>
      <c r="R11" s="21">
        <f t="shared" si="5"/>
        <v>0</v>
      </c>
      <c r="S11" s="22">
        <f t="shared" si="5"/>
        <v>5745624488.8</v>
      </c>
      <c r="T11" s="21">
        <f t="shared" si="5"/>
        <v>0</v>
      </c>
      <c r="U11" s="19">
        <v>0</v>
      </c>
      <c r="V11" s="19">
        <v>1319154159</v>
      </c>
      <c r="W11" s="20">
        <f>VLOOKUP(A11,'[1]Hoja1'!$B$2:$E$49,4,0)</f>
        <v>1915208162.9333334</v>
      </c>
      <c r="X11" s="19"/>
      <c r="Y11" s="22">
        <f t="shared" si="6"/>
        <v>0</v>
      </c>
      <c r="Z11" s="22">
        <f t="shared" si="6"/>
        <v>1319154159</v>
      </c>
      <c r="AA11" s="22">
        <f t="shared" si="6"/>
        <v>7660832651.733334</v>
      </c>
      <c r="AB11" s="21">
        <f t="shared" si="6"/>
        <v>0</v>
      </c>
      <c r="AC11" s="19">
        <v>0</v>
      </c>
      <c r="AD11" s="19"/>
      <c r="AE11" s="20">
        <f>VLOOKUP(A11,'[2]Hoja2'!$C$2:$D$49,2,0)</f>
        <v>1915208162.9333334</v>
      </c>
      <c r="AF11" s="19"/>
      <c r="AG11" s="22">
        <f t="shared" si="7"/>
        <v>0</v>
      </c>
      <c r="AH11" s="22">
        <f t="shared" si="7"/>
        <v>1319154159</v>
      </c>
      <c r="AI11" s="22">
        <f t="shared" si="7"/>
        <v>9576040814.666668</v>
      </c>
      <c r="AJ11" s="21">
        <f t="shared" si="7"/>
        <v>0</v>
      </c>
      <c r="AK11" s="19">
        <v>0</v>
      </c>
      <c r="AL11" s="19"/>
      <c r="AM11" s="20">
        <v>1915208162.9333334</v>
      </c>
      <c r="AN11" s="19"/>
      <c r="AO11" s="22">
        <f t="shared" si="8"/>
        <v>0</v>
      </c>
      <c r="AP11" s="22">
        <f t="shared" si="8"/>
        <v>1319154159</v>
      </c>
      <c r="AQ11" s="22">
        <f t="shared" si="8"/>
        <v>11491248977.600002</v>
      </c>
      <c r="AR11" s="21">
        <f t="shared" si="8"/>
        <v>0</v>
      </c>
      <c r="AS11" s="19">
        <v>0</v>
      </c>
      <c r="AT11" s="19"/>
      <c r="AU11" s="20">
        <v>3830416326</v>
      </c>
      <c r="AV11" s="19"/>
      <c r="AW11" s="22">
        <f t="shared" si="9"/>
        <v>0</v>
      </c>
      <c r="AX11" s="22">
        <f t="shared" si="9"/>
        <v>1319154159</v>
      </c>
      <c r="AY11" s="22">
        <f t="shared" si="9"/>
        <v>15321665303.600002</v>
      </c>
      <c r="AZ11" s="21">
        <f t="shared" si="9"/>
        <v>0</v>
      </c>
      <c r="BA11" s="19">
        <v>0</v>
      </c>
      <c r="BB11" s="19"/>
      <c r="BC11" s="20">
        <v>1915208162.9333334</v>
      </c>
      <c r="BD11" s="19"/>
      <c r="BE11" s="22">
        <f t="shared" si="10"/>
        <v>0</v>
      </c>
      <c r="BF11" s="22">
        <f t="shared" si="10"/>
        <v>1319154159</v>
      </c>
      <c r="BG11" s="22">
        <f t="shared" si="10"/>
        <v>17236873466.533337</v>
      </c>
      <c r="BH11" s="21">
        <f t="shared" si="10"/>
        <v>0</v>
      </c>
      <c r="BI11" s="19">
        <v>0</v>
      </c>
      <c r="BJ11" s="19">
        <v>363662906.64</v>
      </c>
      <c r="BK11" s="20">
        <v>1915208162.9333334</v>
      </c>
      <c r="BL11" s="19"/>
      <c r="BM11" s="22">
        <f t="shared" si="11"/>
        <v>0</v>
      </c>
      <c r="BN11" s="22">
        <f t="shared" si="11"/>
        <v>1682817065.6399999</v>
      </c>
      <c r="BO11" s="22">
        <f t="shared" si="11"/>
        <v>19152081629.46667</v>
      </c>
      <c r="BP11" s="21">
        <f t="shared" si="11"/>
        <v>0</v>
      </c>
      <c r="BQ11" s="19">
        <v>0</v>
      </c>
      <c r="BR11" s="19"/>
      <c r="BS11" s="20">
        <v>1915208162.9333334</v>
      </c>
      <c r="BT11" s="19"/>
      <c r="BU11" s="22">
        <f t="shared" si="12"/>
        <v>0</v>
      </c>
      <c r="BV11" s="22">
        <f t="shared" si="12"/>
        <v>1682817065.6399999</v>
      </c>
      <c r="BW11" s="22">
        <f t="shared" si="12"/>
        <v>21067289792.400005</v>
      </c>
      <c r="BX11" s="21">
        <f t="shared" si="12"/>
        <v>0</v>
      </c>
      <c r="BY11" s="19">
        <v>0</v>
      </c>
      <c r="BZ11" s="19"/>
      <c r="CA11" s="19">
        <v>89672184</v>
      </c>
      <c r="CB11" s="20">
        <v>1915208162.9333334</v>
      </c>
      <c r="CC11" s="20">
        <v>3695354098</v>
      </c>
      <c r="CD11" s="19"/>
      <c r="CE11" s="22">
        <f t="shared" si="0"/>
        <v>0</v>
      </c>
      <c r="CF11" s="22">
        <f t="shared" si="13"/>
        <v>1772489249.6399999</v>
      </c>
      <c r="CG11" s="22">
        <f t="shared" si="14"/>
        <v>26677852053.33334</v>
      </c>
      <c r="CH11" s="21">
        <f t="shared" si="1"/>
        <v>0</v>
      </c>
      <c r="CI11" s="19">
        <v>0</v>
      </c>
      <c r="CJ11" s="19"/>
      <c r="CK11" s="19"/>
      <c r="CL11" s="20">
        <v>2309495453</v>
      </c>
      <c r="CM11" s="20">
        <v>1650163602</v>
      </c>
      <c r="CN11" s="20">
        <v>72548311</v>
      </c>
      <c r="CO11" s="19"/>
      <c r="CP11" s="22">
        <f t="shared" si="2"/>
        <v>0</v>
      </c>
      <c r="CQ11" s="22">
        <f t="shared" si="15"/>
        <v>1772489249.6399999</v>
      </c>
      <c r="CR11" s="22">
        <f t="shared" si="16"/>
        <v>30710059419.33334</v>
      </c>
      <c r="CS11" s="21">
        <f t="shared" si="3"/>
        <v>0</v>
      </c>
    </row>
    <row r="12" spans="1:97" ht="12.75">
      <c r="A12" s="16">
        <v>8605251485</v>
      </c>
      <c r="B12" s="16">
        <v>44600000</v>
      </c>
      <c r="C12" s="17" t="s">
        <v>43</v>
      </c>
      <c r="D12" s="18" t="s">
        <v>44</v>
      </c>
      <c r="E12" s="19">
        <v>0</v>
      </c>
      <c r="F12" s="19"/>
      <c r="G12" s="20">
        <v>268775209968</v>
      </c>
      <c r="H12" s="19"/>
      <c r="I12" s="21">
        <f t="shared" si="4"/>
        <v>0</v>
      </c>
      <c r="J12" s="21">
        <f t="shared" si="4"/>
        <v>0</v>
      </c>
      <c r="K12" s="21">
        <f t="shared" si="4"/>
        <v>268775209968</v>
      </c>
      <c r="L12" s="21">
        <f t="shared" si="4"/>
        <v>0</v>
      </c>
      <c r="M12" s="19">
        <v>0</v>
      </c>
      <c r="N12" s="19"/>
      <c r="O12" s="20">
        <v>345122785520</v>
      </c>
      <c r="P12" s="19"/>
      <c r="Q12" s="21">
        <f t="shared" si="5"/>
        <v>0</v>
      </c>
      <c r="R12" s="21">
        <f t="shared" si="5"/>
        <v>0</v>
      </c>
      <c r="S12" s="22">
        <f t="shared" si="5"/>
        <v>613897995488</v>
      </c>
      <c r="T12" s="21">
        <f t="shared" si="5"/>
        <v>0</v>
      </c>
      <c r="U12" s="19">
        <v>0</v>
      </c>
      <c r="V12" s="19"/>
      <c r="W12" s="20">
        <v>145122785520</v>
      </c>
      <c r="X12" s="19"/>
      <c r="Y12" s="22">
        <f t="shared" si="6"/>
        <v>0</v>
      </c>
      <c r="Z12" s="22">
        <f t="shared" si="6"/>
        <v>0</v>
      </c>
      <c r="AA12" s="27">
        <f t="shared" si="6"/>
        <v>759020781008</v>
      </c>
      <c r="AB12" s="21">
        <f t="shared" si="6"/>
        <v>0</v>
      </c>
      <c r="AC12" s="19">
        <v>0</v>
      </c>
      <c r="AD12" s="19"/>
      <c r="AE12" s="20">
        <v>145122785520</v>
      </c>
      <c r="AF12" s="19"/>
      <c r="AG12" s="22">
        <f t="shared" si="7"/>
        <v>0</v>
      </c>
      <c r="AH12" s="22">
        <f t="shared" si="7"/>
        <v>0</v>
      </c>
      <c r="AI12" s="22">
        <f t="shared" si="7"/>
        <v>904143566528</v>
      </c>
      <c r="AJ12" s="21">
        <f t="shared" si="7"/>
        <v>0</v>
      </c>
      <c r="AK12" s="19">
        <v>0</v>
      </c>
      <c r="AL12" s="19"/>
      <c r="AM12" s="20">
        <v>159218776003</v>
      </c>
      <c r="AN12" s="19"/>
      <c r="AO12" s="22">
        <f t="shared" si="8"/>
        <v>0</v>
      </c>
      <c r="AP12" s="22">
        <f t="shared" si="8"/>
        <v>0</v>
      </c>
      <c r="AQ12" s="22">
        <f t="shared" si="8"/>
        <v>1063362342531</v>
      </c>
      <c r="AR12" s="21">
        <f t="shared" si="8"/>
        <v>0</v>
      </c>
      <c r="AS12" s="19">
        <v>0</v>
      </c>
      <c r="AT12" s="19"/>
      <c r="AU12" s="20">
        <v>0</v>
      </c>
      <c r="AV12" s="19"/>
      <c r="AW12" s="22">
        <f t="shared" si="9"/>
        <v>0</v>
      </c>
      <c r="AX12" s="22">
        <f t="shared" si="9"/>
        <v>0</v>
      </c>
      <c r="AY12" s="22">
        <f t="shared" si="9"/>
        <v>1063362342531</v>
      </c>
      <c r="AZ12" s="21">
        <f t="shared" si="9"/>
        <v>0</v>
      </c>
      <c r="BA12" s="19">
        <v>0</v>
      </c>
      <c r="BB12" s="19"/>
      <c r="BC12" s="20">
        <v>0</v>
      </c>
      <c r="BD12" s="19"/>
      <c r="BE12" s="22">
        <f t="shared" si="10"/>
        <v>0</v>
      </c>
      <c r="BF12" s="22">
        <f t="shared" si="10"/>
        <v>0</v>
      </c>
      <c r="BG12" s="22">
        <f t="shared" si="10"/>
        <v>1063362342531</v>
      </c>
      <c r="BH12" s="21">
        <f t="shared" si="10"/>
        <v>0</v>
      </c>
      <c r="BI12" s="19">
        <v>0</v>
      </c>
      <c r="BJ12" s="19">
        <v>0</v>
      </c>
      <c r="BK12" s="20">
        <v>0</v>
      </c>
      <c r="BL12" s="19"/>
      <c r="BM12" s="22">
        <f t="shared" si="11"/>
        <v>0</v>
      </c>
      <c r="BN12" s="22">
        <f t="shared" si="11"/>
        <v>0</v>
      </c>
      <c r="BO12" s="22">
        <f t="shared" si="11"/>
        <v>1063362342531</v>
      </c>
      <c r="BP12" s="21">
        <f t="shared" si="11"/>
        <v>0</v>
      </c>
      <c r="BQ12" s="19">
        <v>0</v>
      </c>
      <c r="BR12" s="19"/>
      <c r="BS12" s="20">
        <v>0</v>
      </c>
      <c r="BT12" s="19"/>
      <c r="BU12" s="22">
        <f t="shared" si="12"/>
        <v>0</v>
      </c>
      <c r="BV12" s="22">
        <f t="shared" si="12"/>
        <v>0</v>
      </c>
      <c r="BW12" s="22">
        <f t="shared" si="12"/>
        <v>1063362342531</v>
      </c>
      <c r="BX12" s="21">
        <f t="shared" si="12"/>
        <v>0</v>
      </c>
      <c r="BY12" s="19">
        <v>0</v>
      </c>
      <c r="BZ12" s="19"/>
      <c r="CA12" s="19">
        <v>0</v>
      </c>
      <c r="CB12" s="20">
        <v>0</v>
      </c>
      <c r="CC12" s="20">
        <v>0</v>
      </c>
      <c r="CD12" s="19"/>
      <c r="CE12" s="22">
        <f t="shared" si="0"/>
        <v>0</v>
      </c>
      <c r="CF12" s="22">
        <f t="shared" si="13"/>
        <v>0</v>
      </c>
      <c r="CG12" s="22">
        <f t="shared" si="14"/>
        <v>1063362342531</v>
      </c>
      <c r="CH12" s="21">
        <f t="shared" si="1"/>
        <v>0</v>
      </c>
      <c r="CI12" s="19">
        <v>0</v>
      </c>
      <c r="CJ12" s="19"/>
      <c r="CK12" s="19"/>
      <c r="CL12" s="20">
        <v>0</v>
      </c>
      <c r="CM12" s="20">
        <v>0</v>
      </c>
      <c r="CN12" s="20"/>
      <c r="CO12" s="19"/>
      <c r="CP12" s="22">
        <f t="shared" si="2"/>
        <v>0</v>
      </c>
      <c r="CQ12" s="22">
        <f t="shared" si="15"/>
        <v>0</v>
      </c>
      <c r="CR12" s="22">
        <f t="shared" si="16"/>
        <v>1063362342531</v>
      </c>
      <c r="CS12" s="21">
        <f t="shared" si="3"/>
        <v>0</v>
      </c>
    </row>
    <row r="13" spans="1:97" ht="12.75">
      <c r="A13" s="16">
        <v>8900004328</v>
      </c>
      <c r="B13" s="16">
        <v>126663000</v>
      </c>
      <c r="C13" s="17" t="s">
        <v>45</v>
      </c>
      <c r="D13" s="18" t="s">
        <v>46</v>
      </c>
      <c r="E13" s="19">
        <v>0</v>
      </c>
      <c r="F13" s="19"/>
      <c r="G13" s="20">
        <f>VLOOKUP(A13,'[1]Hoja1'!$B$2:$C$49,2,0)</f>
        <v>2180737063.44</v>
      </c>
      <c r="H13" s="19"/>
      <c r="I13" s="21">
        <f t="shared" si="4"/>
        <v>0</v>
      </c>
      <c r="J13" s="21">
        <f t="shared" si="4"/>
        <v>0</v>
      </c>
      <c r="K13" s="21">
        <f t="shared" si="4"/>
        <v>2180737063.44</v>
      </c>
      <c r="L13" s="21">
        <f t="shared" si="4"/>
        <v>0</v>
      </c>
      <c r="M13" s="19">
        <v>0</v>
      </c>
      <c r="N13" s="19"/>
      <c r="O13" s="20">
        <f>VLOOKUP(A13,'[1]Hoja1'!$B$2:$D$49,3,0)</f>
        <v>5088386481.36</v>
      </c>
      <c r="P13" s="19"/>
      <c r="Q13" s="21">
        <f t="shared" si="5"/>
        <v>0</v>
      </c>
      <c r="R13" s="21">
        <f t="shared" si="5"/>
        <v>0</v>
      </c>
      <c r="S13" s="22">
        <f t="shared" si="5"/>
        <v>7269123544.799999</v>
      </c>
      <c r="T13" s="21">
        <f t="shared" si="5"/>
        <v>0</v>
      </c>
      <c r="U13" s="19">
        <v>0</v>
      </c>
      <c r="V13" s="19"/>
      <c r="W13" s="20">
        <f>VLOOKUP(A13,'[1]Hoja1'!$B$2:$E$49,4,0)</f>
        <v>2423041181.6</v>
      </c>
      <c r="X13" s="19"/>
      <c r="Y13" s="22">
        <f t="shared" si="6"/>
        <v>0</v>
      </c>
      <c r="Z13" s="22">
        <f t="shared" si="6"/>
        <v>0</v>
      </c>
      <c r="AA13" s="22">
        <f t="shared" si="6"/>
        <v>9692164726.4</v>
      </c>
      <c r="AB13" s="21">
        <f t="shared" si="6"/>
        <v>0</v>
      </c>
      <c r="AC13" s="19">
        <v>0</v>
      </c>
      <c r="AD13" s="19"/>
      <c r="AE13" s="20">
        <f>VLOOKUP(A13,'[2]Hoja2'!$C$2:$D$49,2,0)</f>
        <v>2423041181.6</v>
      </c>
      <c r="AF13" s="19"/>
      <c r="AG13" s="22">
        <f t="shared" si="7"/>
        <v>0</v>
      </c>
      <c r="AH13" s="22">
        <f t="shared" si="7"/>
        <v>0</v>
      </c>
      <c r="AI13" s="22">
        <f t="shared" si="7"/>
        <v>12115205908</v>
      </c>
      <c r="AJ13" s="21">
        <f t="shared" si="7"/>
        <v>0</v>
      </c>
      <c r="AK13" s="19">
        <v>0</v>
      </c>
      <c r="AL13" s="19"/>
      <c r="AM13" s="20">
        <v>2423041181.6</v>
      </c>
      <c r="AN13" s="19"/>
      <c r="AO13" s="22">
        <f t="shared" si="8"/>
        <v>0</v>
      </c>
      <c r="AP13" s="22">
        <f t="shared" si="8"/>
        <v>0</v>
      </c>
      <c r="AQ13" s="22">
        <f t="shared" si="8"/>
        <v>14538247089.6</v>
      </c>
      <c r="AR13" s="21">
        <f t="shared" si="8"/>
        <v>0</v>
      </c>
      <c r="AS13" s="19">
        <v>0</v>
      </c>
      <c r="AT13" s="19"/>
      <c r="AU13" s="20">
        <v>4846082363</v>
      </c>
      <c r="AV13" s="19"/>
      <c r="AW13" s="22">
        <f t="shared" si="9"/>
        <v>0</v>
      </c>
      <c r="AX13" s="22">
        <f t="shared" si="9"/>
        <v>0</v>
      </c>
      <c r="AY13" s="22">
        <f t="shared" si="9"/>
        <v>19384329452.6</v>
      </c>
      <c r="AZ13" s="21">
        <f t="shared" si="9"/>
        <v>0</v>
      </c>
      <c r="BA13" s="19">
        <v>0</v>
      </c>
      <c r="BB13" s="19"/>
      <c r="BC13" s="20">
        <v>2423041181.6</v>
      </c>
      <c r="BD13" s="19"/>
      <c r="BE13" s="22">
        <f t="shared" si="10"/>
        <v>0</v>
      </c>
      <c r="BF13" s="22">
        <f t="shared" si="10"/>
        <v>0</v>
      </c>
      <c r="BG13" s="22">
        <f t="shared" si="10"/>
        <v>21807370634.199997</v>
      </c>
      <c r="BH13" s="21">
        <f t="shared" si="10"/>
        <v>0</v>
      </c>
      <c r="BI13" s="19">
        <v>0</v>
      </c>
      <c r="BJ13" s="19">
        <v>438832331.21</v>
      </c>
      <c r="BK13" s="20">
        <v>2423041181.6</v>
      </c>
      <c r="BL13" s="19"/>
      <c r="BM13" s="22">
        <f t="shared" si="11"/>
        <v>0</v>
      </c>
      <c r="BN13" s="22">
        <f t="shared" si="11"/>
        <v>438832331.21</v>
      </c>
      <c r="BO13" s="22">
        <f t="shared" si="11"/>
        <v>24230411815.799995</v>
      </c>
      <c r="BP13" s="21">
        <f t="shared" si="11"/>
        <v>0</v>
      </c>
      <c r="BQ13" s="19">
        <v>0</v>
      </c>
      <c r="BR13" s="19"/>
      <c r="BS13" s="20">
        <v>2423041181.6</v>
      </c>
      <c r="BT13" s="19"/>
      <c r="BU13" s="22">
        <f t="shared" si="12"/>
        <v>0</v>
      </c>
      <c r="BV13" s="22">
        <f t="shared" si="12"/>
        <v>438832331.21</v>
      </c>
      <c r="BW13" s="22">
        <f t="shared" si="12"/>
        <v>26653452997.399994</v>
      </c>
      <c r="BX13" s="21">
        <f t="shared" si="12"/>
        <v>0</v>
      </c>
      <c r="BY13" s="19">
        <v>0</v>
      </c>
      <c r="BZ13" s="19"/>
      <c r="CA13" s="19">
        <v>108207499</v>
      </c>
      <c r="CB13" s="20">
        <v>2423041181.6</v>
      </c>
      <c r="CC13" s="20">
        <v>521696818</v>
      </c>
      <c r="CD13" s="19"/>
      <c r="CE13" s="22">
        <f t="shared" si="0"/>
        <v>0</v>
      </c>
      <c r="CF13" s="22">
        <f t="shared" si="13"/>
        <v>547039830.21</v>
      </c>
      <c r="CG13" s="22">
        <f t="shared" si="14"/>
        <v>29598190996.999992</v>
      </c>
      <c r="CH13" s="21">
        <f t="shared" si="1"/>
        <v>0</v>
      </c>
      <c r="CI13" s="19">
        <v>0</v>
      </c>
      <c r="CJ13" s="19"/>
      <c r="CK13" s="19"/>
      <c r="CL13" s="20">
        <v>2946728093</v>
      </c>
      <c r="CM13" s="20">
        <v>232964170</v>
      </c>
      <c r="CN13" s="20"/>
      <c r="CO13" s="19"/>
      <c r="CP13" s="22">
        <f t="shared" si="2"/>
        <v>0</v>
      </c>
      <c r="CQ13" s="22">
        <f t="shared" si="15"/>
        <v>547039830.21</v>
      </c>
      <c r="CR13" s="22">
        <f t="shared" si="16"/>
        <v>32777883259.999992</v>
      </c>
      <c r="CS13" s="21">
        <f t="shared" si="3"/>
        <v>0</v>
      </c>
    </row>
    <row r="14" spans="1:97" ht="12.75">
      <c r="A14" s="16">
        <v>8901022573</v>
      </c>
      <c r="B14" s="16">
        <v>121708000</v>
      </c>
      <c r="C14" s="17" t="s">
        <v>47</v>
      </c>
      <c r="D14" s="18" t="s">
        <v>48</v>
      </c>
      <c r="E14" s="19">
        <v>0</v>
      </c>
      <c r="F14" s="19"/>
      <c r="G14" s="20">
        <f>VLOOKUP(A14,'[1]Hoja1'!$B$2:$C$49,2,0)</f>
        <v>4969841469.9</v>
      </c>
      <c r="H14" s="19"/>
      <c r="I14" s="21">
        <f t="shared" si="4"/>
        <v>0</v>
      </c>
      <c r="J14" s="21">
        <f t="shared" si="4"/>
        <v>0</v>
      </c>
      <c r="K14" s="21">
        <f t="shared" si="4"/>
        <v>4969841469.9</v>
      </c>
      <c r="L14" s="21">
        <f t="shared" si="4"/>
        <v>0</v>
      </c>
      <c r="M14" s="19">
        <v>0</v>
      </c>
      <c r="N14" s="19"/>
      <c r="O14" s="20">
        <f>VLOOKUP(A14,'[1]Hoja1'!$B$2:$D$49,3,0)</f>
        <v>11596296763.100002</v>
      </c>
      <c r="P14" s="19"/>
      <c r="Q14" s="21">
        <f t="shared" si="5"/>
        <v>0</v>
      </c>
      <c r="R14" s="21">
        <f t="shared" si="5"/>
        <v>0</v>
      </c>
      <c r="S14" s="22">
        <f t="shared" si="5"/>
        <v>16566138233.000002</v>
      </c>
      <c r="T14" s="21">
        <f t="shared" si="5"/>
        <v>0</v>
      </c>
      <c r="U14" s="19">
        <v>0</v>
      </c>
      <c r="V14" s="19"/>
      <c r="W14" s="20">
        <f>VLOOKUP(A14,'[1]Hoja1'!$B$2:$E$49,4,0)</f>
        <v>5522046077.666667</v>
      </c>
      <c r="X14" s="19"/>
      <c r="Y14" s="22">
        <f t="shared" si="6"/>
        <v>0</v>
      </c>
      <c r="Z14" s="22">
        <f t="shared" si="6"/>
        <v>0</v>
      </c>
      <c r="AA14" s="22">
        <f t="shared" si="6"/>
        <v>22088184310.666668</v>
      </c>
      <c r="AB14" s="21">
        <f t="shared" si="6"/>
        <v>0</v>
      </c>
      <c r="AC14" s="19">
        <v>0</v>
      </c>
      <c r="AD14" s="19"/>
      <c r="AE14" s="20">
        <f>VLOOKUP(A14,'[2]Hoja2'!$C$2:$D$49,2,0)</f>
        <v>5522046077.666667</v>
      </c>
      <c r="AF14" s="19"/>
      <c r="AG14" s="22">
        <f t="shared" si="7"/>
        <v>0</v>
      </c>
      <c r="AH14" s="22">
        <f t="shared" si="7"/>
        <v>0</v>
      </c>
      <c r="AI14" s="22">
        <f t="shared" si="7"/>
        <v>27610230388.333336</v>
      </c>
      <c r="AJ14" s="21">
        <f t="shared" si="7"/>
        <v>0</v>
      </c>
      <c r="AK14" s="19">
        <v>0</v>
      </c>
      <c r="AL14" s="19"/>
      <c r="AM14" s="20">
        <v>5522046077.666667</v>
      </c>
      <c r="AN14" s="19"/>
      <c r="AO14" s="22">
        <f t="shared" si="8"/>
        <v>0</v>
      </c>
      <c r="AP14" s="22">
        <f t="shared" si="8"/>
        <v>0</v>
      </c>
      <c r="AQ14" s="22">
        <f t="shared" si="8"/>
        <v>33132276466.000004</v>
      </c>
      <c r="AR14" s="21">
        <f t="shared" si="8"/>
        <v>0</v>
      </c>
      <c r="AS14" s="19">
        <v>0</v>
      </c>
      <c r="AT14" s="19"/>
      <c r="AU14" s="20">
        <v>11044092155</v>
      </c>
      <c r="AV14" s="19"/>
      <c r="AW14" s="22">
        <f t="shared" si="9"/>
        <v>0</v>
      </c>
      <c r="AX14" s="22">
        <f t="shared" si="9"/>
        <v>0</v>
      </c>
      <c r="AY14" s="22">
        <f t="shared" si="9"/>
        <v>44176368621</v>
      </c>
      <c r="AZ14" s="21">
        <f t="shared" si="9"/>
        <v>0</v>
      </c>
      <c r="BA14" s="19">
        <v>0</v>
      </c>
      <c r="BB14" s="19"/>
      <c r="BC14" s="20">
        <v>5522046077.666667</v>
      </c>
      <c r="BD14" s="19"/>
      <c r="BE14" s="22">
        <f t="shared" si="10"/>
        <v>0</v>
      </c>
      <c r="BF14" s="22">
        <f t="shared" si="10"/>
        <v>0</v>
      </c>
      <c r="BG14" s="22">
        <f t="shared" si="10"/>
        <v>49698414698.666664</v>
      </c>
      <c r="BH14" s="21">
        <f t="shared" si="10"/>
        <v>0</v>
      </c>
      <c r="BI14" s="19">
        <v>0</v>
      </c>
      <c r="BJ14" s="19">
        <v>1000087151.99</v>
      </c>
      <c r="BK14" s="20">
        <v>5522046077.666667</v>
      </c>
      <c r="BL14" s="19"/>
      <c r="BM14" s="22">
        <f t="shared" si="11"/>
        <v>0</v>
      </c>
      <c r="BN14" s="22">
        <f t="shared" si="11"/>
        <v>1000087151.99</v>
      </c>
      <c r="BO14" s="22">
        <f t="shared" si="11"/>
        <v>55220460776.33333</v>
      </c>
      <c r="BP14" s="21">
        <f t="shared" si="11"/>
        <v>0</v>
      </c>
      <c r="BQ14" s="19">
        <v>0</v>
      </c>
      <c r="BR14" s="19"/>
      <c r="BS14" s="20">
        <v>5522046077.666667</v>
      </c>
      <c r="BT14" s="19"/>
      <c r="BU14" s="22">
        <f t="shared" si="12"/>
        <v>0</v>
      </c>
      <c r="BV14" s="22">
        <f t="shared" si="12"/>
        <v>1000087151.99</v>
      </c>
      <c r="BW14" s="22">
        <f t="shared" si="12"/>
        <v>60742506853.99999</v>
      </c>
      <c r="BX14" s="21">
        <f t="shared" si="12"/>
        <v>0</v>
      </c>
      <c r="BY14" s="19">
        <v>0</v>
      </c>
      <c r="BZ14" s="19"/>
      <c r="CA14" s="19">
        <v>246601999</v>
      </c>
      <c r="CB14" s="20">
        <v>5522046077.666667</v>
      </c>
      <c r="CC14" s="20">
        <v>19442448</v>
      </c>
      <c r="CD14" s="19"/>
      <c r="CE14" s="22">
        <f t="shared" si="0"/>
        <v>0</v>
      </c>
      <c r="CF14" s="22">
        <f t="shared" si="13"/>
        <v>1246689150.99</v>
      </c>
      <c r="CG14" s="22">
        <f t="shared" si="14"/>
        <v>66283995379.66666</v>
      </c>
      <c r="CH14" s="21">
        <f t="shared" si="1"/>
        <v>0</v>
      </c>
      <c r="CI14" s="19">
        <v>0</v>
      </c>
      <c r="CJ14" s="19"/>
      <c r="CK14" s="19"/>
      <c r="CL14" s="20">
        <v>6005671799</v>
      </c>
      <c r="CM14" s="20">
        <v>8682042</v>
      </c>
      <c r="CN14" s="20"/>
      <c r="CO14" s="19"/>
      <c r="CP14" s="22">
        <f t="shared" si="2"/>
        <v>0</v>
      </c>
      <c r="CQ14" s="22">
        <f t="shared" si="15"/>
        <v>1246689150.99</v>
      </c>
      <c r="CR14" s="22">
        <f t="shared" si="16"/>
        <v>72298349220.66666</v>
      </c>
      <c r="CS14" s="21">
        <f t="shared" si="3"/>
        <v>0</v>
      </c>
    </row>
    <row r="15" spans="1:97" ht="12.75">
      <c r="A15" s="16">
        <v>8902012134</v>
      </c>
      <c r="B15" s="16">
        <v>128868000</v>
      </c>
      <c r="C15" s="17" t="s">
        <v>49</v>
      </c>
      <c r="D15" s="18" t="s">
        <v>50</v>
      </c>
      <c r="E15" s="19">
        <v>0</v>
      </c>
      <c r="F15" s="19"/>
      <c r="G15" s="20">
        <f>VLOOKUP(A15,'[1]Hoja1'!$B$2:$C$49,2,0)</f>
        <v>5198945906.76</v>
      </c>
      <c r="H15" s="19"/>
      <c r="I15" s="21">
        <f t="shared" si="4"/>
        <v>0</v>
      </c>
      <c r="J15" s="21">
        <f t="shared" si="4"/>
        <v>0</v>
      </c>
      <c r="K15" s="21">
        <f t="shared" si="4"/>
        <v>5198945906.76</v>
      </c>
      <c r="L15" s="21">
        <f t="shared" si="4"/>
        <v>0</v>
      </c>
      <c r="M15" s="19">
        <v>0</v>
      </c>
      <c r="N15" s="19"/>
      <c r="O15" s="20">
        <f>VLOOKUP(A15,'[1]Hoja1'!$B$2:$D$49,3,0)</f>
        <v>12130873782.439999</v>
      </c>
      <c r="P15" s="19"/>
      <c r="Q15" s="21">
        <f t="shared" si="5"/>
        <v>0</v>
      </c>
      <c r="R15" s="21">
        <f t="shared" si="5"/>
        <v>0</v>
      </c>
      <c r="S15" s="22">
        <f t="shared" si="5"/>
        <v>17329819689.199997</v>
      </c>
      <c r="T15" s="21">
        <f t="shared" si="5"/>
        <v>0</v>
      </c>
      <c r="U15" s="19">
        <v>0</v>
      </c>
      <c r="V15" s="19"/>
      <c r="W15" s="20">
        <f>VLOOKUP(A15,'[1]Hoja1'!$B$2:$E$49,4,0)</f>
        <v>5776606563.066667</v>
      </c>
      <c r="X15" s="19"/>
      <c r="Y15" s="22">
        <f t="shared" si="6"/>
        <v>0</v>
      </c>
      <c r="Z15" s="22">
        <f t="shared" si="6"/>
        <v>0</v>
      </c>
      <c r="AA15" s="22">
        <f t="shared" si="6"/>
        <v>23106426252.266663</v>
      </c>
      <c r="AB15" s="21">
        <f t="shared" si="6"/>
        <v>0</v>
      </c>
      <c r="AC15" s="19">
        <v>0</v>
      </c>
      <c r="AD15" s="19"/>
      <c r="AE15" s="20">
        <f>VLOOKUP(A15,'[2]Hoja2'!$C$2:$D$49,2,0)</f>
        <v>5776606563.066667</v>
      </c>
      <c r="AF15" s="19"/>
      <c r="AG15" s="22">
        <f t="shared" si="7"/>
        <v>0</v>
      </c>
      <c r="AH15" s="22">
        <f t="shared" si="7"/>
        <v>0</v>
      </c>
      <c r="AI15" s="22">
        <f t="shared" si="7"/>
        <v>28883032815.33333</v>
      </c>
      <c r="AJ15" s="21">
        <f t="shared" si="7"/>
        <v>0</v>
      </c>
      <c r="AK15" s="19">
        <v>0</v>
      </c>
      <c r="AL15" s="19"/>
      <c r="AM15" s="20">
        <v>5776606563.066667</v>
      </c>
      <c r="AN15" s="19"/>
      <c r="AO15" s="22">
        <f t="shared" si="8"/>
        <v>0</v>
      </c>
      <c r="AP15" s="22">
        <f t="shared" si="8"/>
        <v>0</v>
      </c>
      <c r="AQ15" s="22">
        <f t="shared" si="8"/>
        <v>34659639378.399994</v>
      </c>
      <c r="AR15" s="21">
        <f t="shared" si="8"/>
        <v>0</v>
      </c>
      <c r="AS15" s="19">
        <v>0</v>
      </c>
      <c r="AT15" s="19"/>
      <c r="AU15" s="20">
        <v>11553213126</v>
      </c>
      <c r="AV15" s="19"/>
      <c r="AW15" s="22">
        <f t="shared" si="9"/>
        <v>0</v>
      </c>
      <c r="AX15" s="22">
        <f t="shared" si="9"/>
        <v>0</v>
      </c>
      <c r="AY15" s="22">
        <f t="shared" si="9"/>
        <v>46212852504.399994</v>
      </c>
      <c r="AZ15" s="21">
        <f t="shared" si="9"/>
        <v>0</v>
      </c>
      <c r="BA15" s="19">
        <v>0</v>
      </c>
      <c r="BB15" s="19"/>
      <c r="BC15" s="20">
        <v>5776606563.066667</v>
      </c>
      <c r="BD15" s="19"/>
      <c r="BE15" s="22">
        <f t="shared" si="10"/>
        <v>0</v>
      </c>
      <c r="BF15" s="22">
        <f t="shared" si="10"/>
        <v>0</v>
      </c>
      <c r="BG15" s="22">
        <f t="shared" si="10"/>
        <v>51989459067.46666</v>
      </c>
      <c r="BH15" s="21">
        <f t="shared" si="10"/>
        <v>0</v>
      </c>
      <c r="BI15" s="19">
        <v>0</v>
      </c>
      <c r="BJ15" s="19">
        <v>1046190112.49</v>
      </c>
      <c r="BK15" s="20">
        <v>5776606563.066667</v>
      </c>
      <c r="BL15" s="19"/>
      <c r="BM15" s="22">
        <f t="shared" si="11"/>
        <v>0</v>
      </c>
      <c r="BN15" s="22">
        <f t="shared" si="11"/>
        <v>1046190112.49</v>
      </c>
      <c r="BO15" s="22">
        <f t="shared" si="11"/>
        <v>57766065630.533325</v>
      </c>
      <c r="BP15" s="21">
        <f t="shared" si="11"/>
        <v>0</v>
      </c>
      <c r="BQ15" s="19">
        <v>0</v>
      </c>
      <c r="BR15" s="19"/>
      <c r="BS15" s="20">
        <v>5776606563.066667</v>
      </c>
      <c r="BT15" s="19"/>
      <c r="BU15" s="22">
        <f t="shared" si="12"/>
        <v>0</v>
      </c>
      <c r="BV15" s="22">
        <f t="shared" si="12"/>
        <v>1046190112.49</v>
      </c>
      <c r="BW15" s="22">
        <f t="shared" si="12"/>
        <v>63542672193.59999</v>
      </c>
      <c r="BX15" s="21">
        <f t="shared" si="12"/>
        <v>0</v>
      </c>
      <c r="BY15" s="19">
        <v>0</v>
      </c>
      <c r="BZ15" s="19"/>
      <c r="CA15" s="19">
        <v>257970090</v>
      </c>
      <c r="CB15" s="20">
        <v>5776606563.066667</v>
      </c>
      <c r="CC15" s="20">
        <v>308379641</v>
      </c>
      <c r="CD15" s="19"/>
      <c r="CE15" s="22">
        <f t="shared" si="0"/>
        <v>0</v>
      </c>
      <c r="CF15" s="22">
        <f t="shared" si="13"/>
        <v>1304160202.49</v>
      </c>
      <c r="CG15" s="22">
        <f t="shared" si="14"/>
        <v>69627658397.66666</v>
      </c>
      <c r="CH15" s="21">
        <f t="shared" si="1"/>
        <v>0</v>
      </c>
      <c r="CI15" s="19">
        <v>0</v>
      </c>
      <c r="CJ15" s="19"/>
      <c r="CK15" s="19"/>
      <c r="CL15" s="20">
        <v>6377857826</v>
      </c>
      <c r="CM15" s="20">
        <v>137707199</v>
      </c>
      <c r="CN15" s="20"/>
      <c r="CO15" s="19"/>
      <c r="CP15" s="22">
        <f t="shared" si="2"/>
        <v>0</v>
      </c>
      <c r="CQ15" s="22">
        <f t="shared" si="15"/>
        <v>1304160202.49</v>
      </c>
      <c r="CR15" s="22">
        <f t="shared" si="16"/>
        <v>76143223422.66666</v>
      </c>
      <c r="CS15" s="21">
        <f t="shared" si="3"/>
        <v>0</v>
      </c>
    </row>
    <row r="16" spans="1:97" ht="12.75">
      <c r="A16" s="16">
        <v>8903990106</v>
      </c>
      <c r="B16" s="16">
        <v>120676000</v>
      </c>
      <c r="C16" s="17" t="s">
        <v>51</v>
      </c>
      <c r="D16" s="18" t="s">
        <v>52</v>
      </c>
      <c r="E16" s="19">
        <v>0</v>
      </c>
      <c r="F16" s="19"/>
      <c r="G16" s="20">
        <f>VLOOKUP(A16,'[1]Hoja1'!$B$2:$C$49,2,0)</f>
        <v>9812544352.44</v>
      </c>
      <c r="H16" s="19"/>
      <c r="I16" s="21">
        <f t="shared" si="4"/>
        <v>0</v>
      </c>
      <c r="J16" s="21">
        <f t="shared" si="4"/>
        <v>0</v>
      </c>
      <c r="K16" s="21">
        <f t="shared" si="4"/>
        <v>9812544352.44</v>
      </c>
      <c r="L16" s="21">
        <f t="shared" si="4"/>
        <v>0</v>
      </c>
      <c r="M16" s="19">
        <v>0</v>
      </c>
      <c r="N16" s="19"/>
      <c r="O16" s="20">
        <f>VLOOKUP(A16,'[1]Hoja1'!$B$2:$D$49,3,0)</f>
        <v>22895936822.36</v>
      </c>
      <c r="P16" s="19"/>
      <c r="Q16" s="21">
        <f t="shared" si="5"/>
        <v>0</v>
      </c>
      <c r="R16" s="21">
        <f t="shared" si="5"/>
        <v>0</v>
      </c>
      <c r="S16" s="22">
        <f t="shared" si="5"/>
        <v>32708481174.800003</v>
      </c>
      <c r="T16" s="21">
        <f t="shared" si="5"/>
        <v>0</v>
      </c>
      <c r="U16" s="19">
        <v>0</v>
      </c>
      <c r="V16" s="19"/>
      <c r="W16" s="20">
        <f>VLOOKUP(A16,'[1]Hoja1'!$B$2:$E$49,4,0)</f>
        <v>10902827058.266666</v>
      </c>
      <c r="X16" s="19"/>
      <c r="Y16" s="22">
        <f t="shared" si="6"/>
        <v>0</v>
      </c>
      <c r="Z16" s="22">
        <f t="shared" si="6"/>
        <v>0</v>
      </c>
      <c r="AA16" s="22">
        <f t="shared" si="6"/>
        <v>43611308233.066666</v>
      </c>
      <c r="AB16" s="21">
        <f t="shared" si="6"/>
        <v>0</v>
      </c>
      <c r="AC16" s="19">
        <v>0</v>
      </c>
      <c r="AD16" s="19"/>
      <c r="AE16" s="20">
        <f>VLOOKUP(A16,'[2]Hoja2'!$C$2:$D$49,2,0)</f>
        <v>10902827058.266666</v>
      </c>
      <c r="AF16" s="19"/>
      <c r="AG16" s="22">
        <f t="shared" si="7"/>
        <v>0</v>
      </c>
      <c r="AH16" s="22">
        <f t="shared" si="7"/>
        <v>0</v>
      </c>
      <c r="AI16" s="22">
        <f t="shared" si="7"/>
        <v>54514135291.33333</v>
      </c>
      <c r="AJ16" s="21">
        <f t="shared" si="7"/>
        <v>0</v>
      </c>
      <c r="AK16" s="19">
        <v>0</v>
      </c>
      <c r="AL16" s="19"/>
      <c r="AM16" s="20">
        <v>10902827058.266666</v>
      </c>
      <c r="AN16" s="19"/>
      <c r="AO16" s="22">
        <f t="shared" si="8"/>
        <v>0</v>
      </c>
      <c r="AP16" s="22">
        <f t="shared" si="8"/>
        <v>0</v>
      </c>
      <c r="AQ16" s="22">
        <f t="shared" si="8"/>
        <v>65416962349.59999</v>
      </c>
      <c r="AR16" s="21">
        <f t="shared" si="8"/>
        <v>0</v>
      </c>
      <c r="AS16" s="19">
        <v>0</v>
      </c>
      <c r="AT16" s="19"/>
      <c r="AU16" s="20">
        <v>21805654117</v>
      </c>
      <c r="AV16" s="19"/>
      <c r="AW16" s="22">
        <f t="shared" si="9"/>
        <v>0</v>
      </c>
      <c r="AX16" s="22">
        <f t="shared" si="9"/>
        <v>0</v>
      </c>
      <c r="AY16" s="22">
        <f t="shared" si="9"/>
        <v>87222616466.59999</v>
      </c>
      <c r="AZ16" s="21">
        <f t="shared" si="9"/>
        <v>0</v>
      </c>
      <c r="BA16" s="19">
        <v>0</v>
      </c>
      <c r="BB16" s="19"/>
      <c r="BC16" s="20">
        <v>10902827058.266666</v>
      </c>
      <c r="BD16" s="19"/>
      <c r="BE16" s="22">
        <f t="shared" si="10"/>
        <v>0</v>
      </c>
      <c r="BF16" s="22">
        <f t="shared" si="10"/>
        <v>0</v>
      </c>
      <c r="BG16" s="22">
        <f t="shared" si="10"/>
        <v>98125443524.86665</v>
      </c>
      <c r="BH16" s="21">
        <f t="shared" si="10"/>
        <v>0</v>
      </c>
      <c r="BI16" s="19">
        <v>0</v>
      </c>
      <c r="BJ16" s="19">
        <v>1974590053.83</v>
      </c>
      <c r="BK16" s="20">
        <v>10902827058.266666</v>
      </c>
      <c r="BL16" s="19"/>
      <c r="BM16" s="22">
        <f t="shared" si="11"/>
        <v>0</v>
      </c>
      <c r="BN16" s="22">
        <f t="shared" si="11"/>
        <v>1974590053.83</v>
      </c>
      <c r="BO16" s="22">
        <f t="shared" si="11"/>
        <v>109028270583.13332</v>
      </c>
      <c r="BP16" s="21">
        <f t="shared" si="11"/>
        <v>0</v>
      </c>
      <c r="BQ16" s="19">
        <v>0</v>
      </c>
      <c r="BR16" s="19"/>
      <c r="BS16" s="20">
        <v>10902827058.266666</v>
      </c>
      <c r="BT16" s="19"/>
      <c r="BU16" s="22">
        <f t="shared" si="12"/>
        <v>0</v>
      </c>
      <c r="BV16" s="22">
        <f t="shared" si="12"/>
        <v>1974590053.83</v>
      </c>
      <c r="BW16" s="22">
        <f t="shared" si="12"/>
        <v>119931097641.39998</v>
      </c>
      <c r="BX16" s="21">
        <f t="shared" si="12"/>
        <v>0</v>
      </c>
      <c r="BY16" s="19">
        <v>0</v>
      </c>
      <c r="BZ16" s="19"/>
      <c r="CA16" s="19">
        <v>486895420</v>
      </c>
      <c r="CB16" s="20">
        <v>10902827058.266666</v>
      </c>
      <c r="CC16" s="20">
        <v>669944752</v>
      </c>
      <c r="CD16" s="19"/>
      <c r="CE16" s="22">
        <f t="shared" si="0"/>
        <v>0</v>
      </c>
      <c r="CF16" s="22">
        <f t="shared" si="13"/>
        <v>2461485473.83</v>
      </c>
      <c r="CG16" s="22">
        <f t="shared" si="14"/>
        <v>131503869451.66664</v>
      </c>
      <c r="CH16" s="21">
        <f t="shared" si="1"/>
        <v>0</v>
      </c>
      <c r="CI16" s="19">
        <v>0</v>
      </c>
      <c r="CJ16" s="19"/>
      <c r="CK16" s="19"/>
      <c r="CL16" s="20">
        <v>11517179398</v>
      </c>
      <c r="CM16" s="20">
        <v>299164414</v>
      </c>
      <c r="CN16" s="20"/>
      <c r="CO16" s="19"/>
      <c r="CP16" s="22">
        <f t="shared" si="2"/>
        <v>0</v>
      </c>
      <c r="CQ16" s="22">
        <f t="shared" si="15"/>
        <v>2461485473.83</v>
      </c>
      <c r="CR16" s="22">
        <f t="shared" si="16"/>
        <v>143320213263.66663</v>
      </c>
      <c r="CS16" s="21">
        <f t="shared" si="3"/>
        <v>0</v>
      </c>
    </row>
    <row r="17" spans="1:97" ht="12.75">
      <c r="A17" s="16">
        <v>8904801235</v>
      </c>
      <c r="B17" s="16">
        <v>122613000</v>
      </c>
      <c r="C17" s="17" t="s">
        <v>53</v>
      </c>
      <c r="D17" s="18" t="s">
        <v>54</v>
      </c>
      <c r="E17" s="19">
        <v>0</v>
      </c>
      <c r="F17" s="19"/>
      <c r="G17" s="20">
        <f>VLOOKUP(A17,'[1]Hoja1'!$B$2:$C$49,2,0)</f>
        <v>3440043430.8</v>
      </c>
      <c r="H17" s="19"/>
      <c r="I17" s="21">
        <f t="shared" si="4"/>
        <v>0</v>
      </c>
      <c r="J17" s="21">
        <f t="shared" si="4"/>
        <v>0</v>
      </c>
      <c r="K17" s="21">
        <f t="shared" si="4"/>
        <v>3440043430.8</v>
      </c>
      <c r="L17" s="21">
        <f t="shared" si="4"/>
        <v>0</v>
      </c>
      <c r="M17" s="19">
        <v>0</v>
      </c>
      <c r="N17" s="19"/>
      <c r="O17" s="20">
        <f>VLOOKUP(A17,'[1]Hoja1'!$B$2:$D$49,3,0)</f>
        <v>8026768005.199999</v>
      </c>
      <c r="P17" s="19"/>
      <c r="Q17" s="21">
        <f t="shared" si="5"/>
        <v>0</v>
      </c>
      <c r="R17" s="21">
        <f t="shared" si="5"/>
        <v>0</v>
      </c>
      <c r="S17" s="22">
        <f t="shared" si="5"/>
        <v>11466811436</v>
      </c>
      <c r="T17" s="21">
        <f t="shared" si="5"/>
        <v>0</v>
      </c>
      <c r="U17" s="19">
        <v>0</v>
      </c>
      <c r="V17" s="19"/>
      <c r="W17" s="20">
        <f>VLOOKUP(A17,'[1]Hoja1'!$B$2:$E$49,4,0)</f>
        <v>3822270478.6666665</v>
      </c>
      <c r="X17" s="19"/>
      <c r="Y17" s="22">
        <f t="shared" si="6"/>
        <v>0</v>
      </c>
      <c r="Z17" s="22">
        <f t="shared" si="6"/>
        <v>0</v>
      </c>
      <c r="AA17" s="22">
        <f t="shared" si="6"/>
        <v>15289081914.666666</v>
      </c>
      <c r="AB17" s="21">
        <f t="shared" si="6"/>
        <v>0</v>
      </c>
      <c r="AC17" s="19">
        <v>0</v>
      </c>
      <c r="AD17" s="19"/>
      <c r="AE17" s="20">
        <f>VLOOKUP(A17,'[2]Hoja2'!$C$2:$D$49,2,0)</f>
        <v>3822270478.6666665</v>
      </c>
      <c r="AF17" s="19"/>
      <c r="AG17" s="22">
        <f t="shared" si="7"/>
        <v>0</v>
      </c>
      <c r="AH17" s="22">
        <f t="shared" si="7"/>
        <v>0</v>
      </c>
      <c r="AI17" s="22">
        <f t="shared" si="7"/>
        <v>19111352393.333332</v>
      </c>
      <c r="AJ17" s="21">
        <f t="shared" si="7"/>
        <v>0</v>
      </c>
      <c r="AK17" s="19">
        <v>0</v>
      </c>
      <c r="AL17" s="19"/>
      <c r="AM17" s="20">
        <v>3822270478.6666665</v>
      </c>
      <c r="AN17" s="19"/>
      <c r="AO17" s="22">
        <f t="shared" si="8"/>
        <v>0</v>
      </c>
      <c r="AP17" s="22">
        <f t="shared" si="8"/>
        <v>0</v>
      </c>
      <c r="AQ17" s="22">
        <f t="shared" si="8"/>
        <v>22933622872</v>
      </c>
      <c r="AR17" s="21">
        <f t="shared" si="8"/>
        <v>0</v>
      </c>
      <c r="AS17" s="19">
        <v>0</v>
      </c>
      <c r="AT17" s="19"/>
      <c r="AU17" s="20">
        <v>7644540957</v>
      </c>
      <c r="AV17" s="19"/>
      <c r="AW17" s="22">
        <f t="shared" si="9"/>
        <v>0</v>
      </c>
      <c r="AX17" s="22">
        <f t="shared" si="9"/>
        <v>0</v>
      </c>
      <c r="AY17" s="22">
        <f t="shared" si="9"/>
        <v>30578163829</v>
      </c>
      <c r="AZ17" s="21">
        <f t="shared" si="9"/>
        <v>0</v>
      </c>
      <c r="BA17" s="19">
        <v>0</v>
      </c>
      <c r="BB17" s="19"/>
      <c r="BC17" s="20">
        <v>3822270478.6666665</v>
      </c>
      <c r="BD17" s="19"/>
      <c r="BE17" s="22">
        <f t="shared" si="10"/>
        <v>0</v>
      </c>
      <c r="BF17" s="22">
        <f t="shared" si="10"/>
        <v>0</v>
      </c>
      <c r="BG17" s="22">
        <f t="shared" si="10"/>
        <v>34400434307.666664</v>
      </c>
      <c r="BH17" s="21">
        <f t="shared" si="10"/>
        <v>0</v>
      </c>
      <c r="BI17" s="19">
        <v>0</v>
      </c>
      <c r="BJ17" s="19">
        <v>692244060.52</v>
      </c>
      <c r="BK17" s="20">
        <v>3822270478.6666665</v>
      </c>
      <c r="BL17" s="19"/>
      <c r="BM17" s="22">
        <f t="shared" si="11"/>
        <v>0</v>
      </c>
      <c r="BN17" s="22">
        <f t="shared" si="11"/>
        <v>692244060.52</v>
      </c>
      <c r="BO17" s="22">
        <f t="shared" si="11"/>
        <v>38222704786.33333</v>
      </c>
      <c r="BP17" s="21">
        <f t="shared" si="11"/>
        <v>0</v>
      </c>
      <c r="BQ17" s="19">
        <v>0</v>
      </c>
      <c r="BR17" s="19"/>
      <c r="BS17" s="20">
        <v>3822270478.6666665</v>
      </c>
      <c r="BT17" s="19"/>
      <c r="BU17" s="22">
        <f t="shared" si="12"/>
        <v>0</v>
      </c>
      <c r="BV17" s="22">
        <f t="shared" si="12"/>
        <v>692244060.52</v>
      </c>
      <c r="BW17" s="22">
        <f t="shared" si="12"/>
        <v>42044975264.99999</v>
      </c>
      <c r="BX17" s="21">
        <f t="shared" si="12"/>
        <v>0</v>
      </c>
      <c r="BY17" s="19">
        <v>0</v>
      </c>
      <c r="BZ17" s="19"/>
      <c r="CA17" s="19">
        <v>170693892</v>
      </c>
      <c r="CB17" s="20">
        <v>3822270478.6666665</v>
      </c>
      <c r="CC17" s="20">
        <v>354600425</v>
      </c>
      <c r="CD17" s="19"/>
      <c r="CE17" s="22">
        <f t="shared" si="0"/>
        <v>0</v>
      </c>
      <c r="CF17" s="22">
        <f t="shared" si="13"/>
        <v>862937952.52</v>
      </c>
      <c r="CG17" s="22">
        <f t="shared" si="14"/>
        <v>46221846168.66666</v>
      </c>
      <c r="CH17" s="21">
        <f t="shared" si="1"/>
        <v>0</v>
      </c>
      <c r="CI17" s="19">
        <v>0</v>
      </c>
      <c r="CJ17" s="19"/>
      <c r="CK17" s="19"/>
      <c r="CL17" s="20">
        <v>4472439668</v>
      </c>
      <c r="CM17" s="20">
        <v>158347129</v>
      </c>
      <c r="CN17" s="20"/>
      <c r="CO17" s="19"/>
      <c r="CP17" s="22">
        <f t="shared" si="2"/>
        <v>0</v>
      </c>
      <c r="CQ17" s="22">
        <f t="shared" si="15"/>
        <v>862937952.52</v>
      </c>
      <c r="CR17" s="22">
        <f t="shared" si="16"/>
        <v>50852632965.66666</v>
      </c>
      <c r="CS17" s="21">
        <f t="shared" si="3"/>
        <v>0</v>
      </c>
    </row>
    <row r="18" spans="1:97" ht="12.75">
      <c r="A18" s="16">
        <v>8905006226</v>
      </c>
      <c r="B18" s="16">
        <v>125354000</v>
      </c>
      <c r="C18" s="17" t="s">
        <v>55</v>
      </c>
      <c r="D18" s="18" t="s">
        <v>56</v>
      </c>
      <c r="E18" s="19">
        <v>0</v>
      </c>
      <c r="F18" s="19"/>
      <c r="G18" s="20">
        <f>VLOOKUP(A18,'[1]Hoja1'!$B$2:$C$49,2,0)</f>
        <v>1395829802.22</v>
      </c>
      <c r="H18" s="19"/>
      <c r="I18" s="21">
        <f t="shared" si="4"/>
        <v>0</v>
      </c>
      <c r="J18" s="21">
        <f t="shared" si="4"/>
        <v>0</v>
      </c>
      <c r="K18" s="21">
        <f t="shared" si="4"/>
        <v>1395829802.22</v>
      </c>
      <c r="L18" s="21">
        <f t="shared" si="4"/>
        <v>0</v>
      </c>
      <c r="M18" s="19">
        <v>0</v>
      </c>
      <c r="N18" s="19"/>
      <c r="O18" s="20">
        <f>VLOOKUP(A18,'[1]Hoja1'!$B$2:$D$49,3,0)</f>
        <v>3256936205.1800003</v>
      </c>
      <c r="P18" s="19"/>
      <c r="Q18" s="21">
        <f t="shared" si="5"/>
        <v>0</v>
      </c>
      <c r="R18" s="21">
        <f t="shared" si="5"/>
        <v>0</v>
      </c>
      <c r="S18" s="22">
        <f t="shared" si="5"/>
        <v>4652766007.400001</v>
      </c>
      <c r="T18" s="21">
        <f t="shared" si="5"/>
        <v>0</v>
      </c>
      <c r="U18" s="19">
        <v>0</v>
      </c>
      <c r="V18" s="19"/>
      <c r="W18" s="20">
        <f>VLOOKUP(A18,'[1]Hoja1'!$B$2:$E$49,4,0)</f>
        <v>1550922002.4666667</v>
      </c>
      <c r="X18" s="19"/>
      <c r="Y18" s="22">
        <f t="shared" si="6"/>
        <v>0</v>
      </c>
      <c r="Z18" s="22">
        <f t="shared" si="6"/>
        <v>0</v>
      </c>
      <c r="AA18" s="22">
        <f t="shared" si="6"/>
        <v>6203688009.866667</v>
      </c>
      <c r="AB18" s="21">
        <f t="shared" si="6"/>
        <v>0</v>
      </c>
      <c r="AC18" s="19">
        <v>0</v>
      </c>
      <c r="AD18" s="19"/>
      <c r="AE18" s="20">
        <f>VLOOKUP(A18,'[2]Hoja2'!$C$2:$D$49,2,0)</f>
        <v>1550922002.4666667</v>
      </c>
      <c r="AF18" s="19"/>
      <c r="AG18" s="22">
        <f t="shared" si="7"/>
        <v>0</v>
      </c>
      <c r="AH18" s="22">
        <f t="shared" si="7"/>
        <v>0</v>
      </c>
      <c r="AI18" s="22">
        <f t="shared" si="7"/>
        <v>7754610012.333334</v>
      </c>
      <c r="AJ18" s="21">
        <f t="shared" si="7"/>
        <v>0</v>
      </c>
      <c r="AK18" s="19">
        <v>0</v>
      </c>
      <c r="AL18" s="19"/>
      <c r="AM18" s="20">
        <v>1550922002.4666667</v>
      </c>
      <c r="AN18" s="19"/>
      <c r="AO18" s="22">
        <f t="shared" si="8"/>
        <v>0</v>
      </c>
      <c r="AP18" s="22">
        <f t="shared" si="8"/>
        <v>0</v>
      </c>
      <c r="AQ18" s="22">
        <f t="shared" si="8"/>
        <v>9305532014.800001</v>
      </c>
      <c r="AR18" s="21">
        <f t="shared" si="8"/>
        <v>0</v>
      </c>
      <c r="AS18" s="19">
        <v>0</v>
      </c>
      <c r="AT18" s="19"/>
      <c r="AU18" s="20">
        <v>3101844005</v>
      </c>
      <c r="AV18" s="19"/>
      <c r="AW18" s="22">
        <f t="shared" si="9"/>
        <v>0</v>
      </c>
      <c r="AX18" s="22">
        <f t="shared" si="9"/>
        <v>0</v>
      </c>
      <c r="AY18" s="22">
        <f t="shared" si="9"/>
        <v>12407376019.800001</v>
      </c>
      <c r="AZ18" s="21">
        <f t="shared" si="9"/>
        <v>0</v>
      </c>
      <c r="BA18" s="19">
        <v>0</v>
      </c>
      <c r="BB18" s="19"/>
      <c r="BC18" s="20">
        <v>1550922002.4666667</v>
      </c>
      <c r="BD18" s="19"/>
      <c r="BE18" s="22">
        <f t="shared" si="10"/>
        <v>0</v>
      </c>
      <c r="BF18" s="22">
        <f t="shared" si="10"/>
        <v>0</v>
      </c>
      <c r="BG18" s="22">
        <f t="shared" si="10"/>
        <v>13958298022.266668</v>
      </c>
      <c r="BH18" s="21">
        <f t="shared" si="10"/>
        <v>0</v>
      </c>
      <c r="BI18" s="19">
        <v>0</v>
      </c>
      <c r="BJ18" s="19">
        <v>280884503.27</v>
      </c>
      <c r="BK18" s="20">
        <v>1550922002.4666667</v>
      </c>
      <c r="BL18" s="19"/>
      <c r="BM18" s="22">
        <f t="shared" si="11"/>
        <v>0</v>
      </c>
      <c r="BN18" s="22">
        <f t="shared" si="11"/>
        <v>280884503.27</v>
      </c>
      <c r="BO18" s="22">
        <f t="shared" si="11"/>
        <v>15509220024.733335</v>
      </c>
      <c r="BP18" s="21">
        <f t="shared" si="11"/>
        <v>0</v>
      </c>
      <c r="BQ18" s="19">
        <v>0</v>
      </c>
      <c r="BR18" s="19"/>
      <c r="BS18" s="20">
        <v>1550922002.4666667</v>
      </c>
      <c r="BT18" s="19"/>
      <c r="BU18" s="22">
        <f t="shared" si="12"/>
        <v>0</v>
      </c>
      <c r="BV18" s="22">
        <f t="shared" si="12"/>
        <v>280884503.27</v>
      </c>
      <c r="BW18" s="22">
        <f t="shared" si="12"/>
        <v>17060142027.200003</v>
      </c>
      <c r="BX18" s="21">
        <f t="shared" si="12"/>
        <v>0</v>
      </c>
      <c r="BY18" s="19">
        <v>0</v>
      </c>
      <c r="BZ18" s="19"/>
      <c r="CA18" s="19">
        <v>69260644</v>
      </c>
      <c r="CB18" s="20">
        <v>1550922002.4666667</v>
      </c>
      <c r="CC18" s="20">
        <v>197976819</v>
      </c>
      <c r="CD18" s="19"/>
      <c r="CE18" s="22">
        <f t="shared" si="0"/>
        <v>0</v>
      </c>
      <c r="CF18" s="22">
        <f t="shared" si="13"/>
        <v>350145147.27</v>
      </c>
      <c r="CG18" s="22">
        <f t="shared" si="14"/>
        <v>18809040848.666668</v>
      </c>
      <c r="CH18" s="21">
        <f t="shared" si="1"/>
        <v>0</v>
      </c>
      <c r="CI18" s="19">
        <v>0</v>
      </c>
      <c r="CJ18" s="19"/>
      <c r="CK18" s="19"/>
      <c r="CL18" s="20">
        <v>2044446261</v>
      </c>
      <c r="CM18" s="20">
        <v>88406721</v>
      </c>
      <c r="CN18" s="20"/>
      <c r="CO18" s="19"/>
      <c r="CP18" s="22">
        <f t="shared" si="2"/>
        <v>0</v>
      </c>
      <c r="CQ18" s="22">
        <f t="shared" si="15"/>
        <v>350145147.27</v>
      </c>
      <c r="CR18" s="22">
        <f t="shared" si="16"/>
        <v>20941893830.666668</v>
      </c>
      <c r="CS18" s="21">
        <f t="shared" si="3"/>
        <v>0</v>
      </c>
    </row>
    <row r="19" spans="1:97" ht="12.75">
      <c r="A19" s="16">
        <v>8905015104</v>
      </c>
      <c r="B19" s="16">
        <v>125454000</v>
      </c>
      <c r="C19" s="17" t="s">
        <v>57</v>
      </c>
      <c r="D19" s="18" t="s">
        <v>58</v>
      </c>
      <c r="E19" s="19">
        <v>0</v>
      </c>
      <c r="F19" s="19"/>
      <c r="G19" s="20">
        <f>VLOOKUP(A19,'[1]Hoja1'!$B$2:$C$49,2,0)</f>
        <v>1600809713.16</v>
      </c>
      <c r="H19" s="19"/>
      <c r="I19" s="21">
        <f t="shared" si="4"/>
        <v>0</v>
      </c>
      <c r="J19" s="21">
        <f t="shared" si="4"/>
        <v>0</v>
      </c>
      <c r="K19" s="21">
        <f t="shared" si="4"/>
        <v>1600809713.16</v>
      </c>
      <c r="L19" s="21">
        <f t="shared" si="4"/>
        <v>0</v>
      </c>
      <c r="M19" s="19">
        <v>0</v>
      </c>
      <c r="N19" s="19"/>
      <c r="O19" s="20">
        <f>VLOOKUP(A19,'[1]Hoja1'!$B$2:$D$49,3,0)</f>
        <v>3735222664.04</v>
      </c>
      <c r="P19" s="19"/>
      <c r="Q19" s="21">
        <f t="shared" si="5"/>
        <v>0</v>
      </c>
      <c r="R19" s="21">
        <f t="shared" si="5"/>
        <v>0</v>
      </c>
      <c r="S19" s="22">
        <f t="shared" si="5"/>
        <v>5336032377.2</v>
      </c>
      <c r="T19" s="21">
        <f t="shared" si="5"/>
        <v>0</v>
      </c>
      <c r="U19" s="19">
        <v>0</v>
      </c>
      <c r="V19" s="19"/>
      <c r="W19" s="20">
        <f>VLOOKUP(A19,'[1]Hoja1'!$B$2:$E$49,4,0)</f>
        <v>1778677459.0666666</v>
      </c>
      <c r="X19" s="19"/>
      <c r="Y19" s="22">
        <f t="shared" si="6"/>
        <v>0</v>
      </c>
      <c r="Z19" s="22">
        <f t="shared" si="6"/>
        <v>0</v>
      </c>
      <c r="AA19" s="22">
        <f t="shared" si="6"/>
        <v>7114709836.266666</v>
      </c>
      <c r="AB19" s="21">
        <f t="shared" si="6"/>
        <v>0</v>
      </c>
      <c r="AC19" s="19">
        <v>0</v>
      </c>
      <c r="AD19" s="19"/>
      <c r="AE19" s="20">
        <f>VLOOKUP(A19,'[2]Hoja2'!$C$2:$D$49,2,0)</f>
        <v>1778677459.0666666</v>
      </c>
      <c r="AF19" s="19"/>
      <c r="AG19" s="22">
        <f t="shared" si="7"/>
        <v>0</v>
      </c>
      <c r="AH19" s="22">
        <f t="shared" si="7"/>
        <v>0</v>
      </c>
      <c r="AI19" s="22">
        <f t="shared" si="7"/>
        <v>8893387295.333332</v>
      </c>
      <c r="AJ19" s="21">
        <f t="shared" si="7"/>
        <v>0</v>
      </c>
      <c r="AK19" s="19">
        <v>0</v>
      </c>
      <c r="AL19" s="19"/>
      <c r="AM19" s="20">
        <v>1778677459.0666666</v>
      </c>
      <c r="AN19" s="19"/>
      <c r="AO19" s="22">
        <f t="shared" si="8"/>
        <v>0</v>
      </c>
      <c r="AP19" s="22">
        <f t="shared" si="8"/>
        <v>0</v>
      </c>
      <c r="AQ19" s="22">
        <f t="shared" si="8"/>
        <v>10672064754.399998</v>
      </c>
      <c r="AR19" s="21">
        <f t="shared" si="8"/>
        <v>0</v>
      </c>
      <c r="AS19" s="19">
        <v>0</v>
      </c>
      <c r="AT19" s="19"/>
      <c r="AU19" s="20">
        <v>3557354918</v>
      </c>
      <c r="AV19" s="19"/>
      <c r="AW19" s="22">
        <f t="shared" si="9"/>
        <v>0</v>
      </c>
      <c r="AX19" s="22">
        <f t="shared" si="9"/>
        <v>0</v>
      </c>
      <c r="AY19" s="22">
        <f t="shared" si="9"/>
        <v>14229419672.399998</v>
      </c>
      <c r="AZ19" s="21">
        <f t="shared" si="9"/>
        <v>0</v>
      </c>
      <c r="BA19" s="19">
        <v>0</v>
      </c>
      <c r="BB19" s="19"/>
      <c r="BC19" s="20">
        <v>1778677459.0666666</v>
      </c>
      <c r="BD19" s="19"/>
      <c r="BE19" s="22">
        <f t="shared" si="10"/>
        <v>0</v>
      </c>
      <c r="BF19" s="22">
        <f t="shared" si="10"/>
        <v>0</v>
      </c>
      <c r="BG19" s="22">
        <f t="shared" si="10"/>
        <v>16008097131.466663</v>
      </c>
      <c r="BH19" s="21">
        <f t="shared" si="10"/>
        <v>0</v>
      </c>
      <c r="BI19" s="19">
        <v>0</v>
      </c>
      <c r="BJ19" s="19">
        <v>322132856.3</v>
      </c>
      <c r="BK19" s="20">
        <v>1778677459.0666666</v>
      </c>
      <c r="BL19" s="19"/>
      <c r="BM19" s="22">
        <f t="shared" si="11"/>
        <v>0</v>
      </c>
      <c r="BN19" s="22">
        <f t="shared" si="11"/>
        <v>322132856.3</v>
      </c>
      <c r="BO19" s="22">
        <f t="shared" si="11"/>
        <v>17786774590.53333</v>
      </c>
      <c r="BP19" s="21">
        <f t="shared" si="11"/>
        <v>0</v>
      </c>
      <c r="BQ19" s="19">
        <v>0</v>
      </c>
      <c r="BR19" s="19"/>
      <c r="BS19" s="20">
        <v>1778677459.0666666</v>
      </c>
      <c r="BT19" s="19"/>
      <c r="BU19" s="22">
        <f t="shared" si="12"/>
        <v>0</v>
      </c>
      <c r="BV19" s="22">
        <f t="shared" si="12"/>
        <v>322132856.3</v>
      </c>
      <c r="BW19" s="22">
        <f t="shared" si="12"/>
        <v>19565452049.599995</v>
      </c>
      <c r="BX19" s="21">
        <f t="shared" si="12"/>
        <v>0</v>
      </c>
      <c r="BY19" s="19">
        <v>0</v>
      </c>
      <c r="BZ19" s="19"/>
      <c r="CA19" s="19">
        <v>79431684</v>
      </c>
      <c r="CB19" s="20">
        <v>1778677459.0666666</v>
      </c>
      <c r="CC19" s="20">
        <v>500879473</v>
      </c>
      <c r="CD19" s="19"/>
      <c r="CE19" s="22">
        <f t="shared" si="0"/>
        <v>0</v>
      </c>
      <c r="CF19" s="22">
        <f t="shared" si="13"/>
        <v>401564540.3</v>
      </c>
      <c r="CG19" s="22">
        <f t="shared" si="14"/>
        <v>21845008981.66666</v>
      </c>
      <c r="CH19" s="21">
        <f t="shared" si="1"/>
        <v>0</v>
      </c>
      <c r="CI19" s="19">
        <v>0</v>
      </c>
      <c r="CJ19" s="19"/>
      <c r="CK19" s="19"/>
      <c r="CL19" s="20">
        <v>2190856204</v>
      </c>
      <c r="CM19" s="20">
        <v>223668166</v>
      </c>
      <c r="CN19" s="20"/>
      <c r="CO19" s="19"/>
      <c r="CP19" s="22">
        <f t="shared" si="2"/>
        <v>0</v>
      </c>
      <c r="CQ19" s="22">
        <f t="shared" si="15"/>
        <v>401564540.3</v>
      </c>
      <c r="CR19" s="22">
        <f t="shared" si="16"/>
        <v>24259533351.66666</v>
      </c>
      <c r="CS19" s="21">
        <f t="shared" si="3"/>
        <v>0</v>
      </c>
    </row>
    <row r="20" spans="1:97" ht="12.75">
      <c r="A20" s="16">
        <v>8906800622</v>
      </c>
      <c r="B20" s="16">
        <v>127625000</v>
      </c>
      <c r="C20" s="17" t="s">
        <v>59</v>
      </c>
      <c r="D20" s="18" t="s">
        <v>60</v>
      </c>
      <c r="E20" s="19">
        <v>0</v>
      </c>
      <c r="F20" s="19"/>
      <c r="G20" s="20">
        <f>VLOOKUP(A20,'[1]Hoja1'!$B$2:$C$49,2,0)</f>
        <v>505249919.28</v>
      </c>
      <c r="H20" s="19"/>
      <c r="I20" s="21">
        <f t="shared" si="4"/>
        <v>0</v>
      </c>
      <c r="J20" s="21">
        <f t="shared" si="4"/>
        <v>0</v>
      </c>
      <c r="K20" s="21">
        <f t="shared" si="4"/>
        <v>505249919.28</v>
      </c>
      <c r="L20" s="21">
        <f t="shared" si="4"/>
        <v>0</v>
      </c>
      <c r="M20" s="19">
        <v>0</v>
      </c>
      <c r="N20" s="19"/>
      <c r="O20" s="20">
        <f>VLOOKUP(A20,'[1]Hoja1'!$B$2:$D$49,3,0)</f>
        <v>1178916478.3200002</v>
      </c>
      <c r="P20" s="19"/>
      <c r="Q20" s="21">
        <f t="shared" si="5"/>
        <v>0</v>
      </c>
      <c r="R20" s="21">
        <f t="shared" si="5"/>
        <v>0</v>
      </c>
      <c r="S20" s="22">
        <f t="shared" si="5"/>
        <v>1684166397.6000001</v>
      </c>
      <c r="T20" s="21">
        <f t="shared" si="5"/>
        <v>0</v>
      </c>
      <c r="U20" s="19">
        <v>0</v>
      </c>
      <c r="V20" s="19"/>
      <c r="W20" s="20">
        <f>VLOOKUP(A20,'[1]Hoja1'!$B$2:$E$49,4,0)</f>
        <v>561388799.2</v>
      </c>
      <c r="X20" s="19"/>
      <c r="Y20" s="22">
        <f t="shared" si="6"/>
        <v>0</v>
      </c>
      <c r="Z20" s="22">
        <f t="shared" si="6"/>
        <v>0</v>
      </c>
      <c r="AA20" s="22">
        <f t="shared" si="6"/>
        <v>2245555196.8</v>
      </c>
      <c r="AB20" s="21">
        <f t="shared" si="6"/>
        <v>0</v>
      </c>
      <c r="AC20" s="19">
        <v>0</v>
      </c>
      <c r="AD20" s="19"/>
      <c r="AE20" s="20">
        <f>VLOOKUP(A20,'[2]Hoja2'!$C$2:$D$49,2,0)</f>
        <v>561388799.2</v>
      </c>
      <c r="AF20" s="19"/>
      <c r="AG20" s="22">
        <f t="shared" si="7"/>
        <v>0</v>
      </c>
      <c r="AH20" s="22">
        <f t="shared" si="7"/>
        <v>0</v>
      </c>
      <c r="AI20" s="22">
        <f t="shared" si="7"/>
        <v>2806943996</v>
      </c>
      <c r="AJ20" s="21">
        <f t="shared" si="7"/>
        <v>0</v>
      </c>
      <c r="AK20" s="19">
        <v>0</v>
      </c>
      <c r="AL20" s="19"/>
      <c r="AM20" s="20">
        <v>561388799.2</v>
      </c>
      <c r="AN20" s="19"/>
      <c r="AO20" s="22">
        <f t="shared" si="8"/>
        <v>0</v>
      </c>
      <c r="AP20" s="22">
        <f t="shared" si="8"/>
        <v>0</v>
      </c>
      <c r="AQ20" s="22">
        <f t="shared" si="8"/>
        <v>3368332795.2</v>
      </c>
      <c r="AR20" s="21">
        <f t="shared" si="8"/>
        <v>0</v>
      </c>
      <c r="AS20" s="19">
        <v>0</v>
      </c>
      <c r="AT20" s="19"/>
      <c r="AU20" s="20">
        <v>1122777598</v>
      </c>
      <c r="AV20" s="19"/>
      <c r="AW20" s="22">
        <f t="shared" si="9"/>
        <v>0</v>
      </c>
      <c r="AX20" s="22">
        <f t="shared" si="9"/>
        <v>0</v>
      </c>
      <c r="AY20" s="22">
        <f t="shared" si="9"/>
        <v>4491110393.2</v>
      </c>
      <c r="AZ20" s="21">
        <f t="shared" si="9"/>
        <v>0</v>
      </c>
      <c r="BA20" s="19">
        <v>0</v>
      </c>
      <c r="BB20" s="19"/>
      <c r="BC20" s="20">
        <v>561388799.2</v>
      </c>
      <c r="BD20" s="19"/>
      <c r="BE20" s="22">
        <f t="shared" si="10"/>
        <v>0</v>
      </c>
      <c r="BF20" s="22">
        <f t="shared" si="10"/>
        <v>0</v>
      </c>
      <c r="BG20" s="22">
        <f t="shared" si="10"/>
        <v>5052499192.4</v>
      </c>
      <c r="BH20" s="21">
        <f t="shared" si="10"/>
        <v>0</v>
      </c>
      <c r="BI20" s="19">
        <v>0</v>
      </c>
      <c r="BJ20" s="19">
        <v>101672046.62</v>
      </c>
      <c r="BK20" s="20">
        <v>561388799.2</v>
      </c>
      <c r="BL20" s="19"/>
      <c r="BM20" s="22">
        <f t="shared" si="11"/>
        <v>0</v>
      </c>
      <c r="BN20" s="22">
        <f t="shared" si="11"/>
        <v>101672046.62</v>
      </c>
      <c r="BO20" s="22">
        <f t="shared" si="11"/>
        <v>5613887991.599999</v>
      </c>
      <c r="BP20" s="21">
        <f t="shared" si="11"/>
        <v>0</v>
      </c>
      <c r="BQ20" s="19">
        <v>0</v>
      </c>
      <c r="BR20" s="19"/>
      <c r="BS20" s="20">
        <v>561388799.2</v>
      </c>
      <c r="BT20" s="19"/>
      <c r="BU20" s="22">
        <f t="shared" si="12"/>
        <v>0</v>
      </c>
      <c r="BV20" s="22">
        <f t="shared" si="12"/>
        <v>101672046.62</v>
      </c>
      <c r="BW20" s="22">
        <f t="shared" si="12"/>
        <v>6175276790.799999</v>
      </c>
      <c r="BX20" s="21">
        <f t="shared" si="12"/>
        <v>0</v>
      </c>
      <c r="BY20" s="19">
        <v>0</v>
      </c>
      <c r="BZ20" s="19"/>
      <c r="CA20" s="19">
        <v>25070345</v>
      </c>
      <c r="CB20" s="20">
        <v>561388799.2</v>
      </c>
      <c r="CC20" s="20">
        <v>348892396</v>
      </c>
      <c r="CD20" s="19"/>
      <c r="CE20" s="22">
        <f t="shared" si="0"/>
        <v>0</v>
      </c>
      <c r="CF20" s="22">
        <f t="shared" si="13"/>
        <v>126742391.62</v>
      </c>
      <c r="CG20" s="22">
        <f t="shared" si="14"/>
        <v>7085557985.999999</v>
      </c>
      <c r="CH20" s="21">
        <f t="shared" si="1"/>
        <v>0</v>
      </c>
      <c r="CI20" s="19">
        <v>0</v>
      </c>
      <c r="CJ20" s="19"/>
      <c r="CK20" s="19"/>
      <c r="CL20" s="20">
        <v>1002596440</v>
      </c>
      <c r="CM20" s="20">
        <v>155798204</v>
      </c>
      <c r="CN20" s="20"/>
      <c r="CO20" s="19"/>
      <c r="CP20" s="22">
        <f t="shared" si="2"/>
        <v>0</v>
      </c>
      <c r="CQ20" s="22">
        <f t="shared" si="15"/>
        <v>126742391.62</v>
      </c>
      <c r="CR20" s="22">
        <f t="shared" si="16"/>
        <v>8243952629.999999</v>
      </c>
      <c r="CS20" s="21">
        <f t="shared" si="3"/>
        <v>0</v>
      </c>
    </row>
    <row r="21" spans="1:97" ht="12.75">
      <c r="A21" s="16">
        <v>8907006407</v>
      </c>
      <c r="B21" s="16">
        <v>129373000</v>
      </c>
      <c r="C21" s="17" t="s">
        <v>61</v>
      </c>
      <c r="D21" s="25" t="s">
        <v>198</v>
      </c>
      <c r="E21" s="19">
        <v>0</v>
      </c>
      <c r="F21" s="19"/>
      <c r="G21" s="20">
        <f>VLOOKUP(A21,'[1]Hoja1'!$B$2:$C$49,2,0)</f>
        <v>1910873126.16</v>
      </c>
      <c r="H21" s="19"/>
      <c r="I21" s="21">
        <f t="shared" si="4"/>
        <v>0</v>
      </c>
      <c r="J21" s="21">
        <f t="shared" si="4"/>
        <v>0</v>
      </c>
      <c r="K21" s="21">
        <f t="shared" si="4"/>
        <v>1910873126.16</v>
      </c>
      <c r="L21" s="21">
        <f t="shared" si="4"/>
        <v>0</v>
      </c>
      <c r="M21" s="19">
        <v>0</v>
      </c>
      <c r="N21" s="19"/>
      <c r="O21" s="20">
        <f>VLOOKUP(A21,'[1]Hoja1'!$B$2:$D$49,3,0)</f>
        <v>4458703961.04</v>
      </c>
      <c r="P21" s="19"/>
      <c r="Q21" s="21">
        <f t="shared" si="5"/>
        <v>0</v>
      </c>
      <c r="R21" s="21">
        <f t="shared" si="5"/>
        <v>0</v>
      </c>
      <c r="S21" s="22">
        <f t="shared" si="5"/>
        <v>6369577087.2</v>
      </c>
      <c r="T21" s="21">
        <f t="shared" si="5"/>
        <v>0</v>
      </c>
      <c r="U21" s="19">
        <v>0</v>
      </c>
      <c r="V21" s="19"/>
      <c r="W21" s="20">
        <f>VLOOKUP(A21,'[1]Hoja1'!$B$2:$E$49,4,0)</f>
        <v>2123192362.4</v>
      </c>
      <c r="X21" s="19"/>
      <c r="Y21" s="22">
        <f t="shared" si="6"/>
        <v>0</v>
      </c>
      <c r="Z21" s="22">
        <f t="shared" si="6"/>
        <v>0</v>
      </c>
      <c r="AA21" s="22">
        <f t="shared" si="6"/>
        <v>8492769449.6</v>
      </c>
      <c r="AB21" s="21">
        <f t="shared" si="6"/>
        <v>0</v>
      </c>
      <c r="AC21" s="19">
        <v>0</v>
      </c>
      <c r="AD21" s="19"/>
      <c r="AE21" s="20">
        <f>VLOOKUP(A21,'[2]Hoja2'!$C$2:$D$49,2,0)</f>
        <v>2123192362.4</v>
      </c>
      <c r="AF21" s="19"/>
      <c r="AG21" s="22">
        <f t="shared" si="7"/>
        <v>0</v>
      </c>
      <c r="AH21" s="22">
        <f t="shared" si="7"/>
        <v>0</v>
      </c>
      <c r="AI21" s="22">
        <f t="shared" si="7"/>
        <v>10615961812</v>
      </c>
      <c r="AJ21" s="21">
        <f t="shared" si="7"/>
        <v>0</v>
      </c>
      <c r="AK21" s="19">
        <v>0</v>
      </c>
      <c r="AL21" s="19"/>
      <c r="AM21" s="20">
        <v>2123192362.4</v>
      </c>
      <c r="AN21" s="19"/>
      <c r="AO21" s="22">
        <f t="shared" si="8"/>
        <v>0</v>
      </c>
      <c r="AP21" s="22">
        <f t="shared" si="8"/>
        <v>0</v>
      </c>
      <c r="AQ21" s="22">
        <f t="shared" si="8"/>
        <v>12739154174.4</v>
      </c>
      <c r="AR21" s="21">
        <f t="shared" si="8"/>
        <v>0</v>
      </c>
      <c r="AS21" s="19">
        <v>0</v>
      </c>
      <c r="AT21" s="19"/>
      <c r="AU21" s="20">
        <v>4246384725</v>
      </c>
      <c r="AV21" s="19"/>
      <c r="AW21" s="22">
        <f t="shared" si="9"/>
        <v>0</v>
      </c>
      <c r="AX21" s="22">
        <f t="shared" si="9"/>
        <v>0</v>
      </c>
      <c r="AY21" s="22">
        <f t="shared" si="9"/>
        <v>16985538899.4</v>
      </c>
      <c r="AZ21" s="21">
        <f t="shared" si="9"/>
        <v>0</v>
      </c>
      <c r="BA21" s="19">
        <v>0</v>
      </c>
      <c r="BB21" s="19"/>
      <c r="BC21" s="20">
        <v>2123192362.4</v>
      </c>
      <c r="BD21" s="19"/>
      <c r="BE21" s="22">
        <f t="shared" si="10"/>
        <v>0</v>
      </c>
      <c r="BF21" s="22">
        <f t="shared" si="10"/>
        <v>0</v>
      </c>
      <c r="BG21" s="22">
        <f t="shared" si="10"/>
        <v>19108731261.8</v>
      </c>
      <c r="BH21" s="21">
        <f t="shared" si="10"/>
        <v>0</v>
      </c>
      <c r="BI21" s="19">
        <v>0</v>
      </c>
      <c r="BJ21" s="19">
        <v>384527288.31</v>
      </c>
      <c r="BK21" s="20">
        <v>2123192362.4</v>
      </c>
      <c r="BL21" s="19"/>
      <c r="BM21" s="22">
        <f t="shared" si="11"/>
        <v>0</v>
      </c>
      <c r="BN21" s="22">
        <f t="shared" si="11"/>
        <v>384527288.31</v>
      </c>
      <c r="BO21" s="22">
        <f t="shared" si="11"/>
        <v>21231923624.2</v>
      </c>
      <c r="BP21" s="21">
        <f t="shared" si="11"/>
        <v>0</v>
      </c>
      <c r="BQ21" s="19">
        <v>0</v>
      </c>
      <c r="BR21" s="19"/>
      <c r="BS21" s="20">
        <v>2123192362.4</v>
      </c>
      <c r="BT21" s="19"/>
      <c r="BU21" s="22">
        <f t="shared" si="12"/>
        <v>0</v>
      </c>
      <c r="BV21" s="22">
        <f t="shared" si="12"/>
        <v>384527288.31</v>
      </c>
      <c r="BW21" s="22">
        <f t="shared" si="12"/>
        <v>23355115986.600002</v>
      </c>
      <c r="BX21" s="21">
        <f t="shared" si="12"/>
        <v>0</v>
      </c>
      <c r="BY21" s="19">
        <v>0</v>
      </c>
      <c r="BZ21" s="19"/>
      <c r="CA21" s="19">
        <v>94816934</v>
      </c>
      <c r="CB21" s="20">
        <v>2123192362.4</v>
      </c>
      <c r="CC21" s="20">
        <v>1153361018</v>
      </c>
      <c r="CD21" s="19"/>
      <c r="CE21" s="22">
        <f t="shared" si="0"/>
        <v>0</v>
      </c>
      <c r="CF21" s="22">
        <f t="shared" si="13"/>
        <v>479344222.31</v>
      </c>
      <c r="CG21" s="22">
        <f t="shared" si="14"/>
        <v>26631669367.000004</v>
      </c>
      <c r="CH21" s="21">
        <f t="shared" si="1"/>
        <v>0</v>
      </c>
      <c r="CI21" s="19">
        <v>0</v>
      </c>
      <c r="CJ21" s="19"/>
      <c r="CK21" s="19"/>
      <c r="CL21" s="20">
        <v>2639215370</v>
      </c>
      <c r="CM21" s="20">
        <v>515034371</v>
      </c>
      <c r="CN21" s="20"/>
      <c r="CO21" s="19"/>
      <c r="CP21" s="22">
        <f t="shared" si="2"/>
        <v>0</v>
      </c>
      <c r="CQ21" s="22">
        <f t="shared" si="15"/>
        <v>479344222.31</v>
      </c>
      <c r="CR21" s="22">
        <f t="shared" si="16"/>
        <v>29785919108.000004</v>
      </c>
      <c r="CS21" s="21">
        <f t="shared" si="3"/>
        <v>0</v>
      </c>
    </row>
    <row r="22" spans="1:97" ht="12.75">
      <c r="A22" s="16">
        <v>8907009060</v>
      </c>
      <c r="B22" s="16">
        <v>128873000</v>
      </c>
      <c r="C22" s="17" t="s">
        <v>62</v>
      </c>
      <c r="D22" s="18" t="s">
        <v>63</v>
      </c>
      <c r="E22" s="19">
        <v>0</v>
      </c>
      <c r="F22" s="19"/>
      <c r="G22" s="20">
        <f>VLOOKUP(A22,'[1]Hoja1'!$B$2:$C$49,2,0)</f>
        <v>58041067</v>
      </c>
      <c r="H22" s="19"/>
      <c r="I22" s="21">
        <f t="shared" si="4"/>
        <v>0</v>
      </c>
      <c r="J22" s="21">
        <f t="shared" si="4"/>
        <v>0</v>
      </c>
      <c r="K22" s="21">
        <f t="shared" si="4"/>
        <v>58041067</v>
      </c>
      <c r="L22" s="21">
        <f t="shared" si="4"/>
        <v>0</v>
      </c>
      <c r="M22" s="19">
        <v>0</v>
      </c>
      <c r="N22" s="19"/>
      <c r="O22" s="20">
        <f>VLOOKUP(A22,'[1]Hoja1'!$B$2:$D$49,3,0)</f>
        <v>58041067</v>
      </c>
      <c r="P22" s="19"/>
      <c r="Q22" s="21">
        <f t="shared" si="5"/>
        <v>0</v>
      </c>
      <c r="R22" s="21">
        <f t="shared" si="5"/>
        <v>0</v>
      </c>
      <c r="S22" s="22">
        <f t="shared" si="5"/>
        <v>116082134</v>
      </c>
      <c r="T22" s="21">
        <f t="shared" si="5"/>
        <v>0</v>
      </c>
      <c r="U22" s="19">
        <v>0</v>
      </c>
      <c r="V22" s="19"/>
      <c r="W22" s="20">
        <f>VLOOKUP(A22,'[1]Hoja1'!$B$2:$E$49,4,0)</f>
        <v>58041067</v>
      </c>
      <c r="X22" s="19"/>
      <c r="Y22" s="22">
        <f t="shared" si="6"/>
        <v>0</v>
      </c>
      <c r="Z22" s="22">
        <f t="shared" si="6"/>
        <v>0</v>
      </c>
      <c r="AA22" s="22">
        <f t="shared" si="6"/>
        <v>174123201</v>
      </c>
      <c r="AB22" s="21">
        <f t="shared" si="6"/>
        <v>0</v>
      </c>
      <c r="AC22" s="19">
        <v>0</v>
      </c>
      <c r="AD22" s="19"/>
      <c r="AE22" s="20">
        <f>VLOOKUP(A22,'[2]Hoja2'!$C$2:$D$49,2,0)</f>
        <v>58041067</v>
      </c>
      <c r="AF22" s="19"/>
      <c r="AG22" s="22">
        <f t="shared" si="7"/>
        <v>0</v>
      </c>
      <c r="AH22" s="22">
        <f t="shared" si="7"/>
        <v>0</v>
      </c>
      <c r="AI22" s="22">
        <f t="shared" si="7"/>
        <v>232164268</v>
      </c>
      <c r="AJ22" s="21">
        <f t="shared" si="7"/>
        <v>0</v>
      </c>
      <c r="AK22" s="19">
        <v>0</v>
      </c>
      <c r="AL22" s="19"/>
      <c r="AM22" s="20">
        <v>58041067</v>
      </c>
      <c r="AN22" s="19"/>
      <c r="AO22" s="22">
        <f t="shared" si="8"/>
        <v>0</v>
      </c>
      <c r="AP22" s="22">
        <f t="shared" si="8"/>
        <v>0</v>
      </c>
      <c r="AQ22" s="22">
        <f t="shared" si="8"/>
        <v>290205335</v>
      </c>
      <c r="AR22" s="21">
        <f t="shared" si="8"/>
        <v>0</v>
      </c>
      <c r="AS22" s="19">
        <v>0</v>
      </c>
      <c r="AT22" s="19"/>
      <c r="AU22" s="20">
        <v>58041067</v>
      </c>
      <c r="AV22" s="19"/>
      <c r="AW22" s="22">
        <f t="shared" si="9"/>
        <v>0</v>
      </c>
      <c r="AX22" s="22">
        <f t="shared" si="9"/>
        <v>0</v>
      </c>
      <c r="AY22" s="22">
        <f t="shared" si="9"/>
        <v>348246402</v>
      </c>
      <c r="AZ22" s="21">
        <f t="shared" si="9"/>
        <v>0</v>
      </c>
      <c r="BA22" s="19">
        <v>0</v>
      </c>
      <c r="BB22" s="19"/>
      <c r="BC22" s="20">
        <v>58041067</v>
      </c>
      <c r="BD22" s="19"/>
      <c r="BE22" s="22">
        <f t="shared" si="10"/>
        <v>0</v>
      </c>
      <c r="BF22" s="22">
        <f t="shared" si="10"/>
        <v>0</v>
      </c>
      <c r="BG22" s="22">
        <f t="shared" si="10"/>
        <v>406287469</v>
      </c>
      <c r="BH22" s="21">
        <f t="shared" si="10"/>
        <v>0</v>
      </c>
      <c r="BI22" s="19">
        <v>0</v>
      </c>
      <c r="BJ22" s="19">
        <v>0</v>
      </c>
      <c r="BK22" s="20">
        <v>58041067</v>
      </c>
      <c r="BL22" s="19"/>
      <c r="BM22" s="22">
        <f t="shared" si="11"/>
        <v>0</v>
      </c>
      <c r="BN22" s="22">
        <f t="shared" si="11"/>
        <v>0</v>
      </c>
      <c r="BO22" s="22">
        <f t="shared" si="11"/>
        <v>464328536</v>
      </c>
      <c r="BP22" s="21">
        <f t="shared" si="11"/>
        <v>0</v>
      </c>
      <c r="BQ22" s="19">
        <v>0</v>
      </c>
      <c r="BR22" s="19"/>
      <c r="BS22" s="20">
        <v>58041067</v>
      </c>
      <c r="BT22" s="19"/>
      <c r="BU22" s="22">
        <f t="shared" si="12"/>
        <v>0</v>
      </c>
      <c r="BV22" s="22">
        <f t="shared" si="12"/>
        <v>0</v>
      </c>
      <c r="BW22" s="22">
        <f t="shared" si="12"/>
        <v>522369603</v>
      </c>
      <c r="BX22" s="21">
        <f t="shared" si="12"/>
        <v>0</v>
      </c>
      <c r="BY22" s="19">
        <v>0</v>
      </c>
      <c r="BZ22" s="19"/>
      <c r="CA22" s="19">
        <v>0</v>
      </c>
      <c r="CB22" s="20">
        <v>58041067</v>
      </c>
      <c r="CC22" s="20">
        <v>0</v>
      </c>
      <c r="CD22" s="19"/>
      <c r="CE22" s="22">
        <f t="shared" si="0"/>
        <v>0</v>
      </c>
      <c r="CF22" s="22">
        <f t="shared" si="13"/>
        <v>0</v>
      </c>
      <c r="CG22" s="22">
        <f t="shared" si="14"/>
        <v>580410670</v>
      </c>
      <c r="CH22" s="21">
        <f t="shared" si="1"/>
        <v>0</v>
      </c>
      <c r="CI22" s="19">
        <v>0</v>
      </c>
      <c r="CJ22" s="19"/>
      <c r="CK22" s="19"/>
      <c r="CL22" s="20">
        <v>58041067</v>
      </c>
      <c r="CM22" s="20">
        <v>0</v>
      </c>
      <c r="CN22" s="20"/>
      <c r="CO22" s="19"/>
      <c r="CP22" s="22">
        <f t="shared" si="2"/>
        <v>0</v>
      </c>
      <c r="CQ22" s="22">
        <f t="shared" si="15"/>
        <v>0</v>
      </c>
      <c r="CR22" s="22">
        <f t="shared" si="16"/>
        <v>638451737</v>
      </c>
      <c r="CS22" s="21">
        <f t="shared" si="3"/>
        <v>0</v>
      </c>
    </row>
    <row r="23" spans="1:97" ht="12.75">
      <c r="A23" s="16">
        <v>8908010630</v>
      </c>
      <c r="B23" s="16">
        <v>27017000</v>
      </c>
      <c r="C23" s="17" t="s">
        <v>64</v>
      </c>
      <c r="D23" s="18" t="s">
        <v>65</v>
      </c>
      <c r="E23" s="19">
        <f>VLOOKUP(A23,'[1]Hoja2'!$A$2:$B$7,2,0)</f>
        <v>943152454</v>
      </c>
      <c r="F23" s="19"/>
      <c r="G23" s="20">
        <f>VLOOKUP(A23,'[1]Hoja1'!$B$2:$C$49,2,0)</f>
        <v>3235018103.94</v>
      </c>
      <c r="H23" s="19"/>
      <c r="I23" s="21">
        <f t="shared" si="4"/>
        <v>943152454</v>
      </c>
      <c r="J23" s="21">
        <f t="shared" si="4"/>
        <v>0</v>
      </c>
      <c r="K23" s="21">
        <f t="shared" si="4"/>
        <v>3235018103.94</v>
      </c>
      <c r="L23" s="21">
        <f t="shared" si="4"/>
        <v>0</v>
      </c>
      <c r="M23" s="19">
        <f>VLOOKUP(A23,'[1]Hoja2'!$A$2:$C$7,3,0)</f>
        <v>1944048936.6</v>
      </c>
      <c r="N23" s="19"/>
      <c r="O23" s="20">
        <f>VLOOKUP(A23,'[1]Hoja1'!$B$2:$D$49,3,0)</f>
        <v>7548375575.860001</v>
      </c>
      <c r="P23" s="19"/>
      <c r="Q23" s="21">
        <f t="shared" si="5"/>
        <v>2887201390.6</v>
      </c>
      <c r="R23" s="21">
        <f t="shared" si="5"/>
        <v>0</v>
      </c>
      <c r="S23" s="22">
        <f t="shared" si="5"/>
        <v>10783393679.800001</v>
      </c>
      <c r="T23" s="21">
        <f t="shared" si="5"/>
        <v>0</v>
      </c>
      <c r="U23" s="19">
        <f>VLOOKUP(A23,'[1]Hoja2'!$A$2:$D$7,4,0)</f>
        <v>962400463.5333333</v>
      </c>
      <c r="V23" s="19">
        <v>2735092398</v>
      </c>
      <c r="W23" s="20">
        <f>VLOOKUP(A23,'[1]Hoja1'!$B$2:$E$49,4,0)</f>
        <v>3594464559.9333334</v>
      </c>
      <c r="X23" s="19"/>
      <c r="Y23" s="22">
        <f t="shared" si="6"/>
        <v>3849601854.133333</v>
      </c>
      <c r="Z23" s="22">
        <f t="shared" si="6"/>
        <v>2735092398</v>
      </c>
      <c r="AA23" s="22">
        <f t="shared" si="6"/>
        <v>14377858239.733334</v>
      </c>
      <c r="AB23" s="21">
        <f t="shared" si="6"/>
        <v>0</v>
      </c>
      <c r="AC23" s="19">
        <f>VLOOKUP(A23,'[2]Hoja2'!$C$53:$D$58,2,0)</f>
        <v>962400463.5333333</v>
      </c>
      <c r="AD23" s="19"/>
      <c r="AE23" s="20">
        <f>VLOOKUP(A23,'[2]Hoja2'!$C$2:$D$49,2,0)</f>
        <v>3594464559.9333334</v>
      </c>
      <c r="AF23" s="19"/>
      <c r="AG23" s="22">
        <f t="shared" si="7"/>
        <v>4812002317.666666</v>
      </c>
      <c r="AH23" s="22">
        <f t="shared" si="7"/>
        <v>2735092398</v>
      </c>
      <c r="AI23" s="22">
        <f t="shared" si="7"/>
        <v>17972322799.666668</v>
      </c>
      <c r="AJ23" s="21">
        <f t="shared" si="7"/>
        <v>0</v>
      </c>
      <c r="AK23" s="19">
        <v>962400463.5333333</v>
      </c>
      <c r="AL23" s="19"/>
      <c r="AM23" s="20">
        <v>3594464559.9333334</v>
      </c>
      <c r="AN23" s="19"/>
      <c r="AO23" s="22">
        <f t="shared" si="8"/>
        <v>5774402781.199999</v>
      </c>
      <c r="AP23" s="22">
        <f t="shared" si="8"/>
        <v>2735092398</v>
      </c>
      <c r="AQ23" s="22">
        <f t="shared" si="8"/>
        <v>21566787359.600002</v>
      </c>
      <c r="AR23" s="21">
        <f t="shared" si="8"/>
        <v>0</v>
      </c>
      <c r="AS23" s="19">
        <v>1924800927</v>
      </c>
      <c r="AT23" s="19"/>
      <c r="AU23" s="20">
        <v>7188929120</v>
      </c>
      <c r="AV23" s="19"/>
      <c r="AW23" s="22">
        <f t="shared" si="9"/>
        <v>7699203708.199999</v>
      </c>
      <c r="AX23" s="22">
        <f t="shared" si="9"/>
        <v>2735092398</v>
      </c>
      <c r="AY23" s="22">
        <f t="shared" si="9"/>
        <v>28755716479.600002</v>
      </c>
      <c r="AZ23" s="21">
        <f t="shared" si="9"/>
        <v>0</v>
      </c>
      <c r="BA23" s="19">
        <v>962400463.5333333</v>
      </c>
      <c r="BB23" s="19"/>
      <c r="BC23" s="20">
        <v>3594464559.9333334</v>
      </c>
      <c r="BD23" s="19"/>
      <c r="BE23" s="22">
        <f t="shared" si="10"/>
        <v>8661604171.733332</v>
      </c>
      <c r="BF23" s="22">
        <f t="shared" si="10"/>
        <v>2735092398</v>
      </c>
      <c r="BG23" s="22">
        <f t="shared" si="10"/>
        <v>32350181039.533337</v>
      </c>
      <c r="BH23" s="21">
        <f t="shared" si="10"/>
        <v>0</v>
      </c>
      <c r="BI23" s="19">
        <v>962400463.5333333</v>
      </c>
      <c r="BJ23" s="19">
        <v>860107444.05</v>
      </c>
      <c r="BK23" s="20">
        <v>3594464559.9333334</v>
      </c>
      <c r="BL23" s="19"/>
      <c r="BM23" s="22">
        <f t="shared" si="11"/>
        <v>9624004635.266665</v>
      </c>
      <c r="BN23" s="22">
        <f t="shared" si="11"/>
        <v>3595199842.05</v>
      </c>
      <c r="BO23" s="22">
        <f t="shared" si="11"/>
        <v>35944645599.46667</v>
      </c>
      <c r="BP23" s="21">
        <f t="shared" si="11"/>
        <v>0</v>
      </c>
      <c r="BQ23" s="19">
        <v>962400463.5333333</v>
      </c>
      <c r="BR23" s="19"/>
      <c r="BS23" s="20">
        <v>3743482389.93333</v>
      </c>
      <c r="BT23" s="19"/>
      <c r="BU23" s="22">
        <f t="shared" si="12"/>
        <v>10586405098.799997</v>
      </c>
      <c r="BV23" s="22">
        <f t="shared" si="12"/>
        <v>3595199842.05</v>
      </c>
      <c r="BW23" s="22">
        <f t="shared" si="12"/>
        <v>39688127989.399994</v>
      </c>
      <c r="BX23" s="21">
        <f t="shared" si="12"/>
        <v>0</v>
      </c>
      <c r="BY23" s="19">
        <v>962400463.5333333</v>
      </c>
      <c r="BZ23" s="19"/>
      <c r="CA23" s="19">
        <v>212085731</v>
      </c>
      <c r="CB23" s="20">
        <v>3445446730.93333</v>
      </c>
      <c r="CC23" s="20">
        <v>267691615</v>
      </c>
      <c r="CD23" s="19"/>
      <c r="CE23" s="22">
        <f t="shared" si="0"/>
        <v>11548805562.33333</v>
      </c>
      <c r="CF23" s="22">
        <f t="shared" si="13"/>
        <v>3807285573.05</v>
      </c>
      <c r="CG23" s="22">
        <f t="shared" si="14"/>
        <v>43401266335.33332</v>
      </c>
      <c r="CH23" s="21">
        <f t="shared" si="1"/>
        <v>0</v>
      </c>
      <c r="CI23" s="19">
        <v>962400463.5333333</v>
      </c>
      <c r="CJ23" s="19"/>
      <c r="CK23" s="19"/>
      <c r="CL23" s="20">
        <v>4271707506</v>
      </c>
      <c r="CM23" s="20">
        <v>119537925</v>
      </c>
      <c r="CN23" s="20">
        <v>149017830</v>
      </c>
      <c r="CO23" s="19"/>
      <c r="CP23" s="22">
        <f t="shared" si="2"/>
        <v>12511206025.866663</v>
      </c>
      <c r="CQ23" s="22">
        <f t="shared" si="15"/>
        <v>3807285573.05</v>
      </c>
      <c r="CR23" s="22">
        <f t="shared" si="16"/>
        <v>47941529596.33332</v>
      </c>
      <c r="CS23" s="21">
        <f t="shared" si="3"/>
        <v>0</v>
      </c>
    </row>
    <row r="24" spans="1:97" ht="12.75">
      <c r="A24" s="16">
        <v>8908026784</v>
      </c>
      <c r="B24" s="16">
        <v>825717000</v>
      </c>
      <c r="C24" s="17" t="s">
        <v>66</v>
      </c>
      <c r="D24" s="18" t="s">
        <v>67</v>
      </c>
      <c r="E24" s="19">
        <v>0</v>
      </c>
      <c r="F24" s="19"/>
      <c r="G24" s="20">
        <f>VLOOKUP(A24,'[1]Hoja1'!$B$2:$C$49,2,0)</f>
        <v>124453679</v>
      </c>
      <c r="H24" s="19"/>
      <c r="I24" s="21">
        <f t="shared" si="4"/>
        <v>0</v>
      </c>
      <c r="J24" s="21">
        <f t="shared" si="4"/>
        <v>0</v>
      </c>
      <c r="K24" s="21">
        <f t="shared" si="4"/>
        <v>124453679</v>
      </c>
      <c r="L24" s="21">
        <f t="shared" si="4"/>
        <v>0</v>
      </c>
      <c r="M24" s="19">
        <v>0</v>
      </c>
      <c r="N24" s="19"/>
      <c r="O24" s="20">
        <f>VLOOKUP(A24,'[1]Hoja1'!$B$2:$D$49,3,0)</f>
        <v>124453679</v>
      </c>
      <c r="P24" s="19"/>
      <c r="Q24" s="21">
        <f t="shared" si="5"/>
        <v>0</v>
      </c>
      <c r="R24" s="21">
        <f t="shared" si="5"/>
        <v>0</v>
      </c>
      <c r="S24" s="22">
        <f t="shared" si="5"/>
        <v>248907358</v>
      </c>
      <c r="T24" s="21">
        <f t="shared" si="5"/>
        <v>0</v>
      </c>
      <c r="U24" s="19">
        <v>0</v>
      </c>
      <c r="V24" s="19"/>
      <c r="W24" s="20">
        <f>VLOOKUP(A24,'[1]Hoja1'!$B$2:$E$49,4,0)</f>
        <v>124453679</v>
      </c>
      <c r="X24" s="19"/>
      <c r="Y24" s="22">
        <f t="shared" si="6"/>
        <v>0</v>
      </c>
      <c r="Z24" s="22">
        <f t="shared" si="6"/>
        <v>0</v>
      </c>
      <c r="AA24" s="22">
        <f t="shared" si="6"/>
        <v>373361037</v>
      </c>
      <c r="AB24" s="21">
        <f t="shared" si="6"/>
        <v>0</v>
      </c>
      <c r="AC24" s="19">
        <v>0</v>
      </c>
      <c r="AD24" s="19"/>
      <c r="AE24" s="20">
        <f>VLOOKUP(A24,'[2]Hoja2'!$C$2:$D$49,2,0)</f>
        <v>124453679</v>
      </c>
      <c r="AF24" s="19"/>
      <c r="AG24" s="22">
        <f t="shared" si="7"/>
        <v>0</v>
      </c>
      <c r="AH24" s="22">
        <f t="shared" si="7"/>
        <v>0</v>
      </c>
      <c r="AI24" s="22">
        <f t="shared" si="7"/>
        <v>497814716</v>
      </c>
      <c r="AJ24" s="21">
        <f t="shared" si="7"/>
        <v>0</v>
      </c>
      <c r="AK24" s="19">
        <v>0</v>
      </c>
      <c r="AL24" s="19"/>
      <c r="AM24" s="20">
        <v>124453679</v>
      </c>
      <c r="AN24" s="19"/>
      <c r="AO24" s="22">
        <f t="shared" si="8"/>
        <v>0</v>
      </c>
      <c r="AP24" s="22">
        <f t="shared" si="8"/>
        <v>0</v>
      </c>
      <c r="AQ24" s="22">
        <f t="shared" si="8"/>
        <v>622268395</v>
      </c>
      <c r="AR24" s="21">
        <f t="shared" si="8"/>
        <v>0</v>
      </c>
      <c r="AS24" s="19">
        <v>0</v>
      </c>
      <c r="AT24" s="19"/>
      <c r="AU24" s="20">
        <v>124453679</v>
      </c>
      <c r="AV24" s="19"/>
      <c r="AW24" s="22">
        <f t="shared" si="9"/>
        <v>0</v>
      </c>
      <c r="AX24" s="22">
        <f t="shared" si="9"/>
        <v>0</v>
      </c>
      <c r="AY24" s="22">
        <f t="shared" si="9"/>
        <v>746722074</v>
      </c>
      <c r="AZ24" s="21">
        <f t="shared" si="9"/>
        <v>0</v>
      </c>
      <c r="BA24" s="19">
        <v>0</v>
      </c>
      <c r="BB24" s="19"/>
      <c r="BC24" s="20">
        <v>124453679</v>
      </c>
      <c r="BD24" s="19"/>
      <c r="BE24" s="22">
        <f t="shared" si="10"/>
        <v>0</v>
      </c>
      <c r="BF24" s="22">
        <f t="shared" si="10"/>
        <v>0</v>
      </c>
      <c r="BG24" s="22">
        <f t="shared" si="10"/>
        <v>871175753</v>
      </c>
      <c r="BH24" s="21">
        <f t="shared" si="10"/>
        <v>0</v>
      </c>
      <c r="BI24" s="19">
        <v>0</v>
      </c>
      <c r="BJ24" s="19">
        <v>0</v>
      </c>
      <c r="BK24" s="20">
        <v>124453679</v>
      </c>
      <c r="BL24" s="19"/>
      <c r="BM24" s="22">
        <f t="shared" si="11"/>
        <v>0</v>
      </c>
      <c r="BN24" s="22">
        <f t="shared" si="11"/>
        <v>0</v>
      </c>
      <c r="BO24" s="22">
        <f t="shared" si="11"/>
        <v>995629432</v>
      </c>
      <c r="BP24" s="21">
        <f t="shared" si="11"/>
        <v>0</v>
      </c>
      <c r="BQ24" s="19">
        <v>0</v>
      </c>
      <c r="BR24" s="19"/>
      <c r="BS24" s="20">
        <v>124453679</v>
      </c>
      <c r="BT24" s="19"/>
      <c r="BU24" s="22">
        <f t="shared" si="12"/>
        <v>0</v>
      </c>
      <c r="BV24" s="22">
        <f t="shared" si="12"/>
        <v>0</v>
      </c>
      <c r="BW24" s="22">
        <f t="shared" si="12"/>
        <v>1120083111</v>
      </c>
      <c r="BX24" s="21">
        <f t="shared" si="12"/>
        <v>0</v>
      </c>
      <c r="BY24" s="19">
        <v>0</v>
      </c>
      <c r="BZ24" s="19"/>
      <c r="CA24" s="19">
        <v>0</v>
      </c>
      <c r="CB24" s="20">
        <v>124453679</v>
      </c>
      <c r="CC24" s="20">
        <v>0</v>
      </c>
      <c r="CD24" s="19"/>
      <c r="CE24" s="22">
        <f t="shared" si="0"/>
        <v>0</v>
      </c>
      <c r="CF24" s="22">
        <f t="shared" si="13"/>
        <v>0</v>
      </c>
      <c r="CG24" s="22">
        <f t="shared" si="14"/>
        <v>1244536790</v>
      </c>
      <c r="CH24" s="21">
        <f t="shared" si="1"/>
        <v>0</v>
      </c>
      <c r="CI24" s="19">
        <v>0</v>
      </c>
      <c r="CJ24" s="19"/>
      <c r="CK24" s="19"/>
      <c r="CL24" s="20">
        <v>124453679</v>
      </c>
      <c r="CM24" s="20">
        <v>0</v>
      </c>
      <c r="CN24" s="20"/>
      <c r="CO24" s="19"/>
      <c r="CP24" s="22">
        <f t="shared" si="2"/>
        <v>0</v>
      </c>
      <c r="CQ24" s="22">
        <f t="shared" si="15"/>
        <v>0</v>
      </c>
      <c r="CR24" s="22">
        <f t="shared" si="16"/>
        <v>1368990469</v>
      </c>
      <c r="CS24" s="21">
        <f t="shared" si="3"/>
        <v>0</v>
      </c>
    </row>
    <row r="25" spans="1:97" ht="12.75">
      <c r="A25" s="16">
        <v>8909800408</v>
      </c>
      <c r="B25" s="16">
        <v>120205000</v>
      </c>
      <c r="C25" s="17" t="s">
        <v>68</v>
      </c>
      <c r="D25" s="18" t="s">
        <v>69</v>
      </c>
      <c r="E25" s="19">
        <v>0</v>
      </c>
      <c r="F25" s="19"/>
      <c r="G25" s="20">
        <f>VLOOKUP(A25,'[1]Hoja1'!$B$2:$C$49,2,0)</f>
        <v>13060950691.140001</v>
      </c>
      <c r="H25" s="19"/>
      <c r="I25" s="21">
        <f t="shared" si="4"/>
        <v>0</v>
      </c>
      <c r="J25" s="21">
        <f t="shared" si="4"/>
        <v>0</v>
      </c>
      <c r="K25" s="21">
        <f t="shared" si="4"/>
        <v>13060950691.140001</v>
      </c>
      <c r="L25" s="21">
        <f t="shared" si="4"/>
        <v>0</v>
      </c>
      <c r="M25" s="19">
        <v>0</v>
      </c>
      <c r="N25" s="19"/>
      <c r="O25" s="20">
        <f>VLOOKUP(A25,'[1]Hoja1'!$B$2:$D$49,3,0)</f>
        <v>30475551612.66</v>
      </c>
      <c r="P25" s="19"/>
      <c r="Q25" s="21">
        <f t="shared" si="5"/>
        <v>0</v>
      </c>
      <c r="R25" s="21">
        <f t="shared" si="5"/>
        <v>0</v>
      </c>
      <c r="S25" s="22">
        <f t="shared" si="5"/>
        <v>43536502303.8</v>
      </c>
      <c r="T25" s="21">
        <f t="shared" si="5"/>
        <v>0</v>
      </c>
      <c r="U25" s="19">
        <v>0</v>
      </c>
      <c r="V25" s="19"/>
      <c r="W25" s="20">
        <f>VLOOKUP(A25,'[1]Hoja1'!$B$2:$E$49,4,0)</f>
        <v>14512167434.6</v>
      </c>
      <c r="X25" s="19"/>
      <c r="Y25" s="22">
        <f t="shared" si="6"/>
        <v>0</v>
      </c>
      <c r="Z25" s="22">
        <f t="shared" si="6"/>
        <v>0</v>
      </c>
      <c r="AA25" s="22">
        <f t="shared" si="6"/>
        <v>58048669738.4</v>
      </c>
      <c r="AB25" s="21">
        <f t="shared" si="6"/>
        <v>0</v>
      </c>
      <c r="AC25" s="19">
        <v>0</v>
      </c>
      <c r="AD25" s="19"/>
      <c r="AE25" s="20">
        <f>VLOOKUP(A25,'[2]Hoja2'!$C$2:$D$49,2,0)</f>
        <v>14512167434.6</v>
      </c>
      <c r="AF25" s="19"/>
      <c r="AG25" s="22">
        <f t="shared" si="7"/>
        <v>0</v>
      </c>
      <c r="AH25" s="22">
        <f t="shared" si="7"/>
        <v>0</v>
      </c>
      <c r="AI25" s="22">
        <f t="shared" si="7"/>
        <v>72560837173</v>
      </c>
      <c r="AJ25" s="21">
        <f t="shared" si="7"/>
        <v>0</v>
      </c>
      <c r="AK25" s="19">
        <v>0</v>
      </c>
      <c r="AL25" s="19"/>
      <c r="AM25" s="20">
        <v>14512167434.6</v>
      </c>
      <c r="AN25" s="19"/>
      <c r="AO25" s="22">
        <f t="shared" si="8"/>
        <v>0</v>
      </c>
      <c r="AP25" s="22">
        <f t="shared" si="8"/>
        <v>0</v>
      </c>
      <c r="AQ25" s="22">
        <f t="shared" si="8"/>
        <v>87073004607.6</v>
      </c>
      <c r="AR25" s="21">
        <f t="shared" si="8"/>
        <v>0</v>
      </c>
      <c r="AS25" s="19">
        <v>0</v>
      </c>
      <c r="AT25" s="19"/>
      <c r="AU25" s="20">
        <v>29024334869</v>
      </c>
      <c r="AV25" s="19"/>
      <c r="AW25" s="22">
        <f t="shared" si="9"/>
        <v>0</v>
      </c>
      <c r="AX25" s="22">
        <f t="shared" si="9"/>
        <v>0</v>
      </c>
      <c r="AY25" s="22">
        <f t="shared" si="9"/>
        <v>116097339476.6</v>
      </c>
      <c r="AZ25" s="21">
        <f t="shared" si="9"/>
        <v>0</v>
      </c>
      <c r="BA25" s="19">
        <v>0</v>
      </c>
      <c r="BB25" s="19"/>
      <c r="BC25" s="20">
        <v>14512167434.6</v>
      </c>
      <c r="BD25" s="19"/>
      <c r="BE25" s="22">
        <f t="shared" si="10"/>
        <v>0</v>
      </c>
      <c r="BF25" s="22">
        <f t="shared" si="10"/>
        <v>0</v>
      </c>
      <c r="BG25" s="22">
        <f t="shared" si="10"/>
        <v>130609506911.20001</v>
      </c>
      <c r="BH25" s="21">
        <f t="shared" si="10"/>
        <v>0</v>
      </c>
      <c r="BI25" s="19">
        <v>0</v>
      </c>
      <c r="BJ25" s="19">
        <v>2628270752.57</v>
      </c>
      <c r="BK25" s="20">
        <v>14512167434.6</v>
      </c>
      <c r="BL25" s="19"/>
      <c r="BM25" s="22">
        <f t="shared" si="11"/>
        <v>0</v>
      </c>
      <c r="BN25" s="22">
        <f t="shared" si="11"/>
        <v>2628270752.57</v>
      </c>
      <c r="BO25" s="22">
        <f t="shared" si="11"/>
        <v>145121674345.80002</v>
      </c>
      <c r="BP25" s="21">
        <f t="shared" si="11"/>
        <v>0</v>
      </c>
      <c r="BQ25" s="19">
        <v>0</v>
      </c>
      <c r="BR25" s="19"/>
      <c r="BS25" s="20">
        <v>14512167434.6</v>
      </c>
      <c r="BT25" s="19"/>
      <c r="BU25" s="22">
        <f t="shared" si="12"/>
        <v>0</v>
      </c>
      <c r="BV25" s="22">
        <f t="shared" si="12"/>
        <v>2628270752.57</v>
      </c>
      <c r="BW25" s="22">
        <f t="shared" si="12"/>
        <v>159633841780.40002</v>
      </c>
      <c r="BX25" s="21">
        <f t="shared" si="12"/>
        <v>0</v>
      </c>
      <c r="BY25" s="19">
        <v>0</v>
      </c>
      <c r="BZ25" s="19"/>
      <c r="CA25" s="19">
        <v>648080339</v>
      </c>
      <c r="CB25" s="20">
        <v>14512167434.6</v>
      </c>
      <c r="CC25" s="20">
        <v>717317488</v>
      </c>
      <c r="CD25" s="19"/>
      <c r="CE25" s="22">
        <f t="shared" si="0"/>
        <v>0</v>
      </c>
      <c r="CF25" s="22">
        <f t="shared" si="13"/>
        <v>3276351091.57</v>
      </c>
      <c r="CG25" s="22">
        <f t="shared" si="14"/>
        <v>174863326703.00003</v>
      </c>
      <c r="CH25" s="21">
        <f t="shared" si="1"/>
        <v>0</v>
      </c>
      <c r="CI25" s="19">
        <v>0</v>
      </c>
      <c r="CJ25" s="19"/>
      <c r="CK25" s="19"/>
      <c r="CL25" s="20">
        <v>15067533034</v>
      </c>
      <c r="CM25" s="20">
        <v>320318751</v>
      </c>
      <c r="CN25" s="20"/>
      <c r="CO25" s="19"/>
      <c r="CP25" s="22">
        <f t="shared" si="2"/>
        <v>0</v>
      </c>
      <c r="CQ25" s="22">
        <f t="shared" si="15"/>
        <v>3276351091.57</v>
      </c>
      <c r="CR25" s="22">
        <f t="shared" si="16"/>
        <v>190251178488.00003</v>
      </c>
      <c r="CS25" s="21">
        <f t="shared" si="3"/>
        <v>0</v>
      </c>
    </row>
    <row r="26" spans="1:97" ht="12.75">
      <c r="A26" s="16">
        <v>8909801341</v>
      </c>
      <c r="B26" s="16">
        <v>824505000</v>
      </c>
      <c r="C26" s="17" t="s">
        <v>70</v>
      </c>
      <c r="D26" s="18" t="s">
        <v>71</v>
      </c>
      <c r="E26" s="19">
        <v>0</v>
      </c>
      <c r="F26" s="19"/>
      <c r="G26" s="20">
        <f>VLOOKUP(A26,'[1]Hoja1'!$B$2:$C$49,2,0)</f>
        <v>202594503</v>
      </c>
      <c r="H26" s="19"/>
      <c r="I26" s="21">
        <f t="shared" si="4"/>
        <v>0</v>
      </c>
      <c r="J26" s="21">
        <f t="shared" si="4"/>
        <v>0</v>
      </c>
      <c r="K26" s="21">
        <f t="shared" si="4"/>
        <v>202594503</v>
      </c>
      <c r="L26" s="21">
        <f t="shared" si="4"/>
        <v>0</v>
      </c>
      <c r="M26" s="19">
        <v>0</v>
      </c>
      <c r="N26" s="19"/>
      <c r="O26" s="20">
        <f>VLOOKUP(A26,'[1]Hoja1'!$B$2:$D$49,3,0)</f>
        <v>202594503</v>
      </c>
      <c r="P26" s="19"/>
      <c r="Q26" s="21">
        <f t="shared" si="5"/>
        <v>0</v>
      </c>
      <c r="R26" s="21">
        <f t="shared" si="5"/>
        <v>0</v>
      </c>
      <c r="S26" s="22">
        <f t="shared" si="5"/>
        <v>405189006</v>
      </c>
      <c r="T26" s="21">
        <f t="shared" si="5"/>
        <v>0</v>
      </c>
      <c r="U26" s="19">
        <v>0</v>
      </c>
      <c r="V26" s="19"/>
      <c r="W26" s="20">
        <f>VLOOKUP(A26,'[1]Hoja1'!$B$2:$E$49,4,0)</f>
        <v>202594503</v>
      </c>
      <c r="X26" s="19"/>
      <c r="Y26" s="22">
        <f t="shared" si="6"/>
        <v>0</v>
      </c>
      <c r="Z26" s="22">
        <f t="shared" si="6"/>
        <v>0</v>
      </c>
      <c r="AA26" s="22">
        <f t="shared" si="6"/>
        <v>607783509</v>
      </c>
      <c r="AB26" s="21">
        <f t="shared" si="6"/>
        <v>0</v>
      </c>
      <c r="AC26" s="19">
        <v>0</v>
      </c>
      <c r="AD26" s="19"/>
      <c r="AE26" s="20">
        <f>VLOOKUP(A26,'[2]Hoja2'!$C$2:$D$49,2,0)</f>
        <v>202594503</v>
      </c>
      <c r="AF26" s="19"/>
      <c r="AG26" s="22">
        <f t="shared" si="7"/>
        <v>0</v>
      </c>
      <c r="AH26" s="22">
        <f t="shared" si="7"/>
        <v>0</v>
      </c>
      <c r="AI26" s="22">
        <f t="shared" si="7"/>
        <v>810378012</v>
      </c>
      <c r="AJ26" s="21">
        <f t="shared" si="7"/>
        <v>0</v>
      </c>
      <c r="AK26" s="19">
        <v>0</v>
      </c>
      <c r="AL26" s="19"/>
      <c r="AM26" s="20">
        <v>202594503</v>
      </c>
      <c r="AN26" s="19"/>
      <c r="AO26" s="22">
        <f t="shared" si="8"/>
        <v>0</v>
      </c>
      <c r="AP26" s="22">
        <f t="shared" si="8"/>
        <v>0</v>
      </c>
      <c r="AQ26" s="22">
        <f t="shared" si="8"/>
        <v>1012972515</v>
      </c>
      <c r="AR26" s="21">
        <f t="shared" si="8"/>
        <v>0</v>
      </c>
      <c r="AS26" s="19">
        <v>0</v>
      </c>
      <c r="AT26" s="19"/>
      <c r="AU26" s="20">
        <v>202594503</v>
      </c>
      <c r="AV26" s="19"/>
      <c r="AW26" s="22">
        <f t="shared" si="9"/>
        <v>0</v>
      </c>
      <c r="AX26" s="22">
        <f t="shared" si="9"/>
        <v>0</v>
      </c>
      <c r="AY26" s="22">
        <f t="shared" si="9"/>
        <v>1215567018</v>
      </c>
      <c r="AZ26" s="21">
        <f t="shared" si="9"/>
        <v>0</v>
      </c>
      <c r="BA26" s="19">
        <v>0</v>
      </c>
      <c r="BB26" s="19"/>
      <c r="BC26" s="20">
        <v>202594503</v>
      </c>
      <c r="BD26" s="19"/>
      <c r="BE26" s="22">
        <f t="shared" si="10"/>
        <v>0</v>
      </c>
      <c r="BF26" s="22">
        <f t="shared" si="10"/>
        <v>0</v>
      </c>
      <c r="BG26" s="22">
        <f t="shared" si="10"/>
        <v>1418161521</v>
      </c>
      <c r="BH26" s="21">
        <f t="shared" si="10"/>
        <v>0</v>
      </c>
      <c r="BI26" s="19">
        <v>0</v>
      </c>
      <c r="BJ26" s="19">
        <v>0</v>
      </c>
      <c r="BK26" s="20">
        <v>202594503</v>
      </c>
      <c r="BL26" s="19"/>
      <c r="BM26" s="22">
        <f t="shared" si="11"/>
        <v>0</v>
      </c>
      <c r="BN26" s="22">
        <f t="shared" si="11"/>
        <v>0</v>
      </c>
      <c r="BO26" s="22">
        <f t="shared" si="11"/>
        <v>1620756024</v>
      </c>
      <c r="BP26" s="21">
        <f t="shared" si="11"/>
        <v>0</v>
      </c>
      <c r="BQ26" s="19">
        <v>0</v>
      </c>
      <c r="BR26" s="19"/>
      <c r="BS26" s="20">
        <v>202594503</v>
      </c>
      <c r="BT26" s="19"/>
      <c r="BU26" s="22">
        <f t="shared" si="12"/>
        <v>0</v>
      </c>
      <c r="BV26" s="22">
        <f t="shared" si="12"/>
        <v>0</v>
      </c>
      <c r="BW26" s="22">
        <f t="shared" si="12"/>
        <v>1823350527</v>
      </c>
      <c r="BX26" s="21">
        <f t="shared" si="12"/>
        <v>0</v>
      </c>
      <c r="BY26" s="19">
        <v>0</v>
      </c>
      <c r="BZ26" s="19"/>
      <c r="CA26" s="19">
        <v>0</v>
      </c>
      <c r="CB26" s="20">
        <v>202594503</v>
      </c>
      <c r="CC26" s="20">
        <v>0</v>
      </c>
      <c r="CD26" s="19"/>
      <c r="CE26" s="22">
        <f t="shared" si="0"/>
        <v>0</v>
      </c>
      <c r="CF26" s="22">
        <f t="shared" si="13"/>
        <v>0</v>
      </c>
      <c r="CG26" s="22">
        <f t="shared" si="14"/>
        <v>2025945030</v>
      </c>
      <c r="CH26" s="21">
        <f t="shared" si="1"/>
        <v>0</v>
      </c>
      <c r="CI26" s="19">
        <v>0</v>
      </c>
      <c r="CJ26" s="19"/>
      <c r="CK26" s="19"/>
      <c r="CL26" s="20">
        <v>202594503</v>
      </c>
      <c r="CM26" s="20">
        <v>0</v>
      </c>
      <c r="CN26" s="20"/>
      <c r="CO26" s="19"/>
      <c r="CP26" s="22">
        <f t="shared" si="2"/>
        <v>0</v>
      </c>
      <c r="CQ26" s="22">
        <f t="shared" si="15"/>
        <v>0</v>
      </c>
      <c r="CR26" s="22">
        <f t="shared" si="16"/>
        <v>2228539533</v>
      </c>
      <c r="CS26" s="21">
        <f t="shared" si="3"/>
        <v>0</v>
      </c>
    </row>
    <row r="27" spans="1:97" ht="12.75">
      <c r="A27" s="16">
        <v>8909801501</v>
      </c>
      <c r="B27" s="16">
        <v>824105000</v>
      </c>
      <c r="C27" s="17" t="s">
        <v>72</v>
      </c>
      <c r="D27" s="18" t="s">
        <v>73</v>
      </c>
      <c r="E27" s="19">
        <v>0</v>
      </c>
      <c r="F27" s="19"/>
      <c r="G27" s="20">
        <f>VLOOKUP(A27,'[1]Hoja1'!$B$2:$C$49,2,0)</f>
        <v>124615578</v>
      </c>
      <c r="H27" s="19"/>
      <c r="I27" s="21">
        <f t="shared" si="4"/>
        <v>0</v>
      </c>
      <c r="J27" s="21">
        <f t="shared" si="4"/>
        <v>0</v>
      </c>
      <c r="K27" s="21">
        <f t="shared" si="4"/>
        <v>124615578</v>
      </c>
      <c r="L27" s="21">
        <f t="shared" si="4"/>
        <v>0</v>
      </c>
      <c r="M27" s="19">
        <v>0</v>
      </c>
      <c r="N27" s="19"/>
      <c r="O27" s="20">
        <f>VLOOKUP(A27,'[1]Hoja1'!$B$2:$D$49,3,0)</f>
        <v>124615578</v>
      </c>
      <c r="P27" s="19"/>
      <c r="Q27" s="21">
        <f t="shared" si="5"/>
        <v>0</v>
      </c>
      <c r="R27" s="21">
        <f t="shared" si="5"/>
        <v>0</v>
      </c>
      <c r="S27" s="22">
        <f t="shared" si="5"/>
        <v>249231156</v>
      </c>
      <c r="T27" s="21">
        <f t="shared" si="5"/>
        <v>0</v>
      </c>
      <c r="U27" s="19">
        <v>0</v>
      </c>
      <c r="V27" s="19"/>
      <c r="W27" s="20">
        <f>VLOOKUP(A27,'[1]Hoja1'!$B$2:$E$49,4,0)</f>
        <v>124615578</v>
      </c>
      <c r="X27" s="19"/>
      <c r="Y27" s="22">
        <f t="shared" si="6"/>
        <v>0</v>
      </c>
      <c r="Z27" s="22">
        <f t="shared" si="6"/>
        <v>0</v>
      </c>
      <c r="AA27" s="22">
        <f t="shared" si="6"/>
        <v>373846734</v>
      </c>
      <c r="AB27" s="21">
        <f t="shared" si="6"/>
        <v>0</v>
      </c>
      <c r="AC27" s="19">
        <v>0</v>
      </c>
      <c r="AD27" s="19"/>
      <c r="AE27" s="20">
        <f>VLOOKUP(A27,'[2]Hoja2'!$C$2:$D$49,2,0)</f>
        <v>124615578</v>
      </c>
      <c r="AF27" s="19"/>
      <c r="AG27" s="22">
        <f t="shared" si="7"/>
        <v>0</v>
      </c>
      <c r="AH27" s="22">
        <f t="shared" si="7"/>
        <v>0</v>
      </c>
      <c r="AI27" s="22">
        <f t="shared" si="7"/>
        <v>498462312</v>
      </c>
      <c r="AJ27" s="21">
        <f t="shared" si="7"/>
        <v>0</v>
      </c>
      <c r="AK27" s="19">
        <v>0</v>
      </c>
      <c r="AL27" s="19"/>
      <c r="AM27" s="20">
        <v>124615578</v>
      </c>
      <c r="AN27" s="19"/>
      <c r="AO27" s="22">
        <f t="shared" si="8"/>
        <v>0</v>
      </c>
      <c r="AP27" s="22">
        <f t="shared" si="8"/>
        <v>0</v>
      </c>
      <c r="AQ27" s="22">
        <f t="shared" si="8"/>
        <v>623077890</v>
      </c>
      <c r="AR27" s="21">
        <f t="shared" si="8"/>
        <v>0</v>
      </c>
      <c r="AS27" s="19">
        <v>0</v>
      </c>
      <c r="AT27" s="19"/>
      <c r="AU27" s="20">
        <v>124615578</v>
      </c>
      <c r="AV27" s="19"/>
      <c r="AW27" s="22">
        <f t="shared" si="9"/>
        <v>0</v>
      </c>
      <c r="AX27" s="22">
        <f t="shared" si="9"/>
        <v>0</v>
      </c>
      <c r="AY27" s="22">
        <f t="shared" si="9"/>
        <v>747693468</v>
      </c>
      <c r="AZ27" s="21">
        <f t="shared" si="9"/>
        <v>0</v>
      </c>
      <c r="BA27" s="19">
        <v>0</v>
      </c>
      <c r="BB27" s="19"/>
      <c r="BC27" s="20">
        <v>124615578</v>
      </c>
      <c r="BD27" s="19"/>
      <c r="BE27" s="22">
        <f t="shared" si="10"/>
        <v>0</v>
      </c>
      <c r="BF27" s="22">
        <f t="shared" si="10"/>
        <v>0</v>
      </c>
      <c r="BG27" s="22">
        <f t="shared" si="10"/>
        <v>872309046</v>
      </c>
      <c r="BH27" s="21">
        <f t="shared" si="10"/>
        <v>0</v>
      </c>
      <c r="BI27" s="19">
        <v>0</v>
      </c>
      <c r="BJ27" s="19">
        <v>0</v>
      </c>
      <c r="BK27" s="20">
        <v>124615578</v>
      </c>
      <c r="BL27" s="19"/>
      <c r="BM27" s="22">
        <f t="shared" si="11"/>
        <v>0</v>
      </c>
      <c r="BN27" s="22">
        <f t="shared" si="11"/>
        <v>0</v>
      </c>
      <c r="BO27" s="22">
        <f t="shared" si="11"/>
        <v>996924624</v>
      </c>
      <c r="BP27" s="21">
        <f t="shared" si="11"/>
        <v>0</v>
      </c>
      <c r="BQ27" s="19">
        <v>0</v>
      </c>
      <c r="BR27" s="19"/>
      <c r="BS27" s="20">
        <v>124615578</v>
      </c>
      <c r="BT27" s="19"/>
      <c r="BU27" s="22">
        <f t="shared" si="12"/>
        <v>0</v>
      </c>
      <c r="BV27" s="22">
        <f t="shared" si="12"/>
        <v>0</v>
      </c>
      <c r="BW27" s="22">
        <f t="shared" si="12"/>
        <v>1121540202</v>
      </c>
      <c r="BX27" s="21">
        <f t="shared" si="12"/>
        <v>0</v>
      </c>
      <c r="BY27" s="19">
        <v>0</v>
      </c>
      <c r="BZ27" s="19"/>
      <c r="CA27" s="19">
        <v>0</v>
      </c>
      <c r="CB27" s="20">
        <v>124615578</v>
      </c>
      <c r="CC27" s="20">
        <v>0</v>
      </c>
      <c r="CD27" s="19"/>
      <c r="CE27" s="22">
        <f t="shared" si="0"/>
        <v>0</v>
      </c>
      <c r="CF27" s="22">
        <f t="shared" si="13"/>
        <v>0</v>
      </c>
      <c r="CG27" s="22">
        <f t="shared" si="14"/>
        <v>1246155780</v>
      </c>
      <c r="CH27" s="21">
        <f t="shared" si="1"/>
        <v>0</v>
      </c>
      <c r="CI27" s="19">
        <v>0</v>
      </c>
      <c r="CJ27" s="19"/>
      <c r="CK27" s="19"/>
      <c r="CL27" s="20">
        <v>124615578</v>
      </c>
      <c r="CM27" s="20">
        <v>0</v>
      </c>
      <c r="CN27" s="20"/>
      <c r="CO27" s="19"/>
      <c r="CP27" s="22">
        <f t="shared" si="2"/>
        <v>0</v>
      </c>
      <c r="CQ27" s="22">
        <f t="shared" si="15"/>
        <v>0</v>
      </c>
      <c r="CR27" s="22">
        <f t="shared" si="16"/>
        <v>1370771358</v>
      </c>
      <c r="CS27" s="21">
        <f t="shared" si="3"/>
        <v>0</v>
      </c>
    </row>
    <row r="28" spans="1:97" ht="15">
      <c r="A28" s="16">
        <v>8910800313</v>
      </c>
      <c r="B28" s="16">
        <v>27123000</v>
      </c>
      <c r="C28" s="17" t="s">
        <v>74</v>
      </c>
      <c r="D28" s="26" t="s">
        <v>75</v>
      </c>
      <c r="E28" s="19">
        <f>VLOOKUP(A28,'[1]Hoja2'!$A$2:$B$7,2,0)</f>
        <v>1633689678</v>
      </c>
      <c r="F28" s="19"/>
      <c r="G28" s="20">
        <f>VLOOKUP(A28,'[1]Hoja1'!$B$2:$C$49,2,0)</f>
        <v>3252919969.32</v>
      </c>
      <c r="H28" s="19"/>
      <c r="I28" s="21">
        <f t="shared" si="4"/>
        <v>1633689678</v>
      </c>
      <c r="J28" s="21">
        <f t="shared" si="4"/>
        <v>0</v>
      </c>
      <c r="K28" s="21">
        <f t="shared" si="4"/>
        <v>3252919969.32</v>
      </c>
      <c r="L28" s="21">
        <f t="shared" si="4"/>
        <v>0</v>
      </c>
      <c r="M28" s="19">
        <f>VLOOKUP(A28,'[1]Hoja2'!$A$2:$C$7,3,0)</f>
        <v>3367401173.8</v>
      </c>
      <c r="N28" s="19"/>
      <c r="O28" s="20">
        <f>VLOOKUP(A28,'[1]Hoja1'!$B$2:$D$49,3,0)</f>
        <v>7590146595.08</v>
      </c>
      <c r="P28" s="19"/>
      <c r="Q28" s="21">
        <f t="shared" si="5"/>
        <v>5001090851.8</v>
      </c>
      <c r="R28" s="21">
        <f t="shared" si="5"/>
        <v>0</v>
      </c>
      <c r="S28" s="22">
        <f t="shared" si="5"/>
        <v>10843066564.4</v>
      </c>
      <c r="T28" s="21">
        <f t="shared" si="5"/>
        <v>0</v>
      </c>
      <c r="U28" s="19">
        <f>VLOOKUP(A28,'[1]Hoja2'!$A$2:$D$7,4,0)</f>
        <v>1667030283.9333334</v>
      </c>
      <c r="V28" s="19">
        <v>1412812513</v>
      </c>
      <c r="W28" s="20">
        <f>VLOOKUP(A28,'[1]Hoja1'!$B$2:$E$49,4,0)</f>
        <v>3614355521.4666667</v>
      </c>
      <c r="X28" s="19"/>
      <c r="Y28" s="22">
        <f t="shared" si="6"/>
        <v>6668121135.733334</v>
      </c>
      <c r="Z28" s="22">
        <f t="shared" si="6"/>
        <v>1412812513</v>
      </c>
      <c r="AA28" s="22">
        <f t="shared" si="6"/>
        <v>14457422085.866667</v>
      </c>
      <c r="AB28" s="21">
        <f t="shared" si="6"/>
        <v>0</v>
      </c>
      <c r="AC28" s="19">
        <f>VLOOKUP(A28,'[2]Hoja2'!$C$53:$D$58,2,0)</f>
        <v>1667030283.9333334</v>
      </c>
      <c r="AD28" s="19"/>
      <c r="AE28" s="20">
        <f>VLOOKUP(A28,'[2]Hoja2'!$C$2:$D$49,2,0)</f>
        <v>3614355521.4666667</v>
      </c>
      <c r="AF28" s="19"/>
      <c r="AG28" s="22">
        <f t="shared" si="7"/>
        <v>8335151419.666667</v>
      </c>
      <c r="AH28" s="22">
        <f t="shared" si="7"/>
        <v>1412812513</v>
      </c>
      <c r="AI28" s="22">
        <f t="shared" si="7"/>
        <v>18071777607.333332</v>
      </c>
      <c r="AJ28" s="21">
        <f t="shared" si="7"/>
        <v>0</v>
      </c>
      <c r="AK28" s="19">
        <v>1667030283.9333334</v>
      </c>
      <c r="AL28" s="19"/>
      <c r="AM28" s="20">
        <v>3614355521.4666667</v>
      </c>
      <c r="AN28" s="19"/>
      <c r="AO28" s="22">
        <f t="shared" si="8"/>
        <v>10002181703.6</v>
      </c>
      <c r="AP28" s="22">
        <f t="shared" si="8"/>
        <v>1412812513</v>
      </c>
      <c r="AQ28" s="22">
        <f t="shared" si="8"/>
        <v>21686133128.8</v>
      </c>
      <c r="AR28" s="21">
        <f t="shared" si="8"/>
        <v>0</v>
      </c>
      <c r="AS28" s="19">
        <v>3334060568</v>
      </c>
      <c r="AT28" s="19"/>
      <c r="AU28" s="20">
        <v>7228711043</v>
      </c>
      <c r="AV28" s="19"/>
      <c r="AW28" s="22">
        <f t="shared" si="9"/>
        <v>13336242271.6</v>
      </c>
      <c r="AX28" s="22">
        <f t="shared" si="9"/>
        <v>1412812513</v>
      </c>
      <c r="AY28" s="22">
        <f t="shared" si="9"/>
        <v>28914844171.8</v>
      </c>
      <c r="AZ28" s="21">
        <f t="shared" si="9"/>
        <v>0</v>
      </c>
      <c r="BA28" s="19">
        <v>1667030283.9333334</v>
      </c>
      <c r="BB28" s="19"/>
      <c r="BC28" s="20">
        <v>3614355521.4666667</v>
      </c>
      <c r="BD28" s="19"/>
      <c r="BE28" s="22">
        <f t="shared" si="10"/>
        <v>15003272555.533333</v>
      </c>
      <c r="BF28" s="22">
        <f t="shared" si="10"/>
        <v>1412812513</v>
      </c>
      <c r="BG28" s="22">
        <f t="shared" si="10"/>
        <v>32529199693.266666</v>
      </c>
      <c r="BH28" s="21">
        <f t="shared" si="10"/>
        <v>0</v>
      </c>
      <c r="BI28" s="19">
        <v>1667030283.9333334</v>
      </c>
      <c r="BJ28" s="19">
        <v>975570833.99</v>
      </c>
      <c r="BK28" s="20">
        <v>3614355521.4666667</v>
      </c>
      <c r="BL28" s="19"/>
      <c r="BM28" s="22">
        <f t="shared" si="11"/>
        <v>16670302839.466667</v>
      </c>
      <c r="BN28" s="22">
        <f t="shared" si="11"/>
        <v>2388383346.99</v>
      </c>
      <c r="BO28" s="22">
        <f t="shared" si="11"/>
        <v>36143555214.73333</v>
      </c>
      <c r="BP28" s="21">
        <f t="shared" si="11"/>
        <v>0</v>
      </c>
      <c r="BQ28" s="19">
        <v>1667030283.9333334</v>
      </c>
      <c r="BR28" s="19"/>
      <c r="BS28" s="20">
        <v>3780920494.46667</v>
      </c>
      <c r="BT28" s="19"/>
      <c r="BU28" s="22">
        <f t="shared" si="12"/>
        <v>18337333123.4</v>
      </c>
      <c r="BV28" s="22">
        <f t="shared" si="12"/>
        <v>2388383346.99</v>
      </c>
      <c r="BW28" s="22">
        <f t="shared" si="12"/>
        <v>39924475709.2</v>
      </c>
      <c r="BX28" s="21">
        <f t="shared" si="12"/>
        <v>0</v>
      </c>
      <c r="BY28" s="19">
        <v>1667030283.9333334</v>
      </c>
      <c r="BZ28" s="19"/>
      <c r="CA28" s="19">
        <v>240556752</v>
      </c>
      <c r="CB28" s="20">
        <v>3447790548.46667</v>
      </c>
      <c r="CC28" s="20">
        <v>169248918</v>
      </c>
      <c r="CD28" s="19"/>
      <c r="CE28" s="22">
        <f t="shared" si="0"/>
        <v>20004363407.333336</v>
      </c>
      <c r="CF28" s="22">
        <f t="shared" si="13"/>
        <v>2628940098.99</v>
      </c>
      <c r="CG28" s="22">
        <f t="shared" si="14"/>
        <v>43541515175.666664</v>
      </c>
      <c r="CH28" s="21">
        <f t="shared" si="1"/>
        <v>0</v>
      </c>
      <c r="CI28" s="19">
        <v>1667030283.9333334</v>
      </c>
      <c r="CJ28" s="19"/>
      <c r="CK28" s="19"/>
      <c r="CL28" s="20">
        <v>4104447631</v>
      </c>
      <c r="CM28" s="20">
        <v>75578252</v>
      </c>
      <c r="CN28" s="62"/>
      <c r="CO28" s="19"/>
      <c r="CP28" s="22">
        <f t="shared" si="2"/>
        <v>21671393691.26667</v>
      </c>
      <c r="CQ28" s="22">
        <f t="shared" si="15"/>
        <v>2628940098.99</v>
      </c>
      <c r="CR28" s="22">
        <f t="shared" si="16"/>
        <v>47721541058.666664</v>
      </c>
      <c r="CS28" s="21">
        <f t="shared" si="3"/>
        <v>0</v>
      </c>
    </row>
    <row r="29" spans="1:97" ht="12.75">
      <c r="A29" s="16">
        <v>8911800842</v>
      </c>
      <c r="B29" s="16">
        <v>26141000</v>
      </c>
      <c r="C29" s="17" t="s">
        <v>76</v>
      </c>
      <c r="D29" s="18" t="s">
        <v>77</v>
      </c>
      <c r="E29" s="19">
        <v>0</v>
      </c>
      <c r="F29" s="19"/>
      <c r="G29" s="20">
        <f>VLOOKUP(A29,'[1]Hoja1'!$B$2:$C$49,2,0)</f>
        <v>2249943978.54</v>
      </c>
      <c r="H29" s="19"/>
      <c r="I29" s="21">
        <f t="shared" si="4"/>
        <v>0</v>
      </c>
      <c r="J29" s="21">
        <f t="shared" si="4"/>
        <v>0</v>
      </c>
      <c r="K29" s="21">
        <f t="shared" si="4"/>
        <v>2249943978.54</v>
      </c>
      <c r="L29" s="21">
        <f t="shared" si="4"/>
        <v>0</v>
      </c>
      <c r="M29" s="19">
        <v>0</v>
      </c>
      <c r="N29" s="19"/>
      <c r="O29" s="20">
        <f>VLOOKUP(A29,'[1]Hoja1'!$B$2:$D$49,3,0)</f>
        <v>5249869283.26</v>
      </c>
      <c r="P29" s="19"/>
      <c r="Q29" s="21">
        <f t="shared" si="5"/>
        <v>0</v>
      </c>
      <c r="R29" s="21">
        <f t="shared" si="5"/>
        <v>0</v>
      </c>
      <c r="S29" s="22">
        <f t="shared" si="5"/>
        <v>7499813261.8</v>
      </c>
      <c r="T29" s="21">
        <f t="shared" si="5"/>
        <v>0</v>
      </c>
      <c r="U29" s="19">
        <v>0</v>
      </c>
      <c r="V29" s="19">
        <v>1758076755</v>
      </c>
      <c r="W29" s="20">
        <f>VLOOKUP(A29,'[1]Hoja1'!$B$2:$E$49,4,0)</f>
        <v>2499937753.9333334</v>
      </c>
      <c r="X29" s="19"/>
      <c r="Y29" s="22">
        <f t="shared" si="6"/>
        <v>0</v>
      </c>
      <c r="Z29" s="22">
        <f t="shared" si="6"/>
        <v>1758076755</v>
      </c>
      <c r="AA29" s="22">
        <f t="shared" si="6"/>
        <v>9999751015.733334</v>
      </c>
      <c r="AB29" s="21">
        <f t="shared" si="6"/>
        <v>0</v>
      </c>
      <c r="AC29" s="19">
        <v>0</v>
      </c>
      <c r="AD29" s="19"/>
      <c r="AE29" s="20">
        <f>VLOOKUP(A29,'[2]Hoja2'!$C$2:$D$49,2,0)</f>
        <v>2499937753.9333334</v>
      </c>
      <c r="AF29" s="19"/>
      <c r="AG29" s="22">
        <f t="shared" si="7"/>
        <v>0</v>
      </c>
      <c r="AH29" s="22">
        <f t="shared" si="7"/>
        <v>1758076755</v>
      </c>
      <c r="AI29" s="22">
        <f t="shared" si="7"/>
        <v>12499688769.666668</v>
      </c>
      <c r="AJ29" s="21">
        <f t="shared" si="7"/>
        <v>0</v>
      </c>
      <c r="AK29" s="19">
        <v>0</v>
      </c>
      <c r="AL29" s="19"/>
      <c r="AM29" s="20">
        <v>2499937753.9333334</v>
      </c>
      <c r="AN29" s="19"/>
      <c r="AO29" s="22">
        <f t="shared" si="8"/>
        <v>0</v>
      </c>
      <c r="AP29" s="22">
        <f t="shared" si="8"/>
        <v>1758076755</v>
      </c>
      <c r="AQ29" s="22">
        <f t="shared" si="8"/>
        <v>14999626523.600002</v>
      </c>
      <c r="AR29" s="21">
        <f t="shared" si="8"/>
        <v>0</v>
      </c>
      <c r="AS29" s="19">
        <v>0</v>
      </c>
      <c r="AT29" s="19"/>
      <c r="AU29" s="20">
        <v>4999875508</v>
      </c>
      <c r="AV29" s="19"/>
      <c r="AW29" s="22">
        <f t="shared" si="9"/>
        <v>0</v>
      </c>
      <c r="AX29" s="22">
        <f t="shared" si="9"/>
        <v>1758076755</v>
      </c>
      <c r="AY29" s="22">
        <f t="shared" si="9"/>
        <v>19999502031.600002</v>
      </c>
      <c r="AZ29" s="21">
        <f t="shared" si="9"/>
        <v>0</v>
      </c>
      <c r="BA29" s="19">
        <v>0</v>
      </c>
      <c r="BB29" s="19"/>
      <c r="BC29" s="20">
        <v>2499937753.9333334</v>
      </c>
      <c r="BD29" s="19"/>
      <c r="BE29" s="22">
        <f t="shared" si="10"/>
        <v>0</v>
      </c>
      <c r="BF29" s="22">
        <f t="shared" si="10"/>
        <v>1758076755</v>
      </c>
      <c r="BG29" s="22">
        <f t="shared" si="10"/>
        <v>22499439785.533337</v>
      </c>
      <c r="BH29" s="21">
        <f t="shared" si="10"/>
        <v>0</v>
      </c>
      <c r="BI29" s="19">
        <v>0</v>
      </c>
      <c r="BJ29" s="19">
        <v>474914852.5</v>
      </c>
      <c r="BK29" s="20">
        <v>2499937753.9333334</v>
      </c>
      <c r="BL29" s="19"/>
      <c r="BM29" s="22">
        <f t="shared" si="11"/>
        <v>0</v>
      </c>
      <c r="BN29" s="22">
        <f t="shared" si="11"/>
        <v>2232991607.5</v>
      </c>
      <c r="BO29" s="22">
        <f t="shared" si="11"/>
        <v>24999377539.46667</v>
      </c>
      <c r="BP29" s="21">
        <f t="shared" si="11"/>
        <v>0</v>
      </c>
      <c r="BQ29" s="19">
        <v>0</v>
      </c>
      <c r="BR29" s="19"/>
      <c r="BS29" s="20">
        <v>2499937753.9333334</v>
      </c>
      <c r="BT29" s="19"/>
      <c r="BU29" s="22">
        <f t="shared" si="12"/>
        <v>0</v>
      </c>
      <c r="BV29" s="22">
        <f t="shared" si="12"/>
        <v>2232991607.5</v>
      </c>
      <c r="BW29" s="22">
        <f t="shared" si="12"/>
        <v>27499315293.400005</v>
      </c>
      <c r="BX29" s="21">
        <f t="shared" si="12"/>
        <v>0</v>
      </c>
      <c r="BY29" s="19">
        <v>0</v>
      </c>
      <c r="BZ29" s="19"/>
      <c r="CA29" s="19">
        <v>117104746</v>
      </c>
      <c r="CB29" s="20">
        <v>2499937753.9333334</v>
      </c>
      <c r="CC29" s="20">
        <v>269327287</v>
      </c>
      <c r="CD29" s="19"/>
      <c r="CE29" s="22">
        <f t="shared" si="0"/>
        <v>0</v>
      </c>
      <c r="CF29" s="22">
        <f t="shared" si="13"/>
        <v>2350096353.5</v>
      </c>
      <c r="CG29" s="22">
        <f t="shared" si="14"/>
        <v>30268580334.33334</v>
      </c>
      <c r="CH29" s="21">
        <f t="shared" si="1"/>
        <v>0</v>
      </c>
      <c r="CI29" s="19">
        <v>0</v>
      </c>
      <c r="CJ29" s="19"/>
      <c r="CK29" s="19"/>
      <c r="CL29" s="20">
        <v>3038148781</v>
      </c>
      <c r="CM29" s="20">
        <v>120268335</v>
      </c>
      <c r="CN29" s="20">
        <v>76954314</v>
      </c>
      <c r="CO29" s="19"/>
      <c r="CP29" s="22">
        <f t="shared" si="2"/>
        <v>0</v>
      </c>
      <c r="CQ29" s="22">
        <f t="shared" si="15"/>
        <v>2350096353.5</v>
      </c>
      <c r="CR29" s="22">
        <f t="shared" si="16"/>
        <v>33503951764.33334</v>
      </c>
      <c r="CS29" s="21">
        <f t="shared" si="3"/>
        <v>0</v>
      </c>
    </row>
    <row r="30" spans="1:97" ht="12.75">
      <c r="A30" s="16">
        <v>8911903461</v>
      </c>
      <c r="B30" s="16">
        <v>26318000</v>
      </c>
      <c r="C30" s="17" t="s">
        <v>78</v>
      </c>
      <c r="D30" s="18" t="s">
        <v>79</v>
      </c>
      <c r="E30" s="19">
        <v>0</v>
      </c>
      <c r="F30" s="19"/>
      <c r="G30" s="20">
        <f>VLOOKUP(A30,'[1]Hoja1'!$B$2:$C$49,2,0)</f>
        <v>1015118716.26</v>
      </c>
      <c r="H30" s="19"/>
      <c r="I30" s="21">
        <f t="shared" si="4"/>
        <v>0</v>
      </c>
      <c r="J30" s="21">
        <f t="shared" si="4"/>
        <v>0</v>
      </c>
      <c r="K30" s="21">
        <f t="shared" si="4"/>
        <v>1015118716.26</v>
      </c>
      <c r="L30" s="21">
        <f t="shared" si="4"/>
        <v>0</v>
      </c>
      <c r="M30" s="19">
        <v>0</v>
      </c>
      <c r="N30" s="19"/>
      <c r="O30" s="20">
        <f>VLOOKUP(A30,'[1]Hoja1'!$B$2:$D$49,3,0)</f>
        <v>2368610337.94</v>
      </c>
      <c r="P30" s="19"/>
      <c r="Q30" s="21">
        <f t="shared" si="5"/>
        <v>0</v>
      </c>
      <c r="R30" s="21">
        <f t="shared" si="5"/>
        <v>0</v>
      </c>
      <c r="S30" s="22">
        <f t="shared" si="5"/>
        <v>3383729054.2</v>
      </c>
      <c r="T30" s="21">
        <f t="shared" si="5"/>
        <v>0</v>
      </c>
      <c r="U30" s="19">
        <v>0</v>
      </c>
      <c r="V30" s="19">
        <v>579022240</v>
      </c>
      <c r="W30" s="20">
        <f>VLOOKUP(A30,'[1]Hoja1'!$B$2:$E$49,4,0)</f>
        <v>1127909684.7333333</v>
      </c>
      <c r="X30" s="19"/>
      <c r="Y30" s="22">
        <f t="shared" si="6"/>
        <v>0</v>
      </c>
      <c r="Z30" s="22">
        <f t="shared" si="6"/>
        <v>579022240</v>
      </c>
      <c r="AA30" s="22">
        <f t="shared" si="6"/>
        <v>4511638738.933333</v>
      </c>
      <c r="AB30" s="21">
        <f t="shared" si="6"/>
        <v>0</v>
      </c>
      <c r="AC30" s="19">
        <v>0</v>
      </c>
      <c r="AD30" s="19"/>
      <c r="AE30" s="20">
        <f>VLOOKUP(A30,'[2]Hoja2'!$C$2:$D$49,2,0)</f>
        <v>1127909684.7333333</v>
      </c>
      <c r="AF30" s="19"/>
      <c r="AG30" s="22">
        <f t="shared" si="7"/>
        <v>0</v>
      </c>
      <c r="AH30" s="22">
        <f t="shared" si="7"/>
        <v>579022240</v>
      </c>
      <c r="AI30" s="22">
        <f t="shared" si="7"/>
        <v>5639548423.666667</v>
      </c>
      <c r="AJ30" s="21">
        <f t="shared" si="7"/>
        <v>0</v>
      </c>
      <c r="AK30" s="19">
        <v>0</v>
      </c>
      <c r="AL30" s="19"/>
      <c r="AM30" s="20">
        <v>1127909684.7333333</v>
      </c>
      <c r="AN30" s="19"/>
      <c r="AO30" s="22">
        <f t="shared" si="8"/>
        <v>0</v>
      </c>
      <c r="AP30" s="22">
        <f t="shared" si="8"/>
        <v>579022240</v>
      </c>
      <c r="AQ30" s="22">
        <f t="shared" si="8"/>
        <v>6767458108.400001</v>
      </c>
      <c r="AR30" s="21">
        <f t="shared" si="8"/>
        <v>0</v>
      </c>
      <c r="AS30" s="19">
        <v>0</v>
      </c>
      <c r="AT30" s="19"/>
      <c r="AU30" s="20">
        <v>2255819369</v>
      </c>
      <c r="AV30" s="19"/>
      <c r="AW30" s="22">
        <f t="shared" si="9"/>
        <v>0</v>
      </c>
      <c r="AX30" s="22">
        <f t="shared" si="9"/>
        <v>579022240</v>
      </c>
      <c r="AY30" s="22">
        <f t="shared" si="9"/>
        <v>9023277477.400002</v>
      </c>
      <c r="AZ30" s="21">
        <f t="shared" si="9"/>
        <v>0</v>
      </c>
      <c r="BA30" s="19">
        <v>0</v>
      </c>
      <c r="BB30" s="19"/>
      <c r="BC30" s="20">
        <v>1127909684.7333333</v>
      </c>
      <c r="BD30" s="19"/>
      <c r="BE30" s="22">
        <f t="shared" si="10"/>
        <v>0</v>
      </c>
      <c r="BF30" s="22">
        <f t="shared" si="10"/>
        <v>579022240</v>
      </c>
      <c r="BG30" s="22">
        <f t="shared" si="10"/>
        <v>10151187162.133335</v>
      </c>
      <c r="BH30" s="21">
        <f t="shared" si="10"/>
        <v>0</v>
      </c>
      <c r="BI30" s="19">
        <v>0</v>
      </c>
      <c r="BJ30" s="19">
        <v>211660523.06</v>
      </c>
      <c r="BK30" s="20">
        <v>1127909684.7333333</v>
      </c>
      <c r="BL30" s="19"/>
      <c r="BM30" s="22">
        <f t="shared" si="11"/>
        <v>0</v>
      </c>
      <c r="BN30" s="22">
        <f t="shared" si="11"/>
        <v>790682763.06</v>
      </c>
      <c r="BO30" s="22">
        <f t="shared" si="11"/>
        <v>11279096846.866669</v>
      </c>
      <c r="BP30" s="21">
        <f t="shared" si="11"/>
        <v>0</v>
      </c>
      <c r="BQ30" s="19">
        <v>0</v>
      </c>
      <c r="BR30" s="19"/>
      <c r="BS30" s="20">
        <v>1160701770.73333</v>
      </c>
      <c r="BT30" s="19"/>
      <c r="BU30" s="22">
        <f t="shared" si="12"/>
        <v>0</v>
      </c>
      <c r="BV30" s="22">
        <f t="shared" si="12"/>
        <v>790682763.06</v>
      </c>
      <c r="BW30" s="22">
        <f t="shared" si="12"/>
        <v>12439798617.599998</v>
      </c>
      <c r="BX30" s="21">
        <f t="shared" si="12"/>
        <v>0</v>
      </c>
      <c r="BY30" s="19">
        <v>0</v>
      </c>
      <c r="BZ30" s="19"/>
      <c r="CA30" s="19">
        <v>52191359</v>
      </c>
      <c r="CB30" s="20">
        <v>1095117598.73333</v>
      </c>
      <c r="CC30" s="20">
        <v>241822801</v>
      </c>
      <c r="CD30" s="19"/>
      <c r="CE30" s="22">
        <f t="shared" si="0"/>
        <v>0</v>
      </c>
      <c r="CF30" s="22">
        <f t="shared" si="13"/>
        <v>842874122.06</v>
      </c>
      <c r="CG30" s="22">
        <f t="shared" si="14"/>
        <v>13776739017.333328</v>
      </c>
      <c r="CH30" s="21">
        <f t="shared" si="1"/>
        <v>0</v>
      </c>
      <c r="CI30" s="19">
        <v>0</v>
      </c>
      <c r="CJ30" s="19"/>
      <c r="CK30" s="19"/>
      <c r="CL30" s="20">
        <v>1581585797</v>
      </c>
      <c r="CM30" s="20">
        <v>107986183</v>
      </c>
      <c r="CN30" s="20">
        <v>32792086</v>
      </c>
      <c r="CO30" s="19"/>
      <c r="CP30" s="22">
        <f t="shared" si="2"/>
        <v>0</v>
      </c>
      <c r="CQ30" s="22">
        <f t="shared" si="15"/>
        <v>842874122.06</v>
      </c>
      <c r="CR30" s="22">
        <f t="shared" si="16"/>
        <v>15499103083.333328</v>
      </c>
      <c r="CS30" s="21">
        <f t="shared" si="3"/>
        <v>0</v>
      </c>
    </row>
    <row r="31" spans="1:97" ht="12.75">
      <c r="A31" s="16">
        <v>8913800335</v>
      </c>
      <c r="B31" s="16">
        <v>211176111</v>
      </c>
      <c r="C31" s="17" t="s">
        <v>80</v>
      </c>
      <c r="D31" s="18" t="s">
        <v>81</v>
      </c>
      <c r="E31" s="19">
        <v>0</v>
      </c>
      <c r="F31" s="19"/>
      <c r="G31" s="20">
        <v>0</v>
      </c>
      <c r="H31" s="19"/>
      <c r="I31" s="21">
        <f t="shared" si="4"/>
        <v>0</v>
      </c>
      <c r="J31" s="21">
        <f t="shared" si="4"/>
        <v>0</v>
      </c>
      <c r="K31" s="21">
        <f t="shared" si="4"/>
        <v>0</v>
      </c>
      <c r="L31" s="21">
        <f t="shared" si="4"/>
        <v>0</v>
      </c>
      <c r="M31" s="19">
        <v>0</v>
      </c>
      <c r="N31" s="19"/>
      <c r="O31" s="20">
        <v>0</v>
      </c>
      <c r="P31" s="19"/>
      <c r="Q31" s="21">
        <f t="shared" si="5"/>
        <v>0</v>
      </c>
      <c r="R31" s="21">
        <f t="shared" si="5"/>
        <v>0</v>
      </c>
      <c r="S31" s="22">
        <v>0</v>
      </c>
      <c r="T31" s="21">
        <f>L31+P31</f>
        <v>0</v>
      </c>
      <c r="U31" s="19">
        <v>0</v>
      </c>
      <c r="V31" s="19"/>
      <c r="W31" s="20">
        <v>0</v>
      </c>
      <c r="X31" s="19"/>
      <c r="Y31" s="22">
        <f t="shared" si="6"/>
        <v>0</v>
      </c>
      <c r="Z31" s="22">
        <f t="shared" si="6"/>
        <v>0</v>
      </c>
      <c r="AA31" s="22">
        <f t="shared" si="6"/>
        <v>0</v>
      </c>
      <c r="AB31" s="21">
        <f t="shared" si="6"/>
        <v>0</v>
      </c>
      <c r="AC31" s="19">
        <v>0</v>
      </c>
      <c r="AD31" s="19"/>
      <c r="AE31" s="19">
        <v>0</v>
      </c>
      <c r="AF31" s="19"/>
      <c r="AG31" s="22">
        <f t="shared" si="7"/>
        <v>0</v>
      </c>
      <c r="AH31" s="22">
        <f t="shared" si="7"/>
        <v>0</v>
      </c>
      <c r="AI31" s="22">
        <f t="shared" si="7"/>
        <v>0</v>
      </c>
      <c r="AJ31" s="21">
        <f t="shared" si="7"/>
        <v>0</v>
      </c>
      <c r="AK31" s="19">
        <v>0</v>
      </c>
      <c r="AL31" s="19"/>
      <c r="AM31" s="20">
        <v>0</v>
      </c>
      <c r="AN31" s="19"/>
      <c r="AO31" s="22">
        <f t="shared" si="8"/>
        <v>0</v>
      </c>
      <c r="AP31" s="22">
        <f t="shared" si="8"/>
        <v>0</v>
      </c>
      <c r="AQ31" s="22">
        <f t="shared" si="8"/>
        <v>0</v>
      </c>
      <c r="AR31" s="21">
        <f t="shared" si="8"/>
        <v>0</v>
      </c>
      <c r="AS31" s="19">
        <v>0</v>
      </c>
      <c r="AT31" s="19"/>
      <c r="AU31" s="20">
        <v>0</v>
      </c>
      <c r="AV31" s="19"/>
      <c r="AW31" s="22">
        <f t="shared" si="9"/>
        <v>0</v>
      </c>
      <c r="AX31" s="22">
        <f t="shared" si="9"/>
        <v>0</v>
      </c>
      <c r="AY31" s="22">
        <f t="shared" si="9"/>
        <v>0</v>
      </c>
      <c r="AZ31" s="21">
        <f t="shared" si="9"/>
        <v>0</v>
      </c>
      <c r="BA31" s="19">
        <v>0</v>
      </c>
      <c r="BB31" s="19"/>
      <c r="BC31" s="20">
        <v>0</v>
      </c>
      <c r="BD31" s="19"/>
      <c r="BE31" s="22">
        <f t="shared" si="10"/>
        <v>0</v>
      </c>
      <c r="BF31" s="22">
        <f t="shared" si="10"/>
        <v>0</v>
      </c>
      <c r="BG31" s="22">
        <f t="shared" si="10"/>
        <v>0</v>
      </c>
      <c r="BH31" s="21">
        <f t="shared" si="10"/>
        <v>0</v>
      </c>
      <c r="BI31" s="19">
        <v>0</v>
      </c>
      <c r="BJ31" s="19">
        <v>0</v>
      </c>
      <c r="BK31" s="20">
        <v>0</v>
      </c>
      <c r="BL31" s="19"/>
      <c r="BM31" s="22">
        <f t="shared" si="11"/>
        <v>0</v>
      </c>
      <c r="BN31" s="22">
        <f t="shared" si="11"/>
        <v>0</v>
      </c>
      <c r="BO31" s="22">
        <f t="shared" si="11"/>
        <v>0</v>
      </c>
      <c r="BP31" s="21">
        <f t="shared" si="11"/>
        <v>0</v>
      </c>
      <c r="BQ31" s="19">
        <v>0</v>
      </c>
      <c r="BR31" s="19"/>
      <c r="BS31" s="20">
        <v>0</v>
      </c>
      <c r="BT31" s="19"/>
      <c r="BU31" s="22">
        <f t="shared" si="12"/>
        <v>0</v>
      </c>
      <c r="BV31" s="22">
        <f t="shared" si="12"/>
        <v>0</v>
      </c>
      <c r="BW31" s="22">
        <f t="shared" si="12"/>
        <v>0</v>
      </c>
      <c r="BX31" s="21">
        <f t="shared" si="12"/>
        <v>0</v>
      </c>
      <c r="BY31" s="19">
        <v>0</v>
      </c>
      <c r="BZ31" s="19"/>
      <c r="CA31" s="19">
        <v>0</v>
      </c>
      <c r="CB31" s="20">
        <v>0</v>
      </c>
      <c r="CC31" s="20">
        <v>0</v>
      </c>
      <c r="CD31" s="19"/>
      <c r="CE31" s="22">
        <f t="shared" si="0"/>
        <v>0</v>
      </c>
      <c r="CF31" s="22">
        <f t="shared" si="13"/>
        <v>0</v>
      </c>
      <c r="CG31" s="22">
        <f t="shared" si="14"/>
        <v>0</v>
      </c>
      <c r="CH31" s="21">
        <f t="shared" si="1"/>
        <v>0</v>
      </c>
      <c r="CI31" s="19">
        <v>0</v>
      </c>
      <c r="CJ31" s="19"/>
      <c r="CK31" s="19"/>
      <c r="CL31" s="20">
        <v>0</v>
      </c>
      <c r="CM31" s="20">
        <v>0</v>
      </c>
      <c r="CN31" s="20"/>
      <c r="CO31" s="19"/>
      <c r="CP31" s="22">
        <f t="shared" si="2"/>
        <v>0</v>
      </c>
      <c r="CQ31" s="22">
        <f t="shared" si="15"/>
        <v>0</v>
      </c>
      <c r="CR31" s="22">
        <f t="shared" si="16"/>
        <v>0</v>
      </c>
      <c r="CS31" s="21">
        <f t="shared" si="3"/>
        <v>0</v>
      </c>
    </row>
    <row r="32" spans="1:97" ht="12.75">
      <c r="A32" s="16">
        <v>8914800359</v>
      </c>
      <c r="B32" s="16">
        <v>24666000</v>
      </c>
      <c r="C32" s="17" t="s">
        <v>82</v>
      </c>
      <c r="D32" s="18" t="s">
        <v>83</v>
      </c>
      <c r="E32" s="19">
        <f>VLOOKUP(A32,'[1]Hoja2'!$A$2:$B$7,2,0)</f>
        <v>816746421</v>
      </c>
      <c r="F32" s="19"/>
      <c r="G32" s="20">
        <f>VLOOKUP(A32,'[1]Hoja1'!$B$2:$C$49,2,0)</f>
        <v>3353035519.74</v>
      </c>
      <c r="H32" s="19"/>
      <c r="I32" s="21">
        <f t="shared" si="4"/>
        <v>816746421</v>
      </c>
      <c r="J32" s="21">
        <f t="shared" si="4"/>
        <v>0</v>
      </c>
      <c r="K32" s="21">
        <f t="shared" si="4"/>
        <v>3353035519.74</v>
      </c>
      <c r="L32" s="21">
        <f t="shared" si="4"/>
        <v>0</v>
      </c>
      <c r="M32" s="19">
        <f>VLOOKUP(A32,'[1]Hoja2'!$A$2:$C$7,3,0)</f>
        <v>1683497724.6000001</v>
      </c>
      <c r="N32" s="19"/>
      <c r="O32" s="20">
        <f>VLOOKUP(A32,'[1]Hoja1'!$B$2:$D$49,3,0)</f>
        <v>7823749546.06</v>
      </c>
      <c r="P32" s="19"/>
      <c r="Q32" s="21">
        <f t="shared" si="5"/>
        <v>2500244145.6000004</v>
      </c>
      <c r="R32" s="21">
        <f t="shared" si="5"/>
        <v>0</v>
      </c>
      <c r="S32" s="22">
        <f t="shared" si="5"/>
        <v>11176785065.8</v>
      </c>
      <c r="T32" s="21">
        <f t="shared" si="5"/>
        <v>0</v>
      </c>
      <c r="U32" s="19">
        <f>VLOOKUP(A32,'[1]Hoja2'!$A$2:$D$7,4,0)</f>
        <v>833414715</v>
      </c>
      <c r="V32" s="19">
        <v>2429789493</v>
      </c>
      <c r="W32" s="20">
        <f>VLOOKUP(A32,'[1]Hoja1'!$B$2:$E$49,4,0)</f>
        <v>3725595021.9333334</v>
      </c>
      <c r="X32" s="19"/>
      <c r="Y32" s="22">
        <f t="shared" si="6"/>
        <v>3333658860.6000004</v>
      </c>
      <c r="Z32" s="22">
        <f t="shared" si="6"/>
        <v>2429789493</v>
      </c>
      <c r="AA32" s="22">
        <f t="shared" si="6"/>
        <v>14902380087.733334</v>
      </c>
      <c r="AB32" s="21">
        <f t="shared" si="6"/>
        <v>0</v>
      </c>
      <c r="AC32" s="19">
        <f>VLOOKUP(A32,'[2]Hoja2'!$C$53:$D$58,2,0)</f>
        <v>833414715</v>
      </c>
      <c r="AD32" s="19"/>
      <c r="AE32" s="20">
        <f>VLOOKUP(A32,'[2]Hoja2'!$C$2:$D$49,2,0)</f>
        <v>3725595021.9333334</v>
      </c>
      <c r="AF32" s="19"/>
      <c r="AG32" s="22">
        <f t="shared" si="7"/>
        <v>4167073575.6000004</v>
      </c>
      <c r="AH32" s="22">
        <f t="shared" si="7"/>
        <v>2429789493</v>
      </c>
      <c r="AI32" s="22">
        <f t="shared" si="7"/>
        <v>18627975109.666668</v>
      </c>
      <c r="AJ32" s="21">
        <f t="shared" si="7"/>
        <v>0</v>
      </c>
      <c r="AK32" s="19">
        <v>833414715</v>
      </c>
      <c r="AL32" s="19"/>
      <c r="AM32" s="20">
        <v>3725595021.9333334</v>
      </c>
      <c r="AN32" s="19"/>
      <c r="AO32" s="22">
        <f t="shared" si="8"/>
        <v>5000488290.6</v>
      </c>
      <c r="AP32" s="22">
        <f t="shared" si="8"/>
        <v>2429789493</v>
      </c>
      <c r="AQ32" s="22">
        <f t="shared" si="8"/>
        <v>22353570131.600002</v>
      </c>
      <c r="AR32" s="21">
        <f t="shared" si="8"/>
        <v>0</v>
      </c>
      <c r="AS32" s="19">
        <v>1666829430</v>
      </c>
      <c r="AT32" s="19"/>
      <c r="AU32" s="20">
        <v>7451190044</v>
      </c>
      <c r="AV32" s="19"/>
      <c r="AW32" s="22">
        <f t="shared" si="9"/>
        <v>6667317720.6</v>
      </c>
      <c r="AX32" s="22">
        <f t="shared" si="9"/>
        <v>2429789493</v>
      </c>
      <c r="AY32" s="22">
        <f t="shared" si="9"/>
        <v>29804760175.600002</v>
      </c>
      <c r="AZ32" s="21">
        <f t="shared" si="9"/>
        <v>0</v>
      </c>
      <c r="BA32" s="19">
        <v>833414715</v>
      </c>
      <c r="BB32" s="19"/>
      <c r="BC32" s="20">
        <v>3725595021.9333334</v>
      </c>
      <c r="BD32" s="19"/>
      <c r="BE32" s="22">
        <f t="shared" si="10"/>
        <v>7500732435.6</v>
      </c>
      <c r="BF32" s="22">
        <f t="shared" si="10"/>
        <v>2429789493</v>
      </c>
      <c r="BG32" s="22">
        <f t="shared" si="10"/>
        <v>33530355197.533337</v>
      </c>
      <c r="BH32" s="21">
        <f t="shared" si="10"/>
        <v>0</v>
      </c>
      <c r="BI32" s="19">
        <v>833414715</v>
      </c>
      <c r="BJ32" s="19">
        <v>856720585.35</v>
      </c>
      <c r="BK32" s="20">
        <v>3725595021.9333334</v>
      </c>
      <c r="BL32" s="19"/>
      <c r="BM32" s="22">
        <f t="shared" si="11"/>
        <v>8334147150.6</v>
      </c>
      <c r="BN32" s="22">
        <f t="shared" si="11"/>
        <v>3286510078.35</v>
      </c>
      <c r="BO32" s="22">
        <f t="shared" si="11"/>
        <v>37255950219.46667</v>
      </c>
      <c r="BP32" s="21">
        <f t="shared" si="11"/>
        <v>0</v>
      </c>
      <c r="BQ32" s="19">
        <v>833414715</v>
      </c>
      <c r="BR32" s="19"/>
      <c r="BS32" s="20">
        <v>3725595021.9333334</v>
      </c>
      <c r="BT32" s="19"/>
      <c r="BU32" s="22">
        <f t="shared" si="12"/>
        <v>9167561865.6</v>
      </c>
      <c r="BV32" s="22">
        <f t="shared" si="12"/>
        <v>3286510078.35</v>
      </c>
      <c r="BW32" s="22">
        <f t="shared" si="12"/>
        <v>40981545241.4</v>
      </c>
      <c r="BX32" s="21">
        <f t="shared" si="12"/>
        <v>0</v>
      </c>
      <c r="BY32" s="19">
        <v>833414715</v>
      </c>
      <c r="BZ32" s="19"/>
      <c r="CA32" s="19">
        <v>211250598</v>
      </c>
      <c r="CB32" s="20">
        <v>3725595021.9333334</v>
      </c>
      <c r="CC32" s="20">
        <v>607233490</v>
      </c>
      <c r="CD32" s="19"/>
      <c r="CE32" s="22">
        <f t="shared" si="0"/>
        <v>10000976580.6</v>
      </c>
      <c r="CF32" s="22">
        <f t="shared" si="13"/>
        <v>3497760676.35</v>
      </c>
      <c r="CG32" s="22">
        <f t="shared" si="14"/>
        <v>45314373753.333336</v>
      </c>
      <c r="CH32" s="21">
        <f t="shared" si="1"/>
        <v>0</v>
      </c>
      <c r="CI32" s="19">
        <v>833414715</v>
      </c>
      <c r="CJ32" s="19"/>
      <c r="CK32" s="19"/>
      <c r="CL32" s="20">
        <v>4414033923</v>
      </c>
      <c r="CM32" s="20">
        <v>271160646</v>
      </c>
      <c r="CN32" s="20"/>
      <c r="CO32" s="19"/>
      <c r="CP32" s="22">
        <f t="shared" si="2"/>
        <v>10834391295.6</v>
      </c>
      <c r="CQ32" s="22">
        <f t="shared" si="15"/>
        <v>3497760676.35</v>
      </c>
      <c r="CR32" s="22">
        <f t="shared" si="16"/>
        <v>49999568322.333336</v>
      </c>
      <c r="CS32" s="21">
        <f t="shared" si="3"/>
        <v>0</v>
      </c>
    </row>
    <row r="33" spans="1:97" ht="12.75">
      <c r="A33" s="16">
        <v>8915003192</v>
      </c>
      <c r="B33" s="16">
        <v>27219000</v>
      </c>
      <c r="C33" s="17" t="s">
        <v>84</v>
      </c>
      <c r="D33" s="63" t="s">
        <v>200</v>
      </c>
      <c r="E33" s="19">
        <f>VLOOKUP(A33,'[1]Hoja2'!$A$2:$B$7,2,0)</f>
        <v>1022490974</v>
      </c>
      <c r="F33" s="19"/>
      <c r="G33" s="20">
        <f>VLOOKUP(A33,'[1]Hoja1'!$B$2:$C$49,2,0)</f>
        <v>4340343008.7</v>
      </c>
      <c r="H33" s="19"/>
      <c r="I33" s="21">
        <f t="shared" si="4"/>
        <v>1022490974</v>
      </c>
      <c r="J33" s="21">
        <f t="shared" si="4"/>
        <v>0</v>
      </c>
      <c r="K33" s="21">
        <f t="shared" si="4"/>
        <v>4340343008.7</v>
      </c>
      <c r="L33" s="21">
        <f t="shared" si="4"/>
        <v>0</v>
      </c>
      <c r="M33" s="19">
        <f>VLOOKUP(A33,'[1]Hoja2'!$A$2:$C$7,3,0)</f>
        <v>2107583437</v>
      </c>
      <c r="N33" s="19"/>
      <c r="O33" s="20">
        <f>VLOOKUP(A33,'[1]Hoja1'!$B$2:$D$49,3,0)</f>
        <v>10127467020.3</v>
      </c>
      <c r="P33" s="19"/>
      <c r="Q33" s="21">
        <f t="shared" si="5"/>
        <v>3130074411</v>
      </c>
      <c r="R33" s="21">
        <f t="shared" si="5"/>
        <v>0</v>
      </c>
      <c r="S33" s="22">
        <f t="shared" si="5"/>
        <v>14467810029</v>
      </c>
      <c r="T33" s="21">
        <f t="shared" si="5"/>
        <v>0</v>
      </c>
      <c r="U33" s="19">
        <f>VLOOKUP(A33,'[1]Hoja2'!$A$2:$D$7,4,0)</f>
        <v>1043358137</v>
      </c>
      <c r="V33" s="19">
        <v>2743515361</v>
      </c>
      <c r="W33" s="20">
        <f>VLOOKUP(A33,'[1]Hoja1'!$B$2:$E$49,4,0)</f>
        <v>4822603343</v>
      </c>
      <c r="X33" s="19"/>
      <c r="Y33" s="27">
        <f t="shared" si="6"/>
        <v>4173432548</v>
      </c>
      <c r="Z33" s="22">
        <f t="shared" si="6"/>
        <v>2743515361</v>
      </c>
      <c r="AA33" s="22">
        <f t="shared" si="6"/>
        <v>19290413372</v>
      </c>
      <c r="AB33" s="21">
        <f t="shared" si="6"/>
        <v>0</v>
      </c>
      <c r="AC33" s="19">
        <f>VLOOKUP(A33,'[2]Hoja2'!$C$53:$D$58,2,0)</f>
        <v>1043358137</v>
      </c>
      <c r="AD33" s="19"/>
      <c r="AE33" s="20">
        <f>VLOOKUP(A33,'[2]Hoja2'!$C$2:$D$49,2,0)</f>
        <v>4822603343</v>
      </c>
      <c r="AF33" s="19"/>
      <c r="AG33" s="22">
        <f t="shared" si="7"/>
        <v>5216790685</v>
      </c>
      <c r="AH33" s="22">
        <f t="shared" si="7"/>
        <v>2743515361</v>
      </c>
      <c r="AI33" s="22">
        <f t="shared" si="7"/>
        <v>24113016715</v>
      </c>
      <c r="AJ33" s="21">
        <f t="shared" si="7"/>
        <v>0</v>
      </c>
      <c r="AK33" s="19">
        <v>1043358137</v>
      </c>
      <c r="AL33" s="19"/>
      <c r="AM33" s="20">
        <v>4822603343</v>
      </c>
      <c r="AN33" s="19"/>
      <c r="AO33" s="22">
        <f t="shared" si="8"/>
        <v>6260148822</v>
      </c>
      <c r="AP33" s="22">
        <f t="shared" si="8"/>
        <v>2743515361</v>
      </c>
      <c r="AQ33" s="22">
        <f t="shared" si="8"/>
        <v>28935620058</v>
      </c>
      <c r="AR33" s="21">
        <f t="shared" si="8"/>
        <v>0</v>
      </c>
      <c r="AS33" s="19">
        <v>2086716274</v>
      </c>
      <c r="AT33" s="19"/>
      <c r="AU33" s="20">
        <v>9645206686</v>
      </c>
      <c r="AV33" s="19"/>
      <c r="AW33" s="22">
        <f t="shared" si="9"/>
        <v>8346865096</v>
      </c>
      <c r="AX33" s="22">
        <f t="shared" si="9"/>
        <v>2743515361</v>
      </c>
      <c r="AY33" s="22">
        <f t="shared" si="9"/>
        <v>38580826744</v>
      </c>
      <c r="AZ33" s="21">
        <f t="shared" si="9"/>
        <v>0</v>
      </c>
      <c r="BA33" s="19">
        <v>1043358137</v>
      </c>
      <c r="BB33" s="19"/>
      <c r="BC33" s="20">
        <v>4822603343</v>
      </c>
      <c r="BD33" s="19"/>
      <c r="BE33" s="22">
        <f t="shared" si="10"/>
        <v>9390223233</v>
      </c>
      <c r="BF33" s="22">
        <f t="shared" si="10"/>
        <v>2743515361</v>
      </c>
      <c r="BG33" s="22">
        <f t="shared" si="10"/>
        <v>43403430087</v>
      </c>
      <c r="BH33" s="21">
        <f t="shared" si="10"/>
        <v>0</v>
      </c>
      <c r="BI33" s="19">
        <v>1043358137</v>
      </c>
      <c r="BJ33" s="19">
        <v>1097680206.42</v>
      </c>
      <c r="BK33" s="20">
        <v>4822603343</v>
      </c>
      <c r="BL33" s="19"/>
      <c r="BM33" s="22">
        <f t="shared" si="11"/>
        <v>10433581370</v>
      </c>
      <c r="BN33" s="22">
        <f t="shared" si="11"/>
        <v>3841195567.42</v>
      </c>
      <c r="BO33" s="22">
        <f t="shared" si="11"/>
        <v>48226033430</v>
      </c>
      <c r="BP33" s="21">
        <f t="shared" si="11"/>
        <v>0</v>
      </c>
      <c r="BQ33" s="19">
        <v>1043358137</v>
      </c>
      <c r="BR33" s="19"/>
      <c r="BS33" s="20">
        <v>5003352636</v>
      </c>
      <c r="BT33" s="19"/>
      <c r="BU33" s="22">
        <f t="shared" si="12"/>
        <v>11476939507</v>
      </c>
      <c r="BV33" s="22">
        <f t="shared" si="12"/>
        <v>3841195567.42</v>
      </c>
      <c r="BW33" s="22">
        <f t="shared" si="12"/>
        <v>53229386066</v>
      </c>
      <c r="BX33" s="21">
        <f t="shared" si="12"/>
        <v>0</v>
      </c>
      <c r="BY33" s="19">
        <v>1043358137</v>
      </c>
      <c r="BZ33" s="19"/>
      <c r="CA33" s="19">
        <v>270666544</v>
      </c>
      <c r="CB33" s="20">
        <v>4641854050</v>
      </c>
      <c r="CC33" s="20">
        <v>255733142</v>
      </c>
      <c r="CD33" s="19"/>
      <c r="CE33" s="22">
        <f t="shared" si="0"/>
        <v>12520297644</v>
      </c>
      <c r="CF33" s="22">
        <f t="shared" si="13"/>
        <v>4111862111.42</v>
      </c>
      <c r="CG33" s="22">
        <f t="shared" si="14"/>
        <v>58126973258</v>
      </c>
      <c r="CH33" s="21">
        <f t="shared" si="1"/>
        <v>0</v>
      </c>
      <c r="CI33" s="19">
        <v>1043358137</v>
      </c>
      <c r="CJ33" s="19"/>
      <c r="CK33" s="19"/>
      <c r="CL33" s="20">
        <v>5273219656</v>
      </c>
      <c r="CM33" s="20">
        <v>114197858</v>
      </c>
      <c r="CN33" s="20">
        <v>180749293</v>
      </c>
      <c r="CO33" s="19"/>
      <c r="CP33" s="22">
        <f t="shared" si="2"/>
        <v>13563655781</v>
      </c>
      <c r="CQ33" s="22">
        <f t="shared" si="15"/>
        <v>4111862111.42</v>
      </c>
      <c r="CR33" s="22">
        <f t="shared" si="16"/>
        <v>63695140065</v>
      </c>
      <c r="CS33" s="21">
        <f t="shared" si="3"/>
        <v>0</v>
      </c>
    </row>
    <row r="34" spans="1:97" ht="12.75">
      <c r="A34" s="16">
        <v>8915007591</v>
      </c>
      <c r="B34" s="16">
        <v>822719000</v>
      </c>
      <c r="C34" s="17" t="s">
        <v>85</v>
      </c>
      <c r="D34" s="18" t="s">
        <v>86</v>
      </c>
      <c r="E34" s="19">
        <v>0</v>
      </c>
      <c r="F34" s="19"/>
      <c r="G34" s="20">
        <f>VLOOKUP(A34,'[1]Hoja1'!$B$2:$C$49,2,0)</f>
        <v>226706862</v>
      </c>
      <c r="H34" s="19"/>
      <c r="I34" s="21">
        <f t="shared" si="4"/>
        <v>0</v>
      </c>
      <c r="J34" s="21">
        <f t="shared" si="4"/>
        <v>0</v>
      </c>
      <c r="K34" s="21">
        <f t="shared" si="4"/>
        <v>226706862</v>
      </c>
      <c r="L34" s="21">
        <f t="shared" si="4"/>
        <v>0</v>
      </c>
      <c r="M34" s="19">
        <v>0</v>
      </c>
      <c r="N34" s="19"/>
      <c r="O34" s="20">
        <f>VLOOKUP(A34,'[1]Hoja1'!$B$2:$D$49,3,0)</f>
        <v>226706862</v>
      </c>
      <c r="P34" s="19"/>
      <c r="Q34" s="21">
        <f t="shared" si="5"/>
        <v>0</v>
      </c>
      <c r="R34" s="21">
        <f t="shared" si="5"/>
        <v>0</v>
      </c>
      <c r="S34" s="22">
        <f t="shared" si="5"/>
        <v>453413724</v>
      </c>
      <c r="T34" s="21">
        <f t="shared" si="5"/>
        <v>0</v>
      </c>
      <c r="U34" s="19">
        <v>0</v>
      </c>
      <c r="V34" s="19"/>
      <c r="W34" s="20">
        <f>VLOOKUP(A34,'[1]Hoja1'!$B$2:$E$49,4,0)</f>
        <v>226706862</v>
      </c>
      <c r="X34" s="19"/>
      <c r="Y34" s="22">
        <f t="shared" si="6"/>
        <v>0</v>
      </c>
      <c r="Z34" s="22">
        <f t="shared" si="6"/>
        <v>0</v>
      </c>
      <c r="AA34" s="22">
        <f t="shared" si="6"/>
        <v>680120586</v>
      </c>
      <c r="AB34" s="21">
        <f t="shared" si="6"/>
        <v>0</v>
      </c>
      <c r="AC34" s="19">
        <v>0</v>
      </c>
      <c r="AD34" s="19"/>
      <c r="AE34" s="20">
        <f>VLOOKUP(A34,'[2]Hoja2'!$C$2:$D$49,2,0)</f>
        <v>226706862</v>
      </c>
      <c r="AF34" s="19"/>
      <c r="AG34" s="22">
        <f t="shared" si="7"/>
        <v>0</v>
      </c>
      <c r="AH34" s="22">
        <f t="shared" si="7"/>
        <v>0</v>
      </c>
      <c r="AI34" s="22">
        <f t="shared" si="7"/>
        <v>906827448</v>
      </c>
      <c r="AJ34" s="21">
        <f t="shared" si="7"/>
        <v>0</v>
      </c>
      <c r="AK34" s="19">
        <v>0</v>
      </c>
      <c r="AL34" s="19"/>
      <c r="AM34" s="20">
        <v>226706862</v>
      </c>
      <c r="AN34" s="19"/>
      <c r="AO34" s="22">
        <f t="shared" si="8"/>
        <v>0</v>
      </c>
      <c r="AP34" s="22">
        <f t="shared" si="8"/>
        <v>0</v>
      </c>
      <c r="AQ34" s="22">
        <f t="shared" si="8"/>
        <v>1133534310</v>
      </c>
      <c r="AR34" s="21">
        <f t="shared" si="8"/>
        <v>0</v>
      </c>
      <c r="AS34" s="19">
        <v>0</v>
      </c>
      <c r="AT34" s="19"/>
      <c r="AU34" s="20">
        <v>226706862</v>
      </c>
      <c r="AV34" s="19"/>
      <c r="AW34" s="22">
        <f t="shared" si="9"/>
        <v>0</v>
      </c>
      <c r="AX34" s="22">
        <f t="shared" si="9"/>
        <v>0</v>
      </c>
      <c r="AY34" s="22">
        <f t="shared" si="9"/>
        <v>1360241172</v>
      </c>
      <c r="AZ34" s="21">
        <f t="shared" si="9"/>
        <v>0</v>
      </c>
      <c r="BA34" s="19">
        <v>0</v>
      </c>
      <c r="BB34" s="19"/>
      <c r="BC34" s="20">
        <v>226706862</v>
      </c>
      <c r="BD34" s="19"/>
      <c r="BE34" s="22">
        <f t="shared" si="10"/>
        <v>0</v>
      </c>
      <c r="BF34" s="22">
        <f t="shared" si="10"/>
        <v>0</v>
      </c>
      <c r="BG34" s="22">
        <f t="shared" si="10"/>
        <v>1586948034</v>
      </c>
      <c r="BH34" s="21">
        <f t="shared" si="10"/>
        <v>0</v>
      </c>
      <c r="BI34" s="19">
        <v>0</v>
      </c>
      <c r="BJ34" s="19">
        <v>0</v>
      </c>
      <c r="BK34" s="20">
        <v>226706862</v>
      </c>
      <c r="BL34" s="19"/>
      <c r="BM34" s="22">
        <f t="shared" si="11"/>
        <v>0</v>
      </c>
      <c r="BN34" s="22">
        <f t="shared" si="11"/>
        <v>0</v>
      </c>
      <c r="BO34" s="22">
        <f t="shared" si="11"/>
        <v>1813654896</v>
      </c>
      <c r="BP34" s="21">
        <f t="shared" si="11"/>
        <v>0</v>
      </c>
      <c r="BQ34" s="19">
        <v>0</v>
      </c>
      <c r="BR34" s="19"/>
      <c r="BS34" s="20">
        <v>226706862</v>
      </c>
      <c r="BT34" s="19"/>
      <c r="BU34" s="22">
        <f t="shared" si="12"/>
        <v>0</v>
      </c>
      <c r="BV34" s="22">
        <f t="shared" si="12"/>
        <v>0</v>
      </c>
      <c r="BW34" s="22">
        <f t="shared" si="12"/>
        <v>2040361758</v>
      </c>
      <c r="BX34" s="21">
        <f t="shared" si="12"/>
        <v>0</v>
      </c>
      <c r="BY34" s="19">
        <v>0</v>
      </c>
      <c r="BZ34" s="19"/>
      <c r="CA34" s="19">
        <v>0</v>
      </c>
      <c r="CB34" s="20">
        <v>226706862</v>
      </c>
      <c r="CC34" s="20">
        <v>0</v>
      </c>
      <c r="CD34" s="19"/>
      <c r="CE34" s="22">
        <f t="shared" si="0"/>
        <v>0</v>
      </c>
      <c r="CF34" s="22">
        <f t="shared" si="13"/>
        <v>0</v>
      </c>
      <c r="CG34" s="22">
        <f t="shared" si="14"/>
        <v>2267068620</v>
      </c>
      <c r="CH34" s="21">
        <f t="shared" si="1"/>
        <v>0</v>
      </c>
      <c r="CI34" s="19">
        <v>0</v>
      </c>
      <c r="CJ34" s="19"/>
      <c r="CK34" s="19"/>
      <c r="CL34" s="20">
        <v>226706862</v>
      </c>
      <c r="CM34" s="20">
        <v>0</v>
      </c>
      <c r="CN34" s="20"/>
      <c r="CO34" s="19"/>
      <c r="CP34" s="22">
        <f t="shared" si="2"/>
        <v>0</v>
      </c>
      <c r="CQ34" s="22">
        <f t="shared" si="15"/>
        <v>0</v>
      </c>
      <c r="CR34" s="22">
        <f t="shared" si="16"/>
        <v>2493775482</v>
      </c>
      <c r="CS34" s="21">
        <f t="shared" si="3"/>
        <v>0</v>
      </c>
    </row>
    <row r="35" spans="1:97" ht="12.75">
      <c r="A35" s="16">
        <v>8916800894</v>
      </c>
      <c r="B35" s="16">
        <v>28327000</v>
      </c>
      <c r="C35" s="17" t="s">
        <v>87</v>
      </c>
      <c r="D35" s="18" t="s">
        <v>88</v>
      </c>
      <c r="E35" s="19">
        <f>VLOOKUP(A35,'[1]Hoja2'!$A$2:$B$7,2,0)</f>
        <v>90986684</v>
      </c>
      <c r="F35" s="19"/>
      <c r="G35" s="20">
        <f>VLOOKUP(A35,'[1]Hoja1'!$B$2:$C$49,2,0)</f>
        <v>1785792707.22</v>
      </c>
      <c r="H35" s="19"/>
      <c r="I35" s="21">
        <f t="shared" si="4"/>
        <v>90986684</v>
      </c>
      <c r="J35" s="21">
        <f t="shared" si="4"/>
        <v>0</v>
      </c>
      <c r="K35" s="21">
        <f t="shared" si="4"/>
        <v>1785792707.22</v>
      </c>
      <c r="L35" s="21">
        <f t="shared" si="4"/>
        <v>0</v>
      </c>
      <c r="M35" s="19">
        <f>VLOOKUP(A35,'[1]Hoja2'!$A$2:$C$7,3,0)</f>
        <v>187543981.8</v>
      </c>
      <c r="N35" s="19"/>
      <c r="O35" s="20">
        <f>VLOOKUP(A35,'[1]Hoja1'!$B$2:$D$49,3,0)</f>
        <v>4166849650.1800003</v>
      </c>
      <c r="P35" s="19"/>
      <c r="Q35" s="21">
        <f t="shared" si="5"/>
        <v>278530665.8</v>
      </c>
      <c r="R35" s="21">
        <f t="shared" si="5"/>
        <v>0</v>
      </c>
      <c r="S35" s="22">
        <f t="shared" si="5"/>
        <v>5952642357.400001</v>
      </c>
      <c r="T35" s="21">
        <f t="shared" si="5"/>
        <v>0</v>
      </c>
      <c r="U35" s="19">
        <f>VLOOKUP(A35,'[1]Hoja2'!$A$2:$D$7,4,0)</f>
        <v>92843555.26666667</v>
      </c>
      <c r="V35" s="19">
        <v>642187906</v>
      </c>
      <c r="W35" s="20">
        <f>VLOOKUP(A35,'[1]Hoja1'!$B$2:$E$49,4,0)</f>
        <v>1984214119.1333334</v>
      </c>
      <c r="X35" s="19"/>
      <c r="Y35" s="22">
        <f t="shared" si="6"/>
        <v>371374221.06666666</v>
      </c>
      <c r="Z35" s="22">
        <f t="shared" si="6"/>
        <v>642187906</v>
      </c>
      <c r="AA35" s="22">
        <f t="shared" si="6"/>
        <v>7936856476.533334</v>
      </c>
      <c r="AB35" s="21">
        <f t="shared" si="6"/>
        <v>0</v>
      </c>
      <c r="AC35" s="19">
        <f>VLOOKUP(A35,'[2]Hoja2'!$C$53:$D$58,2,0)</f>
        <v>92843555.26666667</v>
      </c>
      <c r="AD35" s="19"/>
      <c r="AE35" s="20">
        <f>VLOOKUP(A35,'[2]Hoja2'!$C$2:$D$49,2,0)</f>
        <v>1984214119.1333334</v>
      </c>
      <c r="AF35" s="19"/>
      <c r="AG35" s="22">
        <f t="shared" si="7"/>
        <v>464217776.3333333</v>
      </c>
      <c r="AH35" s="22">
        <f t="shared" si="7"/>
        <v>642187906</v>
      </c>
      <c r="AI35" s="22">
        <f t="shared" si="7"/>
        <v>9921070595.666668</v>
      </c>
      <c r="AJ35" s="21">
        <f t="shared" si="7"/>
        <v>0</v>
      </c>
      <c r="AK35" s="19">
        <v>92843555.26666667</v>
      </c>
      <c r="AL35" s="19"/>
      <c r="AM35" s="20">
        <v>1984214119.1333334</v>
      </c>
      <c r="AN35" s="19"/>
      <c r="AO35" s="22">
        <f t="shared" si="8"/>
        <v>557061331.6</v>
      </c>
      <c r="AP35" s="22">
        <f t="shared" si="8"/>
        <v>642187906</v>
      </c>
      <c r="AQ35" s="22">
        <f t="shared" si="8"/>
        <v>11905284714.800001</v>
      </c>
      <c r="AR35" s="21">
        <f t="shared" si="8"/>
        <v>0</v>
      </c>
      <c r="AS35" s="19">
        <v>185687111</v>
      </c>
      <c r="AT35" s="19"/>
      <c r="AU35" s="20">
        <v>3968428238</v>
      </c>
      <c r="AV35" s="19"/>
      <c r="AW35" s="22">
        <f t="shared" si="9"/>
        <v>742748442.6</v>
      </c>
      <c r="AX35" s="22">
        <f t="shared" si="9"/>
        <v>642187906</v>
      </c>
      <c r="AY35" s="22">
        <f t="shared" si="9"/>
        <v>15873712952.800001</v>
      </c>
      <c r="AZ35" s="21">
        <f t="shared" si="9"/>
        <v>0</v>
      </c>
      <c r="BA35" s="19">
        <v>92843555.26666667</v>
      </c>
      <c r="BB35" s="19"/>
      <c r="BC35" s="20">
        <v>1984214119.1333334</v>
      </c>
      <c r="BD35" s="19"/>
      <c r="BE35" s="22">
        <f t="shared" si="10"/>
        <v>835591997.8666667</v>
      </c>
      <c r="BF35" s="22">
        <f t="shared" si="10"/>
        <v>642187906</v>
      </c>
      <c r="BG35" s="22">
        <f t="shared" si="10"/>
        <v>17857927071.933334</v>
      </c>
      <c r="BH35" s="21">
        <f t="shared" si="10"/>
        <v>0</v>
      </c>
      <c r="BI35" s="19">
        <v>92843555.26666667</v>
      </c>
      <c r="BJ35" s="19">
        <v>384685451.2</v>
      </c>
      <c r="BK35" s="20">
        <v>1984214119.1333334</v>
      </c>
      <c r="BL35" s="19"/>
      <c r="BM35" s="22">
        <f t="shared" si="11"/>
        <v>928435553.1333333</v>
      </c>
      <c r="BN35" s="22">
        <f t="shared" si="11"/>
        <v>1026873357.2</v>
      </c>
      <c r="BO35" s="22">
        <f t="shared" si="11"/>
        <v>19842141191.06667</v>
      </c>
      <c r="BP35" s="21">
        <f t="shared" si="11"/>
        <v>0</v>
      </c>
      <c r="BQ35" s="19">
        <v>92843555.26666667</v>
      </c>
      <c r="BR35" s="19"/>
      <c r="BS35" s="20">
        <v>1984214119.1333334</v>
      </c>
      <c r="BT35" s="19"/>
      <c r="BU35" s="22">
        <f t="shared" si="12"/>
        <v>1021279108.4</v>
      </c>
      <c r="BV35" s="22">
        <f t="shared" si="12"/>
        <v>1026873357.2</v>
      </c>
      <c r="BW35" s="22">
        <f t="shared" si="12"/>
        <v>21826355310.200005</v>
      </c>
      <c r="BX35" s="21">
        <f t="shared" si="12"/>
        <v>0</v>
      </c>
      <c r="BY35" s="19">
        <v>92843555.26666667</v>
      </c>
      <c r="BZ35" s="19"/>
      <c r="CA35" s="19">
        <v>94855934</v>
      </c>
      <c r="CB35" s="20">
        <v>1984214119.1333334</v>
      </c>
      <c r="CC35" s="20">
        <v>450464283</v>
      </c>
      <c r="CD35" s="19"/>
      <c r="CE35" s="22">
        <f t="shared" si="0"/>
        <v>1114122663.6666667</v>
      </c>
      <c r="CF35" s="22">
        <f t="shared" si="13"/>
        <v>1121729291.2</v>
      </c>
      <c r="CG35" s="22">
        <f t="shared" si="14"/>
        <v>24261033712.33334</v>
      </c>
      <c r="CH35" s="21">
        <f t="shared" si="1"/>
        <v>0</v>
      </c>
      <c r="CI35" s="19">
        <v>92843555.26666667</v>
      </c>
      <c r="CJ35" s="19"/>
      <c r="CK35" s="19"/>
      <c r="CL35" s="20">
        <v>2503166010</v>
      </c>
      <c r="CM35" s="20">
        <v>201155219</v>
      </c>
      <c r="CN35" s="20"/>
      <c r="CO35" s="19"/>
      <c r="CP35" s="22">
        <f t="shared" si="2"/>
        <v>1206966218.9333334</v>
      </c>
      <c r="CQ35" s="22">
        <f t="shared" si="15"/>
        <v>1121729291.2</v>
      </c>
      <c r="CR35" s="22">
        <f>CG35+CL35+CM35+CN35</f>
        <v>26965354941.33334</v>
      </c>
      <c r="CS35" s="21">
        <f t="shared" si="3"/>
        <v>0</v>
      </c>
    </row>
    <row r="36" spans="1:97" ht="12.75">
      <c r="A36" s="16">
        <v>8917019320</v>
      </c>
      <c r="B36" s="16">
        <v>823847000</v>
      </c>
      <c r="C36" s="17" t="s">
        <v>89</v>
      </c>
      <c r="D36" s="18" t="s">
        <v>90</v>
      </c>
      <c r="E36" s="19">
        <v>0</v>
      </c>
      <c r="F36" s="19"/>
      <c r="G36" s="20">
        <f>VLOOKUP(A36,'[1]Hoja1'!$B$2:$C$49,2,0)</f>
        <v>154637447</v>
      </c>
      <c r="H36" s="19"/>
      <c r="I36" s="21">
        <f t="shared" si="4"/>
        <v>0</v>
      </c>
      <c r="J36" s="21">
        <f t="shared" si="4"/>
        <v>0</v>
      </c>
      <c r="K36" s="21">
        <f t="shared" si="4"/>
        <v>154637447</v>
      </c>
      <c r="L36" s="21">
        <f t="shared" si="4"/>
        <v>0</v>
      </c>
      <c r="M36" s="19">
        <v>0</v>
      </c>
      <c r="N36" s="19"/>
      <c r="O36" s="20">
        <f>VLOOKUP(A36,'[1]Hoja1'!$B$2:$D$49,3,0)</f>
        <v>154637447</v>
      </c>
      <c r="P36" s="19"/>
      <c r="Q36" s="21">
        <f t="shared" si="5"/>
        <v>0</v>
      </c>
      <c r="R36" s="21">
        <f t="shared" si="5"/>
        <v>0</v>
      </c>
      <c r="S36" s="22">
        <f t="shared" si="5"/>
        <v>309274894</v>
      </c>
      <c r="T36" s="21">
        <f t="shared" si="5"/>
        <v>0</v>
      </c>
      <c r="U36" s="19">
        <v>0</v>
      </c>
      <c r="V36" s="19"/>
      <c r="W36" s="20">
        <f>VLOOKUP(A36,'[1]Hoja1'!$B$2:$E$49,4,0)</f>
        <v>154637447</v>
      </c>
      <c r="X36" s="19"/>
      <c r="Y36" s="22">
        <f t="shared" si="6"/>
        <v>0</v>
      </c>
      <c r="Z36" s="22">
        <f t="shared" si="6"/>
        <v>0</v>
      </c>
      <c r="AA36" s="22">
        <f t="shared" si="6"/>
        <v>463912341</v>
      </c>
      <c r="AB36" s="21">
        <f t="shared" si="6"/>
        <v>0</v>
      </c>
      <c r="AC36" s="19">
        <v>0</v>
      </c>
      <c r="AD36" s="19"/>
      <c r="AE36" s="20">
        <f>VLOOKUP(A36,'[2]Hoja2'!$C$2:$D$49,2,0)</f>
        <v>154637447</v>
      </c>
      <c r="AF36" s="19"/>
      <c r="AG36" s="22">
        <f t="shared" si="7"/>
        <v>0</v>
      </c>
      <c r="AH36" s="22">
        <f t="shared" si="7"/>
        <v>0</v>
      </c>
      <c r="AI36" s="22">
        <f t="shared" si="7"/>
        <v>618549788</v>
      </c>
      <c r="AJ36" s="21">
        <f t="shared" si="7"/>
        <v>0</v>
      </c>
      <c r="AK36" s="19">
        <v>0</v>
      </c>
      <c r="AL36" s="19"/>
      <c r="AM36" s="20">
        <v>154637447</v>
      </c>
      <c r="AN36" s="19"/>
      <c r="AO36" s="22">
        <f t="shared" si="8"/>
        <v>0</v>
      </c>
      <c r="AP36" s="22">
        <f t="shared" si="8"/>
        <v>0</v>
      </c>
      <c r="AQ36" s="22">
        <f t="shared" si="8"/>
        <v>773187235</v>
      </c>
      <c r="AR36" s="21">
        <f t="shared" si="8"/>
        <v>0</v>
      </c>
      <c r="AS36" s="19">
        <v>0</v>
      </c>
      <c r="AT36" s="19"/>
      <c r="AU36" s="20">
        <v>154637447</v>
      </c>
      <c r="AV36" s="19"/>
      <c r="AW36" s="22">
        <f t="shared" si="9"/>
        <v>0</v>
      </c>
      <c r="AX36" s="22">
        <f t="shared" si="9"/>
        <v>0</v>
      </c>
      <c r="AY36" s="22">
        <f t="shared" si="9"/>
        <v>927824682</v>
      </c>
      <c r="AZ36" s="21">
        <f t="shared" si="9"/>
        <v>0</v>
      </c>
      <c r="BA36" s="19">
        <v>0</v>
      </c>
      <c r="BB36" s="19"/>
      <c r="BC36" s="20">
        <f>147637447+35000000</f>
        <v>182637447</v>
      </c>
      <c r="BD36" s="19"/>
      <c r="BE36" s="22">
        <f t="shared" si="10"/>
        <v>0</v>
      </c>
      <c r="BF36" s="22">
        <f t="shared" si="10"/>
        <v>0</v>
      </c>
      <c r="BG36" s="22">
        <f t="shared" si="10"/>
        <v>1110462129</v>
      </c>
      <c r="BH36" s="21">
        <f t="shared" si="10"/>
        <v>0</v>
      </c>
      <c r="BI36" s="19">
        <v>0</v>
      </c>
      <c r="BJ36" s="19">
        <v>0</v>
      </c>
      <c r="BK36" s="20">
        <v>126637447</v>
      </c>
      <c r="BL36" s="19"/>
      <c r="BM36" s="22">
        <f t="shared" si="11"/>
        <v>0</v>
      </c>
      <c r="BN36" s="22">
        <f t="shared" si="11"/>
        <v>0</v>
      </c>
      <c r="BO36" s="22">
        <f t="shared" si="11"/>
        <v>1237099576</v>
      </c>
      <c r="BP36" s="21">
        <f t="shared" si="11"/>
        <v>0</v>
      </c>
      <c r="BQ36" s="19">
        <v>0</v>
      </c>
      <c r="BR36" s="19"/>
      <c r="BS36" s="20">
        <v>154637447</v>
      </c>
      <c r="BT36" s="19"/>
      <c r="BU36" s="22">
        <f t="shared" si="12"/>
        <v>0</v>
      </c>
      <c r="BV36" s="22">
        <f t="shared" si="12"/>
        <v>0</v>
      </c>
      <c r="BW36" s="22">
        <f t="shared" si="12"/>
        <v>1391737023</v>
      </c>
      <c r="BX36" s="21">
        <f t="shared" si="12"/>
        <v>0</v>
      </c>
      <c r="BY36" s="19">
        <v>0</v>
      </c>
      <c r="BZ36" s="19"/>
      <c r="CA36" s="19">
        <v>0</v>
      </c>
      <c r="CB36" s="20">
        <v>154637447</v>
      </c>
      <c r="CC36" s="20">
        <v>0</v>
      </c>
      <c r="CD36" s="19"/>
      <c r="CE36" s="22">
        <f aca="true" t="shared" si="17" ref="CE36:CE68">BU36+BY36</f>
        <v>0</v>
      </c>
      <c r="CF36" s="22">
        <f t="shared" si="13"/>
        <v>0</v>
      </c>
      <c r="CG36" s="22">
        <f t="shared" si="14"/>
        <v>1546374470</v>
      </c>
      <c r="CH36" s="21">
        <f aca="true" t="shared" si="18" ref="CH36:CH68">BX36+CD36</f>
        <v>0</v>
      </c>
      <c r="CI36" s="19">
        <v>0</v>
      </c>
      <c r="CJ36" s="19"/>
      <c r="CK36" s="19"/>
      <c r="CL36" s="20">
        <v>154637447</v>
      </c>
      <c r="CM36" s="20">
        <v>0</v>
      </c>
      <c r="CN36" s="20"/>
      <c r="CO36" s="19"/>
      <c r="CP36" s="22">
        <f t="shared" si="2"/>
        <v>0</v>
      </c>
      <c r="CQ36" s="22">
        <f t="shared" si="15"/>
        <v>0</v>
      </c>
      <c r="CR36" s="22">
        <f t="shared" si="16"/>
        <v>1701011917</v>
      </c>
      <c r="CS36" s="21">
        <f t="shared" si="3"/>
        <v>0</v>
      </c>
    </row>
    <row r="37" spans="1:97" ht="12.75">
      <c r="A37" s="16">
        <v>8917801118</v>
      </c>
      <c r="B37" s="16">
        <v>121647000</v>
      </c>
      <c r="C37" s="17" t="s">
        <v>91</v>
      </c>
      <c r="D37" s="18" t="s">
        <v>92</v>
      </c>
      <c r="E37" s="19">
        <v>0</v>
      </c>
      <c r="F37" s="19"/>
      <c r="G37" s="20">
        <f>VLOOKUP(A37,'[1]Hoja1'!$B$2:$C$49,2,0)</f>
        <v>2031440811.2400002</v>
      </c>
      <c r="H37" s="19"/>
      <c r="I37" s="21">
        <f t="shared" si="4"/>
        <v>0</v>
      </c>
      <c r="J37" s="21">
        <f t="shared" si="4"/>
        <v>0</v>
      </c>
      <c r="K37" s="21">
        <f t="shared" si="4"/>
        <v>2031440811.2400002</v>
      </c>
      <c r="L37" s="21">
        <f t="shared" si="4"/>
        <v>0</v>
      </c>
      <c r="M37" s="19">
        <v>0</v>
      </c>
      <c r="N37" s="19"/>
      <c r="O37" s="20">
        <f>VLOOKUP(A37,'[1]Hoja1'!$B$2:$D$49,3,0)</f>
        <v>4740028559.559999</v>
      </c>
      <c r="P37" s="19"/>
      <c r="Q37" s="21">
        <f t="shared" si="5"/>
        <v>0</v>
      </c>
      <c r="R37" s="21">
        <f t="shared" si="5"/>
        <v>0</v>
      </c>
      <c r="S37" s="22">
        <f t="shared" si="5"/>
        <v>6771469370.799999</v>
      </c>
      <c r="T37" s="21">
        <f t="shared" si="5"/>
        <v>0</v>
      </c>
      <c r="U37" s="19">
        <v>0</v>
      </c>
      <c r="V37" s="19"/>
      <c r="W37" s="20">
        <f>VLOOKUP(A37,'[1]Hoja1'!$B$2:$E$49,4,0)</f>
        <v>2257156456.9333334</v>
      </c>
      <c r="X37" s="19"/>
      <c r="Y37" s="22">
        <f t="shared" si="6"/>
        <v>0</v>
      </c>
      <c r="Z37" s="22">
        <f t="shared" si="6"/>
        <v>0</v>
      </c>
      <c r="AA37" s="22">
        <f t="shared" si="6"/>
        <v>9028625827.733334</v>
      </c>
      <c r="AB37" s="21">
        <f t="shared" si="6"/>
        <v>0</v>
      </c>
      <c r="AC37" s="19">
        <v>0</v>
      </c>
      <c r="AD37" s="19"/>
      <c r="AE37" s="20">
        <f>VLOOKUP(A37,'[2]Hoja2'!$C$2:$D$49,2,0)</f>
        <v>2257156456.9333334</v>
      </c>
      <c r="AF37" s="19"/>
      <c r="AG37" s="22">
        <f t="shared" si="7"/>
        <v>0</v>
      </c>
      <c r="AH37" s="22">
        <f t="shared" si="7"/>
        <v>0</v>
      </c>
      <c r="AI37" s="22">
        <f t="shared" si="7"/>
        <v>11285782284.666668</v>
      </c>
      <c r="AJ37" s="21">
        <f t="shared" si="7"/>
        <v>0</v>
      </c>
      <c r="AK37" s="19">
        <v>0</v>
      </c>
      <c r="AL37" s="19"/>
      <c r="AM37" s="20">
        <v>2257156456.9333334</v>
      </c>
      <c r="AN37" s="19"/>
      <c r="AO37" s="22">
        <f t="shared" si="8"/>
        <v>0</v>
      </c>
      <c r="AP37" s="22">
        <f t="shared" si="8"/>
        <v>0</v>
      </c>
      <c r="AQ37" s="22">
        <f t="shared" si="8"/>
        <v>13542938741.600002</v>
      </c>
      <c r="AR37" s="21">
        <f t="shared" si="8"/>
        <v>0</v>
      </c>
      <c r="AS37" s="19">
        <v>0</v>
      </c>
      <c r="AT37" s="19"/>
      <c r="AU37" s="20">
        <v>4514312914</v>
      </c>
      <c r="AV37" s="19"/>
      <c r="AW37" s="22">
        <f t="shared" si="9"/>
        <v>0</v>
      </c>
      <c r="AX37" s="22">
        <f t="shared" si="9"/>
        <v>0</v>
      </c>
      <c r="AY37" s="22">
        <f t="shared" si="9"/>
        <v>18057251655.600002</v>
      </c>
      <c r="AZ37" s="21">
        <f t="shared" si="9"/>
        <v>0</v>
      </c>
      <c r="BA37" s="19">
        <v>0</v>
      </c>
      <c r="BB37" s="19"/>
      <c r="BC37" s="20">
        <v>2257156456.9333334</v>
      </c>
      <c r="BD37" s="19"/>
      <c r="BE37" s="22">
        <f t="shared" si="10"/>
        <v>0</v>
      </c>
      <c r="BF37" s="22">
        <f t="shared" si="10"/>
        <v>0</v>
      </c>
      <c r="BG37" s="22">
        <f t="shared" si="10"/>
        <v>20314408112.533337</v>
      </c>
      <c r="BH37" s="21">
        <f t="shared" si="10"/>
        <v>0</v>
      </c>
      <c r="BI37" s="19">
        <v>0</v>
      </c>
      <c r="BJ37" s="19">
        <v>408789267.78</v>
      </c>
      <c r="BK37" s="20">
        <v>2257156456.9333334</v>
      </c>
      <c r="BL37" s="19"/>
      <c r="BM37" s="22">
        <f t="shared" si="11"/>
        <v>0</v>
      </c>
      <c r="BN37" s="22">
        <f t="shared" si="11"/>
        <v>408789267.78</v>
      </c>
      <c r="BO37" s="22">
        <f t="shared" si="11"/>
        <v>22571564569.46667</v>
      </c>
      <c r="BP37" s="21">
        <f t="shared" si="11"/>
        <v>0</v>
      </c>
      <c r="BQ37" s="19">
        <v>0</v>
      </c>
      <c r="BR37" s="19"/>
      <c r="BS37" s="20">
        <v>2257156456.9333334</v>
      </c>
      <c r="BT37" s="19"/>
      <c r="BU37" s="22">
        <f t="shared" si="12"/>
        <v>0</v>
      </c>
      <c r="BV37" s="22">
        <f t="shared" si="12"/>
        <v>408789267.78</v>
      </c>
      <c r="BW37" s="22">
        <f t="shared" si="12"/>
        <v>24828721026.400005</v>
      </c>
      <c r="BX37" s="21">
        <f t="shared" si="12"/>
        <v>0</v>
      </c>
      <c r="BY37" s="19">
        <v>0</v>
      </c>
      <c r="BZ37" s="19"/>
      <c r="CA37" s="19">
        <v>100799466</v>
      </c>
      <c r="CB37" s="20">
        <v>2257156456.9333334</v>
      </c>
      <c r="CC37" s="20">
        <v>398258827</v>
      </c>
      <c r="CD37" s="19"/>
      <c r="CE37" s="22">
        <f t="shared" si="17"/>
        <v>0</v>
      </c>
      <c r="CF37" s="22">
        <f t="shared" si="13"/>
        <v>509588733.78</v>
      </c>
      <c r="CG37" s="22">
        <f t="shared" si="14"/>
        <v>27484136310.33334</v>
      </c>
      <c r="CH37" s="21">
        <f t="shared" si="18"/>
        <v>0</v>
      </c>
      <c r="CI37" s="19">
        <v>0</v>
      </c>
      <c r="CJ37" s="19"/>
      <c r="CK37" s="19"/>
      <c r="CL37" s="20">
        <v>2851493521</v>
      </c>
      <c r="CM37" s="20">
        <v>177842827</v>
      </c>
      <c r="CN37" s="20"/>
      <c r="CO37" s="19"/>
      <c r="CP37" s="22">
        <f t="shared" si="2"/>
        <v>0</v>
      </c>
      <c r="CQ37" s="22">
        <f t="shared" si="15"/>
        <v>509588733.78</v>
      </c>
      <c r="CR37" s="22">
        <f t="shared" si="16"/>
        <v>30513472658.33334</v>
      </c>
      <c r="CS37" s="21">
        <f t="shared" si="3"/>
        <v>0</v>
      </c>
    </row>
    <row r="38" spans="1:97" ht="12.75">
      <c r="A38" s="16">
        <v>8918002604</v>
      </c>
      <c r="B38" s="16">
        <v>20615000</v>
      </c>
      <c r="C38" s="17" t="s">
        <v>93</v>
      </c>
      <c r="D38" s="18" t="s">
        <v>94</v>
      </c>
      <c r="E38" s="19">
        <v>0</v>
      </c>
      <c r="F38" s="19"/>
      <c r="G38" s="20">
        <f>VLOOKUP(A38,'[1]Hoja1'!$B$2:$C$49,2,0)</f>
        <v>381792195</v>
      </c>
      <c r="H38" s="19"/>
      <c r="I38" s="21">
        <f t="shared" si="4"/>
        <v>0</v>
      </c>
      <c r="J38" s="21">
        <f t="shared" si="4"/>
        <v>0</v>
      </c>
      <c r="K38" s="21">
        <f t="shared" si="4"/>
        <v>381792195</v>
      </c>
      <c r="L38" s="21">
        <f t="shared" si="4"/>
        <v>0</v>
      </c>
      <c r="M38" s="19">
        <v>0</v>
      </c>
      <c r="N38" s="19"/>
      <c r="O38" s="20">
        <f>VLOOKUP(A38,'[1]Hoja1'!$B$2:$D$49,3,0)</f>
        <v>381792195</v>
      </c>
      <c r="P38" s="19"/>
      <c r="Q38" s="21">
        <f t="shared" si="5"/>
        <v>0</v>
      </c>
      <c r="R38" s="21">
        <f t="shared" si="5"/>
        <v>0</v>
      </c>
      <c r="S38" s="22">
        <f t="shared" si="5"/>
        <v>763584390</v>
      </c>
      <c r="T38" s="21">
        <f t="shared" si="5"/>
        <v>0</v>
      </c>
      <c r="U38" s="19">
        <v>0</v>
      </c>
      <c r="V38" s="19"/>
      <c r="W38" s="20">
        <f>VLOOKUP(A38,'[1]Hoja1'!$B$2:$E$49,4,0)</f>
        <v>381792195</v>
      </c>
      <c r="X38" s="19"/>
      <c r="Y38" s="22">
        <f t="shared" si="6"/>
        <v>0</v>
      </c>
      <c r="Z38" s="22">
        <f t="shared" si="6"/>
        <v>0</v>
      </c>
      <c r="AA38" s="22">
        <f t="shared" si="6"/>
        <v>1145376585</v>
      </c>
      <c r="AB38" s="21">
        <f t="shared" si="6"/>
        <v>0</v>
      </c>
      <c r="AC38" s="19">
        <v>0</v>
      </c>
      <c r="AD38" s="19"/>
      <c r="AE38" s="20">
        <f>VLOOKUP(A38,'[2]Hoja2'!$C$2:$D$49,2,0)</f>
        <v>381792195</v>
      </c>
      <c r="AF38" s="19"/>
      <c r="AG38" s="22">
        <f t="shared" si="7"/>
        <v>0</v>
      </c>
      <c r="AH38" s="22">
        <f t="shared" si="7"/>
        <v>0</v>
      </c>
      <c r="AI38" s="22">
        <f t="shared" si="7"/>
        <v>1527168780</v>
      </c>
      <c r="AJ38" s="21">
        <f t="shared" si="7"/>
        <v>0</v>
      </c>
      <c r="AK38" s="19">
        <v>0</v>
      </c>
      <c r="AL38" s="19"/>
      <c r="AM38" s="20">
        <v>381792195</v>
      </c>
      <c r="AN38" s="19"/>
      <c r="AO38" s="22">
        <f t="shared" si="8"/>
        <v>0</v>
      </c>
      <c r="AP38" s="22">
        <f t="shared" si="8"/>
        <v>0</v>
      </c>
      <c r="AQ38" s="22">
        <f t="shared" si="8"/>
        <v>1908960975</v>
      </c>
      <c r="AR38" s="21">
        <f t="shared" si="8"/>
        <v>0</v>
      </c>
      <c r="AS38" s="19">
        <v>0</v>
      </c>
      <c r="AT38" s="19"/>
      <c r="AU38" s="20">
        <v>381792195</v>
      </c>
      <c r="AV38" s="19"/>
      <c r="AW38" s="22">
        <f t="shared" si="9"/>
        <v>0</v>
      </c>
      <c r="AX38" s="22">
        <f t="shared" si="9"/>
        <v>0</v>
      </c>
      <c r="AY38" s="22">
        <f t="shared" si="9"/>
        <v>2290753170</v>
      </c>
      <c r="AZ38" s="21">
        <f t="shared" si="9"/>
        <v>0</v>
      </c>
      <c r="BA38" s="19">
        <v>0</v>
      </c>
      <c r="BB38" s="19"/>
      <c r="BC38" s="20">
        <v>381792195</v>
      </c>
      <c r="BD38" s="19"/>
      <c r="BE38" s="22">
        <f t="shared" si="10"/>
        <v>0</v>
      </c>
      <c r="BF38" s="22">
        <f t="shared" si="10"/>
        <v>0</v>
      </c>
      <c r="BG38" s="22">
        <f t="shared" si="10"/>
        <v>2672545365</v>
      </c>
      <c r="BH38" s="21">
        <f t="shared" si="10"/>
        <v>0</v>
      </c>
      <c r="BI38" s="19">
        <v>0</v>
      </c>
      <c r="BJ38" s="19">
        <v>0</v>
      </c>
      <c r="BK38" s="20">
        <v>381792195</v>
      </c>
      <c r="BL38" s="19"/>
      <c r="BM38" s="22">
        <f t="shared" si="11"/>
        <v>0</v>
      </c>
      <c r="BN38" s="22">
        <f t="shared" si="11"/>
        <v>0</v>
      </c>
      <c r="BO38" s="22">
        <f t="shared" si="11"/>
        <v>3054337560</v>
      </c>
      <c r="BP38" s="21">
        <f t="shared" si="11"/>
        <v>0</v>
      </c>
      <c r="BQ38" s="19">
        <v>0</v>
      </c>
      <c r="BR38" s="19"/>
      <c r="BS38" s="20">
        <v>381792195</v>
      </c>
      <c r="BT38" s="19"/>
      <c r="BU38" s="22">
        <f t="shared" si="12"/>
        <v>0</v>
      </c>
      <c r="BV38" s="22">
        <f t="shared" si="12"/>
        <v>0</v>
      </c>
      <c r="BW38" s="22">
        <f t="shared" si="12"/>
        <v>3436129755</v>
      </c>
      <c r="BX38" s="21">
        <f t="shared" si="12"/>
        <v>0</v>
      </c>
      <c r="BY38" s="19">
        <v>0</v>
      </c>
      <c r="BZ38" s="19"/>
      <c r="CA38" s="19">
        <v>0</v>
      </c>
      <c r="CB38" s="20">
        <v>381792195</v>
      </c>
      <c r="CC38" s="20">
        <v>0</v>
      </c>
      <c r="CD38" s="19"/>
      <c r="CE38" s="22">
        <f t="shared" si="17"/>
        <v>0</v>
      </c>
      <c r="CF38" s="22">
        <f t="shared" si="13"/>
        <v>0</v>
      </c>
      <c r="CG38" s="22">
        <f t="shared" si="14"/>
        <v>3817921950</v>
      </c>
      <c r="CH38" s="21">
        <f t="shared" si="18"/>
        <v>0</v>
      </c>
      <c r="CI38" s="19">
        <v>0</v>
      </c>
      <c r="CJ38" s="19"/>
      <c r="CK38" s="19"/>
      <c r="CL38" s="20">
        <v>381792195</v>
      </c>
      <c r="CM38" s="20">
        <v>0</v>
      </c>
      <c r="CN38" s="20"/>
      <c r="CO38" s="19"/>
      <c r="CP38" s="22">
        <f t="shared" si="2"/>
        <v>0</v>
      </c>
      <c r="CQ38" s="22">
        <f t="shared" si="15"/>
        <v>0</v>
      </c>
      <c r="CR38" s="22">
        <f t="shared" si="16"/>
        <v>4199714145</v>
      </c>
      <c r="CS38" s="21">
        <f t="shared" si="3"/>
        <v>0</v>
      </c>
    </row>
    <row r="39" spans="1:97" ht="12.75">
      <c r="A39" s="16">
        <v>8918003301</v>
      </c>
      <c r="B39" s="16">
        <v>27615000</v>
      </c>
      <c r="C39" s="17" t="s">
        <v>95</v>
      </c>
      <c r="D39" s="18" t="s">
        <v>96</v>
      </c>
      <c r="E39" s="19">
        <v>0</v>
      </c>
      <c r="F39" s="19"/>
      <c r="G39" s="20">
        <f>VLOOKUP(A39,'[1]Hoja1'!$B$2:$C$49,2,0)</f>
        <v>5206724430.42</v>
      </c>
      <c r="H39" s="19"/>
      <c r="I39" s="21">
        <f t="shared" si="4"/>
        <v>0</v>
      </c>
      <c r="J39" s="21">
        <f t="shared" si="4"/>
        <v>0</v>
      </c>
      <c r="K39" s="21">
        <f t="shared" si="4"/>
        <v>5206724430.42</v>
      </c>
      <c r="L39" s="21">
        <f t="shared" si="4"/>
        <v>0</v>
      </c>
      <c r="M39" s="19">
        <v>0</v>
      </c>
      <c r="N39" s="19"/>
      <c r="O39" s="20">
        <f>VLOOKUP(A39,'[1]Hoja1'!$B$2:$D$49,3,0)</f>
        <v>12149023670.98</v>
      </c>
      <c r="P39" s="19"/>
      <c r="Q39" s="21">
        <f t="shared" si="5"/>
        <v>0</v>
      </c>
      <c r="R39" s="21">
        <f t="shared" si="5"/>
        <v>0</v>
      </c>
      <c r="S39" s="22">
        <f t="shared" si="5"/>
        <v>17355748101.4</v>
      </c>
      <c r="T39" s="21">
        <f t="shared" si="5"/>
        <v>0</v>
      </c>
      <c r="U39" s="19">
        <v>0</v>
      </c>
      <c r="V39" s="19">
        <v>3789966146</v>
      </c>
      <c r="W39" s="20">
        <f>VLOOKUP(A39,'[1]Hoja1'!$B$2:$E$49,4,0)</f>
        <v>5785249367.133333</v>
      </c>
      <c r="X39" s="19"/>
      <c r="Y39" s="22">
        <f t="shared" si="6"/>
        <v>0</v>
      </c>
      <c r="Z39" s="22">
        <f t="shared" si="6"/>
        <v>3789966146</v>
      </c>
      <c r="AA39" s="22">
        <f t="shared" si="6"/>
        <v>23140997468.533333</v>
      </c>
      <c r="AB39" s="21">
        <f t="shared" si="6"/>
        <v>0</v>
      </c>
      <c r="AC39" s="19">
        <v>0</v>
      </c>
      <c r="AD39" s="19"/>
      <c r="AE39" s="20">
        <f>VLOOKUP(A39,'[2]Hoja2'!$C$2:$D$49,2,0)</f>
        <v>5785249367.133333</v>
      </c>
      <c r="AF39" s="19"/>
      <c r="AG39" s="22">
        <f t="shared" si="7"/>
        <v>0</v>
      </c>
      <c r="AH39" s="22">
        <f t="shared" si="7"/>
        <v>3789966146</v>
      </c>
      <c r="AI39" s="22">
        <f t="shared" si="7"/>
        <v>28926246835.666664</v>
      </c>
      <c r="AJ39" s="21">
        <f t="shared" si="7"/>
        <v>0</v>
      </c>
      <c r="AK39" s="19">
        <v>0</v>
      </c>
      <c r="AL39" s="19"/>
      <c r="AM39" s="20">
        <v>5785249367.133333</v>
      </c>
      <c r="AN39" s="19"/>
      <c r="AO39" s="22">
        <f t="shared" si="8"/>
        <v>0</v>
      </c>
      <c r="AP39" s="22">
        <f t="shared" si="8"/>
        <v>3789966146</v>
      </c>
      <c r="AQ39" s="22">
        <f t="shared" si="8"/>
        <v>34711496202.799995</v>
      </c>
      <c r="AR39" s="21">
        <f t="shared" si="8"/>
        <v>0</v>
      </c>
      <c r="AS39" s="19">
        <v>0</v>
      </c>
      <c r="AT39" s="19"/>
      <c r="AU39" s="20">
        <v>11570498734</v>
      </c>
      <c r="AV39" s="19"/>
      <c r="AW39" s="22">
        <f t="shared" si="9"/>
        <v>0</v>
      </c>
      <c r="AX39" s="22">
        <f t="shared" si="9"/>
        <v>3789966146</v>
      </c>
      <c r="AY39" s="22">
        <f t="shared" si="9"/>
        <v>46281994936.799995</v>
      </c>
      <c r="AZ39" s="21">
        <f t="shared" si="9"/>
        <v>0</v>
      </c>
      <c r="BA39" s="19">
        <v>0</v>
      </c>
      <c r="BB39" s="19"/>
      <c r="BC39" s="20">
        <v>5785249367.133333</v>
      </c>
      <c r="BD39" s="19"/>
      <c r="BE39" s="22">
        <f t="shared" si="10"/>
        <v>0</v>
      </c>
      <c r="BF39" s="22">
        <f t="shared" si="10"/>
        <v>3789966146</v>
      </c>
      <c r="BG39" s="22">
        <f t="shared" si="10"/>
        <v>52067244303.93333</v>
      </c>
      <c r="BH39" s="21">
        <f t="shared" si="10"/>
        <v>0</v>
      </c>
      <c r="BI39" s="19">
        <v>0</v>
      </c>
      <c r="BJ39" s="19">
        <v>1095689458.57</v>
      </c>
      <c r="BK39" s="20">
        <v>5785249367.133333</v>
      </c>
      <c r="BL39" s="19"/>
      <c r="BM39" s="22">
        <f t="shared" si="11"/>
        <v>0</v>
      </c>
      <c r="BN39" s="22">
        <f t="shared" si="11"/>
        <v>4885655604.57</v>
      </c>
      <c r="BO39" s="22">
        <f t="shared" si="11"/>
        <v>57852493671.06666</v>
      </c>
      <c r="BP39" s="21">
        <f t="shared" si="11"/>
        <v>0</v>
      </c>
      <c r="BQ39" s="19">
        <v>0</v>
      </c>
      <c r="BR39" s="19"/>
      <c r="BS39" s="20">
        <v>5965348891.13333</v>
      </c>
      <c r="BT39" s="19"/>
      <c r="BU39" s="22">
        <f t="shared" si="12"/>
        <v>0</v>
      </c>
      <c r="BV39" s="22">
        <f t="shared" si="12"/>
        <v>4885655604.57</v>
      </c>
      <c r="BW39" s="22">
        <f t="shared" si="12"/>
        <v>63817842562.19999</v>
      </c>
      <c r="BX39" s="21">
        <f t="shared" si="12"/>
        <v>0</v>
      </c>
      <c r="BY39" s="19">
        <v>0</v>
      </c>
      <c r="BZ39" s="19"/>
      <c r="CA39" s="19">
        <v>270175664</v>
      </c>
      <c r="CB39" s="20">
        <v>5605149843.13333</v>
      </c>
      <c r="CC39" s="20">
        <v>1229101194</v>
      </c>
      <c r="CD39" s="19"/>
      <c r="CE39" s="22">
        <f t="shared" si="17"/>
        <v>0</v>
      </c>
      <c r="CF39" s="22">
        <f t="shared" si="13"/>
        <v>5155831268.57</v>
      </c>
      <c r="CG39" s="22">
        <f t="shared" si="14"/>
        <v>70652093599.33331</v>
      </c>
      <c r="CH39" s="21">
        <f t="shared" si="18"/>
        <v>0</v>
      </c>
      <c r="CI39" s="19">
        <v>0</v>
      </c>
      <c r="CJ39" s="19"/>
      <c r="CK39" s="19"/>
      <c r="CL39" s="20">
        <v>6288448226</v>
      </c>
      <c r="CM39" s="20">
        <v>548856213</v>
      </c>
      <c r="CN39" s="20">
        <v>180099524</v>
      </c>
      <c r="CO39" s="19"/>
      <c r="CP39" s="22">
        <f t="shared" si="2"/>
        <v>0</v>
      </c>
      <c r="CQ39" s="22">
        <f t="shared" si="15"/>
        <v>5155831268.57</v>
      </c>
      <c r="CR39" s="22">
        <f t="shared" si="16"/>
        <v>77669497562.33331</v>
      </c>
      <c r="CS39" s="21">
        <f t="shared" si="3"/>
        <v>0</v>
      </c>
    </row>
    <row r="40" spans="1:97" ht="12.75">
      <c r="A40" s="16">
        <v>8919008530</v>
      </c>
      <c r="B40" s="16">
        <v>124876000</v>
      </c>
      <c r="C40" s="17" t="s">
        <v>97</v>
      </c>
      <c r="D40" s="18" t="s">
        <v>98</v>
      </c>
      <c r="E40" s="19">
        <v>0</v>
      </c>
      <c r="F40" s="19"/>
      <c r="G40" s="20">
        <f>VLOOKUP(A40,'[1]Hoja1'!$B$2:$C$49,2,0)</f>
        <v>103288150.2</v>
      </c>
      <c r="H40" s="19"/>
      <c r="I40" s="21">
        <f t="shared" si="4"/>
        <v>0</v>
      </c>
      <c r="J40" s="21">
        <f t="shared" si="4"/>
        <v>0</v>
      </c>
      <c r="K40" s="21">
        <f t="shared" si="4"/>
        <v>103288150.2</v>
      </c>
      <c r="L40" s="21">
        <f t="shared" si="4"/>
        <v>0</v>
      </c>
      <c r="M40" s="19">
        <v>0</v>
      </c>
      <c r="N40" s="19"/>
      <c r="O40" s="20">
        <f>VLOOKUP(A40,'[1]Hoja1'!$B$2:$D$49,3,0)</f>
        <v>241005683.79999998</v>
      </c>
      <c r="P40" s="19"/>
      <c r="Q40" s="21">
        <f t="shared" si="5"/>
        <v>0</v>
      </c>
      <c r="R40" s="21">
        <f t="shared" si="5"/>
        <v>0</v>
      </c>
      <c r="S40" s="22">
        <f t="shared" si="5"/>
        <v>344293834</v>
      </c>
      <c r="T40" s="21">
        <f t="shared" si="5"/>
        <v>0</v>
      </c>
      <c r="U40" s="19">
        <v>0</v>
      </c>
      <c r="V40" s="19"/>
      <c r="W40" s="20">
        <f>VLOOKUP(A40,'[1]Hoja1'!$B$2:$E$49,4,0)</f>
        <v>114764611.33333333</v>
      </c>
      <c r="X40" s="19"/>
      <c r="Y40" s="22">
        <f t="shared" si="6"/>
        <v>0</v>
      </c>
      <c r="Z40" s="22">
        <f t="shared" si="6"/>
        <v>0</v>
      </c>
      <c r="AA40" s="22">
        <f t="shared" si="6"/>
        <v>459058445.3333333</v>
      </c>
      <c r="AB40" s="21">
        <f t="shared" si="6"/>
        <v>0</v>
      </c>
      <c r="AC40" s="19">
        <v>0</v>
      </c>
      <c r="AD40" s="19"/>
      <c r="AE40" s="20">
        <f>VLOOKUP(A40,'[2]Hoja2'!$C$2:$D$49,2,0)</f>
        <v>114764611.33333333</v>
      </c>
      <c r="AF40" s="19"/>
      <c r="AG40" s="22">
        <f t="shared" si="7"/>
        <v>0</v>
      </c>
      <c r="AH40" s="22">
        <f t="shared" si="7"/>
        <v>0</v>
      </c>
      <c r="AI40" s="22">
        <f t="shared" si="7"/>
        <v>573823056.6666666</v>
      </c>
      <c r="AJ40" s="21">
        <f t="shared" si="7"/>
        <v>0</v>
      </c>
      <c r="AK40" s="19">
        <v>0</v>
      </c>
      <c r="AL40" s="19"/>
      <c r="AM40" s="20">
        <v>114764611.33333333</v>
      </c>
      <c r="AN40" s="19"/>
      <c r="AO40" s="22">
        <f t="shared" si="8"/>
        <v>0</v>
      </c>
      <c r="AP40" s="22">
        <f t="shared" si="8"/>
        <v>0</v>
      </c>
      <c r="AQ40" s="22">
        <f t="shared" si="8"/>
        <v>688587668</v>
      </c>
      <c r="AR40" s="21">
        <f t="shared" si="8"/>
        <v>0</v>
      </c>
      <c r="AS40" s="19">
        <v>0</v>
      </c>
      <c r="AT40" s="19"/>
      <c r="AU40" s="20">
        <v>229529223</v>
      </c>
      <c r="AV40" s="19"/>
      <c r="AW40" s="22">
        <f t="shared" si="9"/>
        <v>0</v>
      </c>
      <c r="AX40" s="22">
        <f t="shared" si="9"/>
        <v>0</v>
      </c>
      <c r="AY40" s="22">
        <f t="shared" si="9"/>
        <v>918116891</v>
      </c>
      <c r="AZ40" s="21">
        <f t="shared" si="9"/>
        <v>0</v>
      </c>
      <c r="BA40" s="19">
        <v>0</v>
      </c>
      <c r="BB40" s="19"/>
      <c r="BC40" s="20">
        <v>114764611.33333333</v>
      </c>
      <c r="BD40" s="19"/>
      <c r="BE40" s="22">
        <f t="shared" si="10"/>
        <v>0</v>
      </c>
      <c r="BF40" s="22">
        <f t="shared" si="10"/>
        <v>0</v>
      </c>
      <c r="BG40" s="22">
        <f t="shared" si="10"/>
        <v>1032881502.3333334</v>
      </c>
      <c r="BH40" s="21">
        <f t="shared" si="10"/>
        <v>0</v>
      </c>
      <c r="BI40" s="19">
        <v>0</v>
      </c>
      <c r="BJ40" s="19">
        <v>0</v>
      </c>
      <c r="BK40" s="20">
        <v>114764611.33333333</v>
      </c>
      <c r="BL40" s="19"/>
      <c r="BM40" s="22">
        <f t="shared" si="11"/>
        <v>0</v>
      </c>
      <c r="BN40" s="22">
        <f t="shared" si="11"/>
        <v>0</v>
      </c>
      <c r="BO40" s="22">
        <f t="shared" si="11"/>
        <v>1147646113.6666667</v>
      </c>
      <c r="BP40" s="21">
        <f t="shared" si="11"/>
        <v>0</v>
      </c>
      <c r="BQ40" s="19">
        <v>0</v>
      </c>
      <c r="BR40" s="19"/>
      <c r="BS40" s="20">
        <v>114764611.33333333</v>
      </c>
      <c r="BT40" s="19"/>
      <c r="BU40" s="22">
        <f t="shared" si="12"/>
        <v>0</v>
      </c>
      <c r="BV40" s="22">
        <f t="shared" si="12"/>
        <v>0</v>
      </c>
      <c r="BW40" s="22">
        <f t="shared" si="12"/>
        <v>1262410725</v>
      </c>
      <c r="BX40" s="21">
        <f t="shared" si="12"/>
        <v>0</v>
      </c>
      <c r="BY40" s="19">
        <v>0</v>
      </c>
      <c r="BZ40" s="19"/>
      <c r="CA40" s="19">
        <v>0</v>
      </c>
      <c r="CB40" s="20">
        <v>114764611.33333333</v>
      </c>
      <c r="CC40" s="20">
        <v>0</v>
      </c>
      <c r="CD40" s="19"/>
      <c r="CE40" s="22">
        <f t="shared" si="17"/>
        <v>0</v>
      </c>
      <c r="CF40" s="22">
        <f t="shared" si="13"/>
        <v>0</v>
      </c>
      <c r="CG40" s="22">
        <f t="shared" si="14"/>
        <v>1377175336.3333333</v>
      </c>
      <c r="CH40" s="21">
        <f t="shared" si="18"/>
        <v>0</v>
      </c>
      <c r="CI40" s="19">
        <v>0</v>
      </c>
      <c r="CJ40" s="19"/>
      <c r="CK40" s="19"/>
      <c r="CL40" s="20">
        <v>114764611.33333333</v>
      </c>
      <c r="CM40" s="20">
        <v>0</v>
      </c>
      <c r="CN40" s="20"/>
      <c r="CO40" s="19"/>
      <c r="CP40" s="22">
        <f t="shared" si="2"/>
        <v>0</v>
      </c>
      <c r="CQ40" s="22">
        <f t="shared" si="15"/>
        <v>0</v>
      </c>
      <c r="CR40" s="22">
        <f t="shared" si="16"/>
        <v>1491939947.6666665</v>
      </c>
      <c r="CS40" s="21">
        <f t="shared" si="3"/>
        <v>0</v>
      </c>
    </row>
    <row r="41" spans="1:97" ht="12.75">
      <c r="A41" s="16">
        <v>8920007573</v>
      </c>
      <c r="B41" s="16">
        <v>28450000</v>
      </c>
      <c r="C41" s="17" t="s">
        <v>99</v>
      </c>
      <c r="D41" s="18" t="s">
        <v>100</v>
      </c>
      <c r="E41" s="19">
        <v>0</v>
      </c>
      <c r="F41" s="19"/>
      <c r="G41" s="20">
        <f>VLOOKUP(A41,'[1]Hoja1'!$B$2:$C$49,2,0)</f>
        <v>1228706787.5400002</v>
      </c>
      <c r="H41" s="19"/>
      <c r="I41" s="21">
        <f t="shared" si="4"/>
        <v>0</v>
      </c>
      <c r="J41" s="21">
        <f t="shared" si="4"/>
        <v>0</v>
      </c>
      <c r="K41" s="21">
        <f t="shared" si="4"/>
        <v>1228706787.5400002</v>
      </c>
      <c r="L41" s="21">
        <f t="shared" si="4"/>
        <v>0</v>
      </c>
      <c r="M41" s="19">
        <v>0</v>
      </c>
      <c r="N41" s="19"/>
      <c r="O41" s="20">
        <f>VLOOKUP(A41,'[1]Hoja1'!$B$2:$D$49,3,0)</f>
        <v>2866982504.26</v>
      </c>
      <c r="P41" s="19"/>
      <c r="Q41" s="21">
        <f t="shared" si="5"/>
        <v>0</v>
      </c>
      <c r="R41" s="21">
        <f t="shared" si="5"/>
        <v>0</v>
      </c>
      <c r="S41" s="22">
        <f t="shared" si="5"/>
        <v>4095689291.8</v>
      </c>
      <c r="T41" s="21">
        <f t="shared" si="5"/>
        <v>0</v>
      </c>
      <c r="U41" s="19">
        <v>0</v>
      </c>
      <c r="V41" s="19">
        <v>1052817674</v>
      </c>
      <c r="W41" s="20">
        <f>VLOOKUP(A41,'[1]Hoja1'!$B$2:$E$49,4,0)</f>
        <v>1365229763.9333334</v>
      </c>
      <c r="X41" s="19"/>
      <c r="Y41" s="22">
        <f t="shared" si="6"/>
        <v>0</v>
      </c>
      <c r="Z41" s="22">
        <f t="shared" si="6"/>
        <v>1052817674</v>
      </c>
      <c r="AA41" s="22">
        <f t="shared" si="6"/>
        <v>5460919055.733334</v>
      </c>
      <c r="AB41" s="21">
        <f t="shared" si="6"/>
        <v>0</v>
      </c>
      <c r="AC41" s="19">
        <v>0</v>
      </c>
      <c r="AD41" s="19"/>
      <c r="AE41" s="20">
        <f>VLOOKUP(A41,'[2]Hoja2'!$C$2:$D$49,2,0)</f>
        <v>1365229763.9333334</v>
      </c>
      <c r="AF41" s="19"/>
      <c r="AG41" s="22">
        <f t="shared" si="7"/>
        <v>0</v>
      </c>
      <c r="AH41" s="22">
        <f t="shared" si="7"/>
        <v>1052817674</v>
      </c>
      <c r="AI41" s="22">
        <f t="shared" si="7"/>
        <v>6826148819.666667</v>
      </c>
      <c r="AJ41" s="21">
        <f t="shared" si="7"/>
        <v>0</v>
      </c>
      <c r="AK41" s="19">
        <v>0</v>
      </c>
      <c r="AL41" s="19"/>
      <c r="AM41" s="20">
        <v>1365229763.9333334</v>
      </c>
      <c r="AN41" s="19"/>
      <c r="AO41" s="22">
        <f t="shared" si="8"/>
        <v>0</v>
      </c>
      <c r="AP41" s="22">
        <f t="shared" si="8"/>
        <v>1052817674</v>
      </c>
      <c r="AQ41" s="22">
        <f t="shared" si="8"/>
        <v>8191378583.6</v>
      </c>
      <c r="AR41" s="21">
        <f t="shared" si="8"/>
        <v>0</v>
      </c>
      <c r="AS41" s="19">
        <v>0</v>
      </c>
      <c r="AT41" s="19"/>
      <c r="AU41" s="20">
        <v>2730459528</v>
      </c>
      <c r="AV41" s="19"/>
      <c r="AW41" s="22">
        <f t="shared" si="9"/>
        <v>0</v>
      </c>
      <c r="AX41" s="22">
        <f t="shared" si="9"/>
        <v>1052817674</v>
      </c>
      <c r="AY41" s="22">
        <f t="shared" si="9"/>
        <v>10921838111.6</v>
      </c>
      <c r="AZ41" s="21">
        <f t="shared" si="9"/>
        <v>0</v>
      </c>
      <c r="BA41" s="19">
        <v>0</v>
      </c>
      <c r="BB41" s="19"/>
      <c r="BC41" s="20">
        <v>1365229763.9333334</v>
      </c>
      <c r="BD41" s="19"/>
      <c r="BE41" s="22">
        <f t="shared" si="10"/>
        <v>0</v>
      </c>
      <c r="BF41" s="22">
        <f t="shared" si="10"/>
        <v>1052817674</v>
      </c>
      <c r="BG41" s="22">
        <f t="shared" si="10"/>
        <v>12287067875.533333</v>
      </c>
      <c r="BH41" s="21">
        <f t="shared" si="10"/>
        <v>0</v>
      </c>
      <c r="BI41" s="19">
        <v>0</v>
      </c>
      <c r="BJ41" s="19">
        <v>260504871.26</v>
      </c>
      <c r="BK41" s="20">
        <v>1365229763.9333334</v>
      </c>
      <c r="BL41" s="19"/>
      <c r="BM41" s="22">
        <f t="shared" si="11"/>
        <v>0</v>
      </c>
      <c r="BN41" s="22">
        <f t="shared" si="11"/>
        <v>1313322545.26</v>
      </c>
      <c r="BO41" s="22">
        <f t="shared" si="11"/>
        <v>13652297639.466667</v>
      </c>
      <c r="BP41" s="21">
        <f t="shared" si="11"/>
        <v>0</v>
      </c>
      <c r="BQ41" s="19">
        <v>0</v>
      </c>
      <c r="BR41" s="19"/>
      <c r="BS41" s="20">
        <v>1409883763.93333</v>
      </c>
      <c r="BT41" s="19"/>
      <c r="BU41" s="22">
        <f t="shared" si="12"/>
        <v>0</v>
      </c>
      <c r="BV41" s="22">
        <f t="shared" si="12"/>
        <v>1313322545.26</v>
      </c>
      <c r="BW41" s="22">
        <f t="shared" si="12"/>
        <v>15062181403.399998</v>
      </c>
      <c r="BX41" s="21">
        <f t="shared" si="12"/>
        <v>0</v>
      </c>
      <c r="BY41" s="19">
        <v>0</v>
      </c>
      <c r="BZ41" s="19"/>
      <c r="CA41" s="19">
        <v>64235424</v>
      </c>
      <c r="CB41" s="20">
        <v>1320575763.93333</v>
      </c>
      <c r="CC41" s="20">
        <v>130751061</v>
      </c>
      <c r="CD41" s="19"/>
      <c r="CE41" s="22">
        <f t="shared" si="17"/>
        <v>0</v>
      </c>
      <c r="CF41" s="22">
        <f t="shared" si="13"/>
        <v>1377557969.26</v>
      </c>
      <c r="CG41" s="22">
        <f t="shared" si="14"/>
        <v>16513508228.333328</v>
      </c>
      <c r="CH41" s="21">
        <f t="shared" si="18"/>
        <v>0</v>
      </c>
      <c r="CI41" s="19">
        <v>0</v>
      </c>
      <c r="CJ41" s="19"/>
      <c r="CK41" s="19"/>
      <c r="CL41" s="20">
        <v>1921877301</v>
      </c>
      <c r="CM41" s="20">
        <v>58387000</v>
      </c>
      <c r="CN41" s="20">
        <v>44654000</v>
      </c>
      <c r="CO41" s="19"/>
      <c r="CP41" s="22">
        <f t="shared" si="2"/>
        <v>0</v>
      </c>
      <c r="CQ41" s="22">
        <f t="shared" si="15"/>
        <v>1377557969.26</v>
      </c>
      <c r="CR41" s="22">
        <f t="shared" si="16"/>
        <v>18538426529.33333</v>
      </c>
      <c r="CS41" s="21">
        <f t="shared" si="3"/>
        <v>0</v>
      </c>
    </row>
    <row r="42" spans="1:97" ht="12.75">
      <c r="A42" s="16">
        <v>8921150294</v>
      </c>
      <c r="B42" s="16">
        <v>129444000</v>
      </c>
      <c r="C42" s="17" t="s">
        <v>101</v>
      </c>
      <c r="D42" s="18" t="s">
        <v>102</v>
      </c>
      <c r="E42" s="19">
        <v>0</v>
      </c>
      <c r="F42" s="19"/>
      <c r="G42" s="20">
        <f>VLOOKUP(A42,'[1]Hoja1'!$B$2:$C$49,2,0)</f>
        <v>798607956.5400001</v>
      </c>
      <c r="H42" s="19"/>
      <c r="I42" s="21">
        <f t="shared" si="4"/>
        <v>0</v>
      </c>
      <c r="J42" s="21">
        <f t="shared" si="4"/>
        <v>0</v>
      </c>
      <c r="K42" s="21">
        <f t="shared" si="4"/>
        <v>798607956.5400001</v>
      </c>
      <c r="L42" s="21">
        <f t="shared" si="4"/>
        <v>0</v>
      </c>
      <c r="M42" s="19">
        <v>0</v>
      </c>
      <c r="N42" s="19"/>
      <c r="O42" s="20">
        <f>VLOOKUP(A42,'[1]Hoja1'!$B$2:$D$49,3,0)</f>
        <v>1863418565.2599998</v>
      </c>
      <c r="P42" s="19"/>
      <c r="Q42" s="21">
        <f t="shared" si="5"/>
        <v>0</v>
      </c>
      <c r="R42" s="21">
        <f t="shared" si="5"/>
        <v>0</v>
      </c>
      <c r="S42" s="22">
        <f t="shared" si="5"/>
        <v>2662026521.7999997</v>
      </c>
      <c r="T42" s="21">
        <f t="shared" si="5"/>
        <v>0</v>
      </c>
      <c r="U42" s="19">
        <v>0</v>
      </c>
      <c r="V42" s="19"/>
      <c r="W42" s="20">
        <f>VLOOKUP(A42,'[1]Hoja1'!$B$2:$E$49,4,0)</f>
        <v>887342173.9333333</v>
      </c>
      <c r="X42" s="19"/>
      <c r="Y42" s="22">
        <f t="shared" si="6"/>
        <v>0</v>
      </c>
      <c r="Z42" s="22">
        <f t="shared" si="6"/>
        <v>0</v>
      </c>
      <c r="AA42" s="22">
        <f t="shared" si="6"/>
        <v>3549368695.733333</v>
      </c>
      <c r="AB42" s="21">
        <f t="shared" si="6"/>
        <v>0</v>
      </c>
      <c r="AC42" s="19">
        <v>0</v>
      </c>
      <c r="AD42" s="19"/>
      <c r="AE42" s="20">
        <f>VLOOKUP(A42,'[2]Hoja2'!$C$2:$D$49,2,0)</f>
        <v>887342173.9333333</v>
      </c>
      <c r="AF42" s="19"/>
      <c r="AG42" s="22">
        <f t="shared" si="7"/>
        <v>0</v>
      </c>
      <c r="AH42" s="22">
        <f t="shared" si="7"/>
        <v>0</v>
      </c>
      <c r="AI42" s="22">
        <f t="shared" si="7"/>
        <v>4436710869.666666</v>
      </c>
      <c r="AJ42" s="21">
        <f t="shared" si="7"/>
        <v>0</v>
      </c>
      <c r="AK42" s="19">
        <v>0</v>
      </c>
      <c r="AL42" s="19"/>
      <c r="AM42" s="20">
        <v>887342173.9333333</v>
      </c>
      <c r="AN42" s="19"/>
      <c r="AO42" s="22">
        <f t="shared" si="8"/>
        <v>0</v>
      </c>
      <c r="AP42" s="22">
        <f t="shared" si="8"/>
        <v>0</v>
      </c>
      <c r="AQ42" s="22">
        <f t="shared" si="8"/>
        <v>5324053043.599999</v>
      </c>
      <c r="AR42" s="21">
        <f t="shared" si="8"/>
        <v>0</v>
      </c>
      <c r="AS42" s="19">
        <v>0</v>
      </c>
      <c r="AT42" s="19"/>
      <c r="AU42" s="20">
        <v>1774684348</v>
      </c>
      <c r="AV42" s="19"/>
      <c r="AW42" s="22">
        <f t="shared" si="9"/>
        <v>0</v>
      </c>
      <c r="AX42" s="22">
        <f t="shared" si="9"/>
        <v>0</v>
      </c>
      <c r="AY42" s="22">
        <f t="shared" si="9"/>
        <v>7098737391.599999</v>
      </c>
      <c r="AZ42" s="21">
        <f t="shared" si="9"/>
        <v>0</v>
      </c>
      <c r="BA42" s="19">
        <v>0</v>
      </c>
      <c r="BB42" s="19"/>
      <c r="BC42" s="20">
        <v>887342173.9333333</v>
      </c>
      <c r="BD42" s="19"/>
      <c r="BE42" s="22">
        <f t="shared" si="10"/>
        <v>0</v>
      </c>
      <c r="BF42" s="22">
        <f t="shared" si="10"/>
        <v>0</v>
      </c>
      <c r="BG42" s="22">
        <f t="shared" si="10"/>
        <v>7986079565.533333</v>
      </c>
      <c r="BH42" s="21">
        <f t="shared" si="10"/>
        <v>0</v>
      </c>
      <c r="BI42" s="19">
        <v>0</v>
      </c>
      <c r="BJ42" s="19">
        <v>160704835.61</v>
      </c>
      <c r="BK42" s="20">
        <v>887342173.9333333</v>
      </c>
      <c r="BL42" s="19"/>
      <c r="BM42" s="22">
        <f t="shared" si="11"/>
        <v>0</v>
      </c>
      <c r="BN42" s="22">
        <f t="shared" si="11"/>
        <v>160704835.61</v>
      </c>
      <c r="BO42" s="22">
        <f t="shared" si="11"/>
        <v>8873421739.466665</v>
      </c>
      <c r="BP42" s="21">
        <f t="shared" si="11"/>
        <v>0</v>
      </c>
      <c r="BQ42" s="19">
        <v>0</v>
      </c>
      <c r="BR42" s="19"/>
      <c r="BS42" s="20">
        <v>887342173.9333333</v>
      </c>
      <c r="BT42" s="19"/>
      <c r="BU42" s="22">
        <f t="shared" si="12"/>
        <v>0</v>
      </c>
      <c r="BV42" s="22">
        <f t="shared" si="12"/>
        <v>160704835.61</v>
      </c>
      <c r="BW42" s="22">
        <f t="shared" si="12"/>
        <v>9760763913.399998</v>
      </c>
      <c r="BX42" s="21">
        <f t="shared" si="12"/>
        <v>0</v>
      </c>
      <c r="BY42" s="19">
        <v>0</v>
      </c>
      <c r="BZ42" s="19"/>
      <c r="CA42" s="19">
        <v>39626680</v>
      </c>
      <c r="CB42" s="20">
        <v>887342173.9333333</v>
      </c>
      <c r="CC42" s="20">
        <v>0</v>
      </c>
      <c r="CD42" s="19"/>
      <c r="CE42" s="22">
        <f t="shared" si="17"/>
        <v>0</v>
      </c>
      <c r="CF42" s="22">
        <f t="shared" si="13"/>
        <v>200331515.61</v>
      </c>
      <c r="CG42" s="22">
        <f t="shared" si="14"/>
        <v>10648106087.33333</v>
      </c>
      <c r="CH42" s="21">
        <f t="shared" si="18"/>
        <v>0</v>
      </c>
      <c r="CI42" s="19">
        <v>0</v>
      </c>
      <c r="CJ42" s="19"/>
      <c r="CK42" s="19"/>
      <c r="CL42" s="20">
        <v>1299958028</v>
      </c>
      <c r="CM42" s="20">
        <v>0</v>
      </c>
      <c r="CN42" s="20"/>
      <c r="CO42" s="19"/>
      <c r="CP42" s="22">
        <f t="shared" si="2"/>
        <v>0</v>
      </c>
      <c r="CQ42" s="22">
        <f t="shared" si="15"/>
        <v>200331515.61</v>
      </c>
      <c r="CR42" s="22">
        <f t="shared" si="16"/>
        <v>11948064115.33333</v>
      </c>
      <c r="CS42" s="21">
        <f t="shared" si="3"/>
        <v>0</v>
      </c>
    </row>
    <row r="43" spans="1:97" ht="12.75">
      <c r="A43" s="16">
        <v>8922003239</v>
      </c>
      <c r="B43" s="16">
        <v>128870000</v>
      </c>
      <c r="C43" s="17" t="s">
        <v>103</v>
      </c>
      <c r="D43" s="18" t="s">
        <v>104</v>
      </c>
      <c r="E43" s="19">
        <v>0</v>
      </c>
      <c r="F43" s="19"/>
      <c r="G43" s="20">
        <f>VLOOKUP(A43,'[1]Hoja1'!$B$2:$C$49,2,0)</f>
        <v>766630176.1200001</v>
      </c>
      <c r="H43" s="19"/>
      <c r="I43" s="21">
        <f t="shared" si="4"/>
        <v>0</v>
      </c>
      <c r="J43" s="21">
        <f t="shared" si="4"/>
        <v>0</v>
      </c>
      <c r="K43" s="21">
        <f t="shared" si="4"/>
        <v>766630176.1200001</v>
      </c>
      <c r="L43" s="21">
        <f t="shared" si="4"/>
        <v>0</v>
      </c>
      <c r="M43" s="19">
        <v>0</v>
      </c>
      <c r="N43" s="19"/>
      <c r="O43" s="20">
        <f>VLOOKUP(A43,'[1]Hoja1'!$B$2:$D$49,3,0)</f>
        <v>1788803744.2799997</v>
      </c>
      <c r="P43" s="19"/>
      <c r="Q43" s="21">
        <f t="shared" si="5"/>
        <v>0</v>
      </c>
      <c r="R43" s="21">
        <f t="shared" si="5"/>
        <v>0</v>
      </c>
      <c r="S43" s="22">
        <f t="shared" si="5"/>
        <v>2555433920.3999996</v>
      </c>
      <c r="T43" s="21">
        <f t="shared" si="5"/>
        <v>0</v>
      </c>
      <c r="U43" s="19">
        <v>0</v>
      </c>
      <c r="V43" s="19"/>
      <c r="W43" s="20">
        <f>VLOOKUP(A43,'[1]Hoja1'!$B$2:$E$49,4,0)</f>
        <v>851811306.8</v>
      </c>
      <c r="X43" s="19"/>
      <c r="Y43" s="22">
        <f t="shared" si="6"/>
        <v>0</v>
      </c>
      <c r="Z43" s="22">
        <f t="shared" si="6"/>
        <v>0</v>
      </c>
      <c r="AA43" s="22">
        <f t="shared" si="6"/>
        <v>3407245227.2</v>
      </c>
      <c r="AB43" s="21">
        <f t="shared" si="6"/>
        <v>0</v>
      </c>
      <c r="AC43" s="19">
        <v>0</v>
      </c>
      <c r="AD43" s="19"/>
      <c r="AE43" s="20">
        <f>VLOOKUP(A43,'[2]Hoja2'!$C$2:$D$49,2,0)</f>
        <v>851811306.8</v>
      </c>
      <c r="AF43" s="19"/>
      <c r="AG43" s="22">
        <f t="shared" si="7"/>
        <v>0</v>
      </c>
      <c r="AH43" s="22">
        <f t="shared" si="7"/>
        <v>0</v>
      </c>
      <c r="AI43" s="22">
        <f t="shared" si="7"/>
        <v>4259056534</v>
      </c>
      <c r="AJ43" s="21">
        <f t="shared" si="7"/>
        <v>0</v>
      </c>
      <c r="AK43" s="19">
        <v>0</v>
      </c>
      <c r="AL43" s="19"/>
      <c r="AM43" s="20">
        <v>851811306.8</v>
      </c>
      <c r="AN43" s="19"/>
      <c r="AO43" s="22">
        <f t="shared" si="8"/>
        <v>0</v>
      </c>
      <c r="AP43" s="22">
        <f t="shared" si="8"/>
        <v>0</v>
      </c>
      <c r="AQ43" s="22">
        <f t="shared" si="8"/>
        <v>5110867840.8</v>
      </c>
      <c r="AR43" s="21">
        <f t="shared" si="8"/>
        <v>0</v>
      </c>
      <c r="AS43" s="19">
        <v>0</v>
      </c>
      <c r="AT43" s="19"/>
      <c r="AU43" s="20">
        <v>1703622614</v>
      </c>
      <c r="AV43" s="19"/>
      <c r="AW43" s="22">
        <f t="shared" si="9"/>
        <v>0</v>
      </c>
      <c r="AX43" s="22">
        <f t="shared" si="9"/>
        <v>0</v>
      </c>
      <c r="AY43" s="22">
        <f t="shared" si="9"/>
        <v>6814490454.8</v>
      </c>
      <c r="AZ43" s="21">
        <f t="shared" si="9"/>
        <v>0</v>
      </c>
      <c r="BA43" s="19">
        <v>0</v>
      </c>
      <c r="BB43" s="19"/>
      <c r="BC43" s="20">
        <v>851811306.8</v>
      </c>
      <c r="BD43" s="19"/>
      <c r="BE43" s="22">
        <f t="shared" si="10"/>
        <v>0</v>
      </c>
      <c r="BF43" s="22">
        <f t="shared" si="10"/>
        <v>0</v>
      </c>
      <c r="BG43" s="22">
        <f t="shared" si="10"/>
        <v>7666301761.6</v>
      </c>
      <c r="BH43" s="21">
        <f t="shared" si="10"/>
        <v>0</v>
      </c>
      <c r="BI43" s="19">
        <v>0</v>
      </c>
      <c r="BJ43" s="19">
        <v>154269908.63</v>
      </c>
      <c r="BK43" s="20">
        <v>851811306.8</v>
      </c>
      <c r="BL43" s="19"/>
      <c r="BM43" s="22">
        <f t="shared" si="11"/>
        <v>0</v>
      </c>
      <c r="BN43" s="22">
        <f t="shared" si="11"/>
        <v>154269908.63</v>
      </c>
      <c r="BO43" s="22">
        <f t="shared" si="11"/>
        <v>8518113068.400001</v>
      </c>
      <c r="BP43" s="21">
        <f t="shared" si="11"/>
        <v>0</v>
      </c>
      <c r="BQ43" s="19">
        <v>0</v>
      </c>
      <c r="BR43" s="19"/>
      <c r="BS43" s="20">
        <v>851811306.8</v>
      </c>
      <c r="BT43" s="19"/>
      <c r="BU43" s="22">
        <f t="shared" si="12"/>
        <v>0</v>
      </c>
      <c r="BV43" s="22">
        <f t="shared" si="12"/>
        <v>154269908.63</v>
      </c>
      <c r="BW43" s="22">
        <f t="shared" si="12"/>
        <v>9369924375.2</v>
      </c>
      <c r="BX43" s="21">
        <f t="shared" si="12"/>
        <v>0</v>
      </c>
      <c r="BY43" s="19">
        <v>0</v>
      </c>
      <c r="BZ43" s="19"/>
      <c r="CA43" s="19">
        <v>38039952</v>
      </c>
      <c r="CB43" s="20">
        <v>851811306.8</v>
      </c>
      <c r="CC43" s="20">
        <v>119119192</v>
      </c>
      <c r="CD43" s="19"/>
      <c r="CE43" s="22">
        <f t="shared" si="17"/>
        <v>0</v>
      </c>
      <c r="CF43" s="22">
        <f t="shared" si="13"/>
        <v>192309860.63</v>
      </c>
      <c r="CG43" s="22">
        <f t="shared" si="14"/>
        <v>10340854874</v>
      </c>
      <c r="CH43" s="21">
        <f t="shared" si="18"/>
        <v>0</v>
      </c>
      <c r="CI43" s="19">
        <v>0</v>
      </c>
      <c r="CJ43" s="19"/>
      <c r="CK43" s="19"/>
      <c r="CL43" s="20">
        <v>1325233388</v>
      </c>
      <c r="CM43" s="20">
        <v>53192779</v>
      </c>
      <c r="CN43" s="20"/>
      <c r="CO43" s="19"/>
      <c r="CP43" s="22">
        <f t="shared" si="2"/>
        <v>0</v>
      </c>
      <c r="CQ43" s="22">
        <f t="shared" si="15"/>
        <v>192309860.63</v>
      </c>
      <c r="CR43" s="22">
        <f t="shared" si="16"/>
        <v>11719281041</v>
      </c>
      <c r="CS43" s="21">
        <f t="shared" si="3"/>
        <v>0</v>
      </c>
    </row>
    <row r="44" spans="1:97" ht="12.75">
      <c r="A44" s="16">
        <v>8923002856</v>
      </c>
      <c r="B44" s="16">
        <v>821920000</v>
      </c>
      <c r="C44" s="17" t="s">
        <v>105</v>
      </c>
      <c r="D44" s="18" t="s">
        <v>106</v>
      </c>
      <c r="E44" s="19">
        <v>0</v>
      </c>
      <c r="F44" s="19"/>
      <c r="G44" s="20">
        <f>VLOOKUP(A44,'[1]Hoja1'!$B$2:$C$49,2,0)</f>
        <v>1125249138.36</v>
      </c>
      <c r="H44" s="19"/>
      <c r="I44" s="21">
        <f t="shared" si="4"/>
        <v>0</v>
      </c>
      <c r="J44" s="21">
        <f t="shared" si="4"/>
        <v>0</v>
      </c>
      <c r="K44" s="21">
        <f t="shared" si="4"/>
        <v>1125249138.36</v>
      </c>
      <c r="L44" s="21">
        <f t="shared" si="4"/>
        <v>0</v>
      </c>
      <c r="M44" s="19">
        <v>0</v>
      </c>
      <c r="N44" s="19"/>
      <c r="O44" s="20">
        <f>VLOOKUP(A44,'[1]Hoja1'!$B$2:$D$49,3,0)</f>
        <v>2625581322.84</v>
      </c>
      <c r="P44" s="19"/>
      <c r="Q44" s="21">
        <f t="shared" si="5"/>
        <v>0</v>
      </c>
      <c r="R44" s="21">
        <f t="shared" si="5"/>
        <v>0</v>
      </c>
      <c r="S44" s="22">
        <f t="shared" si="5"/>
        <v>3750830461.2</v>
      </c>
      <c r="T44" s="21">
        <f t="shared" si="5"/>
        <v>0</v>
      </c>
      <c r="U44" s="19">
        <v>0</v>
      </c>
      <c r="V44" s="19">
        <v>747488212</v>
      </c>
      <c r="W44" s="20">
        <f>VLOOKUP(A44,'[1]Hoja1'!$B$2:$E$49,4,0)</f>
        <v>1250276820.4</v>
      </c>
      <c r="X44" s="19"/>
      <c r="Y44" s="22">
        <f t="shared" si="6"/>
        <v>0</v>
      </c>
      <c r="Z44" s="22">
        <f t="shared" si="6"/>
        <v>747488212</v>
      </c>
      <c r="AA44" s="22">
        <f>S44+W44</f>
        <v>5001107281.6</v>
      </c>
      <c r="AB44" s="21">
        <f t="shared" si="6"/>
        <v>0</v>
      </c>
      <c r="AC44" s="19">
        <v>0</v>
      </c>
      <c r="AD44" s="19"/>
      <c r="AE44" s="20">
        <f>VLOOKUP(A44,'[2]Hoja2'!$C$2:$D$49,2,0)</f>
        <v>1250276820.4</v>
      </c>
      <c r="AF44" s="19"/>
      <c r="AG44" s="22">
        <f t="shared" si="7"/>
        <v>0</v>
      </c>
      <c r="AH44" s="22">
        <f t="shared" si="7"/>
        <v>747488212</v>
      </c>
      <c r="AI44" s="22">
        <f>AA44+AE44</f>
        <v>6251384102</v>
      </c>
      <c r="AJ44" s="21">
        <f t="shared" si="7"/>
        <v>0</v>
      </c>
      <c r="AK44" s="19">
        <v>0</v>
      </c>
      <c r="AL44" s="19"/>
      <c r="AM44" s="20">
        <v>1250276820.4</v>
      </c>
      <c r="AN44" s="19"/>
      <c r="AO44" s="22">
        <f t="shared" si="8"/>
        <v>0</v>
      </c>
      <c r="AP44" s="22">
        <f t="shared" si="8"/>
        <v>747488212</v>
      </c>
      <c r="AQ44" s="22">
        <f>AI44+AM44</f>
        <v>7501660922.4</v>
      </c>
      <c r="AR44" s="21">
        <f t="shared" si="8"/>
        <v>0</v>
      </c>
      <c r="AS44" s="19">
        <v>0</v>
      </c>
      <c r="AT44" s="19"/>
      <c r="AU44" s="20">
        <v>2500553641</v>
      </c>
      <c r="AV44" s="19"/>
      <c r="AW44" s="22">
        <f t="shared" si="9"/>
        <v>0</v>
      </c>
      <c r="AX44" s="22">
        <f t="shared" si="9"/>
        <v>747488212</v>
      </c>
      <c r="AY44" s="22">
        <f>AQ44+AU44</f>
        <v>10002214563.4</v>
      </c>
      <c r="AZ44" s="21">
        <f t="shared" si="9"/>
        <v>0</v>
      </c>
      <c r="BA44" s="19">
        <v>0</v>
      </c>
      <c r="BB44" s="19"/>
      <c r="BC44" s="20">
        <v>1250276820.4</v>
      </c>
      <c r="BD44" s="19"/>
      <c r="BE44" s="22">
        <f t="shared" si="10"/>
        <v>0</v>
      </c>
      <c r="BF44" s="22">
        <f t="shared" si="10"/>
        <v>747488212</v>
      </c>
      <c r="BG44" s="22">
        <f>AY44+BC44</f>
        <v>11252491383.8</v>
      </c>
      <c r="BH44" s="21">
        <f t="shared" si="10"/>
        <v>0</v>
      </c>
      <c r="BI44" s="19">
        <v>0</v>
      </c>
      <c r="BJ44" s="19">
        <v>235891834.3</v>
      </c>
      <c r="BK44" s="20">
        <v>1250276820.4</v>
      </c>
      <c r="BL44" s="19"/>
      <c r="BM44" s="22">
        <f t="shared" si="11"/>
        <v>0</v>
      </c>
      <c r="BN44" s="22">
        <f t="shared" si="11"/>
        <v>983380046.3</v>
      </c>
      <c r="BO44" s="22">
        <f>BG44+BK44</f>
        <v>12502768204.199999</v>
      </c>
      <c r="BP44" s="21">
        <f t="shared" si="11"/>
        <v>0</v>
      </c>
      <c r="BQ44" s="19">
        <v>0</v>
      </c>
      <c r="BR44" s="19"/>
      <c r="BS44" s="20">
        <v>1286017233.4</v>
      </c>
      <c r="BT44" s="19"/>
      <c r="BU44" s="22">
        <f t="shared" si="12"/>
        <v>0</v>
      </c>
      <c r="BV44" s="22">
        <f t="shared" si="12"/>
        <v>983380046.3</v>
      </c>
      <c r="BW44" s="22">
        <f>BO44+BS44</f>
        <v>13788785437.599998</v>
      </c>
      <c r="BX44" s="21">
        <f t="shared" si="12"/>
        <v>0</v>
      </c>
      <c r="BY44" s="19">
        <v>0</v>
      </c>
      <c r="BZ44" s="19"/>
      <c r="CA44" s="19">
        <v>58166328</v>
      </c>
      <c r="CB44" s="20">
        <v>1214536407.4</v>
      </c>
      <c r="CC44" s="20">
        <v>118797672</v>
      </c>
      <c r="CD44" s="19"/>
      <c r="CE44" s="22">
        <f t="shared" si="17"/>
        <v>0</v>
      </c>
      <c r="CF44" s="22">
        <f t="shared" si="13"/>
        <v>1041546374.3</v>
      </c>
      <c r="CG44" s="22">
        <f t="shared" si="14"/>
        <v>15122119516.999998</v>
      </c>
      <c r="CH44" s="21">
        <f t="shared" si="18"/>
        <v>0</v>
      </c>
      <c r="CI44" s="19">
        <v>0</v>
      </c>
      <c r="CJ44" s="19"/>
      <c r="CK44" s="19"/>
      <c r="CL44" s="20">
        <v>1643554163</v>
      </c>
      <c r="CM44" s="20">
        <v>53049204</v>
      </c>
      <c r="CN44" s="20">
        <v>35740413</v>
      </c>
      <c r="CO44" s="19"/>
      <c r="CP44" s="22">
        <f t="shared" si="2"/>
        <v>0</v>
      </c>
      <c r="CQ44" s="22">
        <f t="shared" si="15"/>
        <v>1041546374.3</v>
      </c>
      <c r="CR44" s="22">
        <f t="shared" si="16"/>
        <v>16854463296.999998</v>
      </c>
      <c r="CS44" s="21">
        <f t="shared" si="3"/>
        <v>0</v>
      </c>
    </row>
    <row r="45" spans="1:97" s="30" customFormat="1" ht="15">
      <c r="A45" s="24">
        <v>8999990633</v>
      </c>
      <c r="B45" s="24">
        <v>27400000</v>
      </c>
      <c r="C45" s="28" t="s">
        <v>107</v>
      </c>
      <c r="D45" s="29" t="s">
        <v>108</v>
      </c>
      <c r="E45" s="19">
        <f>VLOOKUP(A45,'[1]Hoja2'!$A$2:$B$7,2,0)</f>
        <v>9751260366</v>
      </c>
      <c r="F45" s="19"/>
      <c r="G45" s="20">
        <f>VLOOKUP(A45,'[1]Hoja1'!$B$2:$C$49,2,0)</f>
        <v>27754604966.1</v>
      </c>
      <c r="H45" s="19"/>
      <c r="I45" s="21">
        <f t="shared" si="4"/>
        <v>9751260366</v>
      </c>
      <c r="J45" s="21">
        <f t="shared" si="4"/>
        <v>0</v>
      </c>
      <c r="K45" s="21">
        <f t="shared" si="4"/>
        <v>27754604966.1</v>
      </c>
      <c r="L45" s="21">
        <f t="shared" si="4"/>
        <v>0</v>
      </c>
      <c r="M45" s="19">
        <f>'[3]Hoja1'!$J$37</f>
        <v>27494068456.799995</v>
      </c>
      <c r="N45" s="19"/>
      <c r="O45" s="20">
        <f>VLOOKUP(A45,'[1]Hoja1'!$B$2:$D$49,3,0)</f>
        <v>64760744920.899994</v>
      </c>
      <c r="P45" s="19"/>
      <c r="Q45" s="21">
        <f t="shared" si="5"/>
        <v>37245328822.799995</v>
      </c>
      <c r="R45" s="21">
        <f t="shared" si="5"/>
        <v>0</v>
      </c>
      <c r="S45" s="22">
        <f t="shared" si="5"/>
        <v>92515349887</v>
      </c>
      <c r="T45" s="21">
        <f t="shared" si="5"/>
        <v>0</v>
      </c>
      <c r="U45" s="19">
        <v>2555753897</v>
      </c>
      <c r="V45" s="19">
        <v>36716149384</v>
      </c>
      <c r="W45" s="20">
        <f>VLOOKUP(A45,'[1]Hoja1'!$B$2:$E$49,4,0)</f>
        <v>30838449962.333332</v>
      </c>
      <c r="X45" s="19"/>
      <c r="Y45" s="27">
        <f t="shared" si="6"/>
        <v>39801082719.799995</v>
      </c>
      <c r="Z45" s="22">
        <f t="shared" si="6"/>
        <v>36716149384</v>
      </c>
      <c r="AA45" s="22">
        <f t="shared" si="6"/>
        <v>123353799849.33333</v>
      </c>
      <c r="AB45" s="21">
        <f t="shared" si="6"/>
        <v>0</v>
      </c>
      <c r="AC45" s="19">
        <f>VLOOKUP(A45,'[2]Hoja2'!$C$53:$D$58,2,0)</f>
        <v>9950285680</v>
      </c>
      <c r="AD45" s="19"/>
      <c r="AE45" s="20">
        <f>VLOOKUP(A45,'[2]Hoja2'!$C$2:$D$49,2,0)</f>
        <v>30838449962.333332</v>
      </c>
      <c r="AF45" s="19"/>
      <c r="AG45" s="22">
        <f t="shared" si="7"/>
        <v>49751368399.799995</v>
      </c>
      <c r="AH45" s="22">
        <f t="shared" si="7"/>
        <v>36716149384</v>
      </c>
      <c r="AI45" s="22">
        <f t="shared" si="7"/>
        <v>154192249811.66666</v>
      </c>
      <c r="AJ45" s="21">
        <f t="shared" si="7"/>
        <v>0</v>
      </c>
      <c r="AK45" s="19">
        <v>9950285680</v>
      </c>
      <c r="AL45" s="19"/>
      <c r="AM45" s="20">
        <v>30838449962.333332</v>
      </c>
      <c r="AN45" s="19"/>
      <c r="AO45" s="22">
        <f t="shared" si="8"/>
        <v>59701654079.799995</v>
      </c>
      <c r="AP45" s="22">
        <f t="shared" si="8"/>
        <v>36716149384</v>
      </c>
      <c r="AQ45" s="22">
        <f t="shared" si="8"/>
        <v>185030699774</v>
      </c>
      <c r="AR45" s="21">
        <f t="shared" si="8"/>
        <v>0</v>
      </c>
      <c r="AS45" s="19">
        <v>19900571360</v>
      </c>
      <c r="AT45" s="19"/>
      <c r="AU45" s="20">
        <v>61676899925</v>
      </c>
      <c r="AV45" s="19"/>
      <c r="AW45" s="22">
        <f t="shared" si="9"/>
        <v>79602225439.79999</v>
      </c>
      <c r="AX45" s="22">
        <f t="shared" si="9"/>
        <v>36716149384</v>
      </c>
      <c r="AY45" s="22">
        <f t="shared" si="9"/>
        <v>246707599699</v>
      </c>
      <c r="AZ45" s="21">
        <f t="shared" si="9"/>
        <v>0</v>
      </c>
      <c r="BA45" s="19">
        <v>9950285680</v>
      </c>
      <c r="BB45" s="19"/>
      <c r="BC45" s="20">
        <v>30838449962.333332</v>
      </c>
      <c r="BD45" s="19"/>
      <c r="BE45" s="22">
        <f t="shared" si="10"/>
        <v>89552511119.79999</v>
      </c>
      <c r="BF45" s="22">
        <f t="shared" si="10"/>
        <v>36716149384</v>
      </c>
      <c r="BG45" s="22">
        <f t="shared" si="10"/>
        <v>277546049661.3333</v>
      </c>
      <c r="BH45" s="21">
        <f t="shared" si="10"/>
        <v>0</v>
      </c>
      <c r="BI45" s="19">
        <v>9950285680</v>
      </c>
      <c r="BJ45" s="19">
        <v>7845478475.45</v>
      </c>
      <c r="BK45" s="20">
        <v>30838449962.333332</v>
      </c>
      <c r="BL45" s="19"/>
      <c r="BM45" s="22">
        <f t="shared" si="11"/>
        <v>99502796799.79999</v>
      </c>
      <c r="BN45" s="22">
        <f t="shared" si="11"/>
        <v>44561627859.45</v>
      </c>
      <c r="BO45" s="22">
        <f t="shared" si="11"/>
        <v>308384499623.6666</v>
      </c>
      <c r="BP45" s="21">
        <f t="shared" si="11"/>
        <v>0</v>
      </c>
      <c r="BQ45" s="19">
        <v>9950285680</v>
      </c>
      <c r="BR45" s="19"/>
      <c r="BS45" s="20">
        <v>30838449962.333332</v>
      </c>
      <c r="BT45" s="19"/>
      <c r="BU45" s="22">
        <f t="shared" si="12"/>
        <v>109453082479.79999</v>
      </c>
      <c r="BV45" s="22">
        <f t="shared" si="12"/>
        <v>44561627859.45</v>
      </c>
      <c r="BW45" s="22">
        <f t="shared" si="12"/>
        <v>339222949585.99994</v>
      </c>
      <c r="BX45" s="21">
        <f t="shared" si="12"/>
        <v>0</v>
      </c>
      <c r="BY45" s="19">
        <v>9950285680</v>
      </c>
      <c r="BZ45" s="19"/>
      <c r="CA45" s="19">
        <v>1934542073</v>
      </c>
      <c r="CB45" s="20">
        <v>30838449962.333332</v>
      </c>
      <c r="CC45" s="20">
        <v>2761675275</v>
      </c>
      <c r="CD45" s="19"/>
      <c r="CE45" s="22">
        <f t="shared" si="17"/>
        <v>119403368159.79999</v>
      </c>
      <c r="CF45" s="22">
        <f t="shared" si="13"/>
        <v>46496169932.45</v>
      </c>
      <c r="CG45" s="22">
        <f t="shared" si="14"/>
        <v>372823074823.33325</v>
      </c>
      <c r="CH45" s="21">
        <f t="shared" si="18"/>
        <v>0</v>
      </c>
      <c r="CI45" s="19">
        <v>9950285680</v>
      </c>
      <c r="CJ45" s="19"/>
      <c r="CK45" s="19"/>
      <c r="CL45" s="20">
        <v>31525633149</v>
      </c>
      <c r="CM45" s="20">
        <v>1233228508</v>
      </c>
      <c r="CN45" s="62"/>
      <c r="CO45" s="19"/>
      <c r="CP45" s="22">
        <f>+CE45+CI45</f>
        <v>129353653839.79999</v>
      </c>
      <c r="CQ45" s="22">
        <f t="shared" si="15"/>
        <v>46496169932.45</v>
      </c>
      <c r="CR45" s="22">
        <f t="shared" si="16"/>
        <v>405581936480.33325</v>
      </c>
      <c r="CS45" s="21">
        <f t="shared" si="3"/>
        <v>0</v>
      </c>
    </row>
    <row r="46" spans="1:97" ht="12.75">
      <c r="A46" s="16">
        <v>8999991244</v>
      </c>
      <c r="B46" s="16">
        <v>27500000</v>
      </c>
      <c r="C46" s="17" t="s">
        <v>109</v>
      </c>
      <c r="D46" s="18" t="s">
        <v>110</v>
      </c>
      <c r="E46" s="19">
        <v>0</v>
      </c>
      <c r="F46" s="19"/>
      <c r="G46" s="20">
        <f>VLOOKUP(A46,'[1]Hoja1'!$B$2:$C$49,2,0)</f>
        <v>2743874169.8399997</v>
      </c>
      <c r="H46" s="19"/>
      <c r="I46" s="21">
        <f t="shared" si="4"/>
        <v>0</v>
      </c>
      <c r="J46" s="21">
        <f t="shared" si="4"/>
        <v>0</v>
      </c>
      <c r="K46" s="21">
        <f t="shared" si="4"/>
        <v>2743874169.8399997</v>
      </c>
      <c r="L46" s="21">
        <f t="shared" si="4"/>
        <v>0</v>
      </c>
      <c r="M46" s="19">
        <v>0</v>
      </c>
      <c r="N46" s="19"/>
      <c r="O46" s="20">
        <f>VLOOKUP(A46,'[1]Hoja1'!$B$2:$D$49,3,0)</f>
        <v>6402373062.96</v>
      </c>
      <c r="P46" s="19"/>
      <c r="Q46" s="21">
        <f t="shared" si="5"/>
        <v>0</v>
      </c>
      <c r="R46" s="21">
        <f t="shared" si="5"/>
        <v>0</v>
      </c>
      <c r="S46" s="22">
        <f t="shared" si="5"/>
        <v>9146247232.8</v>
      </c>
      <c r="T46" s="21">
        <f t="shared" si="5"/>
        <v>0</v>
      </c>
      <c r="U46" s="19">
        <v>0</v>
      </c>
      <c r="V46" s="19">
        <v>1859188757</v>
      </c>
      <c r="W46" s="20">
        <f>VLOOKUP(A46,'[1]Hoja1'!$B$2:$E$49,4,0)</f>
        <v>3048749077.6</v>
      </c>
      <c r="X46" s="19"/>
      <c r="Y46" s="22">
        <f t="shared" si="6"/>
        <v>0</v>
      </c>
      <c r="Z46" s="22">
        <f t="shared" si="6"/>
        <v>1859188757</v>
      </c>
      <c r="AA46" s="22">
        <f t="shared" si="6"/>
        <v>12194996310.4</v>
      </c>
      <c r="AB46" s="21">
        <f t="shared" si="6"/>
        <v>0</v>
      </c>
      <c r="AC46" s="19">
        <v>0</v>
      </c>
      <c r="AD46" s="19"/>
      <c r="AE46" s="20">
        <f>VLOOKUP(A46,'[2]Hoja2'!$C$2:$D$49,2,0)</f>
        <v>3048749077.6</v>
      </c>
      <c r="AF46" s="19"/>
      <c r="AG46" s="22">
        <f t="shared" si="7"/>
        <v>0</v>
      </c>
      <c r="AH46" s="22">
        <f t="shared" si="7"/>
        <v>1859188757</v>
      </c>
      <c r="AI46" s="22">
        <f t="shared" si="7"/>
        <v>15243745388</v>
      </c>
      <c r="AJ46" s="21">
        <f t="shared" si="7"/>
        <v>0</v>
      </c>
      <c r="AK46" s="19">
        <v>0</v>
      </c>
      <c r="AL46" s="19"/>
      <c r="AM46" s="20">
        <v>3048749077.6</v>
      </c>
      <c r="AN46" s="19"/>
      <c r="AO46" s="22">
        <f t="shared" si="8"/>
        <v>0</v>
      </c>
      <c r="AP46" s="22">
        <f t="shared" si="8"/>
        <v>1859188757</v>
      </c>
      <c r="AQ46" s="22">
        <f t="shared" si="8"/>
        <v>18292494465.6</v>
      </c>
      <c r="AR46" s="21">
        <f t="shared" si="8"/>
        <v>0</v>
      </c>
      <c r="AS46" s="19">
        <v>0</v>
      </c>
      <c r="AT46" s="19"/>
      <c r="AU46" s="20">
        <v>6097498155</v>
      </c>
      <c r="AV46" s="19"/>
      <c r="AW46" s="22">
        <f t="shared" si="9"/>
        <v>0</v>
      </c>
      <c r="AX46" s="22">
        <f t="shared" si="9"/>
        <v>1859188757</v>
      </c>
      <c r="AY46" s="22">
        <f t="shared" si="9"/>
        <v>24389992620.6</v>
      </c>
      <c r="AZ46" s="21">
        <f t="shared" si="9"/>
        <v>0</v>
      </c>
      <c r="BA46" s="19">
        <v>0</v>
      </c>
      <c r="BB46" s="19"/>
      <c r="BC46" s="20">
        <v>3048749077.6</v>
      </c>
      <c r="BD46" s="19"/>
      <c r="BE46" s="22">
        <f t="shared" si="10"/>
        <v>0</v>
      </c>
      <c r="BF46" s="22">
        <f t="shared" si="10"/>
        <v>1859188757</v>
      </c>
      <c r="BG46" s="22">
        <f t="shared" si="10"/>
        <v>27438741698.199997</v>
      </c>
      <c r="BH46" s="21">
        <f t="shared" si="10"/>
        <v>0</v>
      </c>
      <c r="BI46" s="19">
        <v>0</v>
      </c>
      <c r="BJ46" s="19">
        <v>575764969.99</v>
      </c>
      <c r="BK46" s="20">
        <v>3048749077.6</v>
      </c>
      <c r="BL46" s="19"/>
      <c r="BM46" s="22">
        <f t="shared" si="11"/>
        <v>0</v>
      </c>
      <c r="BN46" s="22">
        <f t="shared" si="11"/>
        <v>2434953726.99</v>
      </c>
      <c r="BO46" s="22">
        <f t="shared" si="11"/>
        <v>30487490775.799995</v>
      </c>
      <c r="BP46" s="21">
        <f t="shared" si="11"/>
        <v>0</v>
      </c>
      <c r="BQ46" s="19">
        <v>0</v>
      </c>
      <c r="BR46" s="19"/>
      <c r="BS46" s="20">
        <v>3048749077.6</v>
      </c>
      <c r="BT46" s="19"/>
      <c r="BU46" s="22">
        <f t="shared" si="12"/>
        <v>0</v>
      </c>
      <c r="BV46" s="22">
        <f t="shared" si="12"/>
        <v>2434953726.99</v>
      </c>
      <c r="BW46" s="22">
        <f t="shared" si="12"/>
        <v>33536239853.399994</v>
      </c>
      <c r="BX46" s="21">
        <f t="shared" si="12"/>
        <v>0</v>
      </c>
      <c r="BY46" s="19">
        <v>0</v>
      </c>
      <c r="BZ46" s="19"/>
      <c r="CA46" s="19">
        <v>141972419</v>
      </c>
      <c r="CB46" s="20">
        <v>3048749077.6</v>
      </c>
      <c r="CC46" s="20">
        <v>212656430</v>
      </c>
      <c r="CD46" s="19"/>
      <c r="CE46" s="22">
        <f t="shared" si="17"/>
        <v>0</v>
      </c>
      <c r="CF46" s="22">
        <f t="shared" si="13"/>
        <v>2576926145.99</v>
      </c>
      <c r="CG46" s="22">
        <f t="shared" si="14"/>
        <v>36797645360.99999</v>
      </c>
      <c r="CH46" s="21">
        <f t="shared" si="18"/>
        <v>0</v>
      </c>
      <c r="CI46" s="19">
        <v>0</v>
      </c>
      <c r="CJ46" s="19"/>
      <c r="CK46" s="19"/>
      <c r="CL46" s="20">
        <v>3585252317</v>
      </c>
      <c r="CM46" s="20">
        <v>94961914</v>
      </c>
      <c r="CN46" s="20"/>
      <c r="CO46" s="19"/>
      <c r="CP46" s="22">
        <f t="shared" si="2"/>
        <v>0</v>
      </c>
      <c r="CQ46" s="22">
        <f t="shared" si="15"/>
        <v>2576926145.99</v>
      </c>
      <c r="CR46" s="22">
        <f t="shared" si="16"/>
        <v>40477859591.99999</v>
      </c>
      <c r="CS46" s="21">
        <f t="shared" si="3"/>
        <v>0</v>
      </c>
    </row>
    <row r="47" spans="1:97" ht="12.75">
      <c r="A47" s="16">
        <v>8999992307</v>
      </c>
      <c r="B47" s="16">
        <v>222711001</v>
      </c>
      <c r="C47" s="17" t="s">
        <v>111</v>
      </c>
      <c r="D47" s="18" t="s">
        <v>112</v>
      </c>
      <c r="E47" s="19">
        <v>0</v>
      </c>
      <c r="F47" s="19"/>
      <c r="G47" s="20">
        <f>VLOOKUP(A47,'[1]Hoja1'!$B$2:$C$49,2,0)</f>
        <v>774048933.9</v>
      </c>
      <c r="H47" s="19"/>
      <c r="I47" s="21">
        <f t="shared" si="4"/>
        <v>0</v>
      </c>
      <c r="J47" s="21">
        <f t="shared" si="4"/>
        <v>0</v>
      </c>
      <c r="K47" s="21">
        <f t="shared" si="4"/>
        <v>774048933.9</v>
      </c>
      <c r="L47" s="21">
        <f t="shared" si="4"/>
        <v>0</v>
      </c>
      <c r="M47" s="19">
        <v>0</v>
      </c>
      <c r="N47" s="19"/>
      <c r="O47" s="20">
        <f>VLOOKUP(A47,'[1]Hoja1'!$B$2:$D$49,3,0)</f>
        <v>1806114179.1</v>
      </c>
      <c r="P47" s="19"/>
      <c r="Q47" s="21">
        <f t="shared" si="5"/>
        <v>0</v>
      </c>
      <c r="R47" s="21">
        <f t="shared" si="5"/>
        <v>0</v>
      </c>
      <c r="S47" s="22">
        <f t="shared" si="5"/>
        <v>2580163113</v>
      </c>
      <c r="T47" s="21">
        <f t="shared" si="5"/>
        <v>0</v>
      </c>
      <c r="U47" s="19">
        <v>0</v>
      </c>
      <c r="V47" s="19"/>
      <c r="W47" s="20">
        <f>VLOOKUP(A47,'[1]Hoja1'!$B$2:$E$49,4,0)</f>
        <v>860054371</v>
      </c>
      <c r="X47" s="19"/>
      <c r="Y47" s="22">
        <f t="shared" si="6"/>
        <v>0</v>
      </c>
      <c r="Z47" s="22">
        <f t="shared" si="6"/>
        <v>0</v>
      </c>
      <c r="AA47" s="22">
        <f t="shared" si="6"/>
        <v>3440217484</v>
      </c>
      <c r="AB47" s="21">
        <f t="shared" si="6"/>
        <v>0</v>
      </c>
      <c r="AC47" s="19">
        <v>0</v>
      </c>
      <c r="AD47" s="19"/>
      <c r="AE47" s="20">
        <f>VLOOKUP(A47,'[2]Hoja2'!$C$2:$D$49,2,0)</f>
        <v>860054371</v>
      </c>
      <c r="AF47" s="19"/>
      <c r="AG47" s="22">
        <f t="shared" si="7"/>
        <v>0</v>
      </c>
      <c r="AH47" s="22">
        <f t="shared" si="7"/>
        <v>0</v>
      </c>
      <c r="AI47" s="22">
        <f t="shared" si="7"/>
        <v>4300271855</v>
      </c>
      <c r="AJ47" s="21">
        <f t="shared" si="7"/>
        <v>0</v>
      </c>
      <c r="AK47" s="19">
        <v>0</v>
      </c>
      <c r="AL47" s="19"/>
      <c r="AM47" s="20">
        <v>860054371</v>
      </c>
      <c r="AN47" s="19"/>
      <c r="AO47" s="22">
        <f t="shared" si="8"/>
        <v>0</v>
      </c>
      <c r="AP47" s="22">
        <f t="shared" si="8"/>
        <v>0</v>
      </c>
      <c r="AQ47" s="22">
        <f t="shared" si="8"/>
        <v>5160326226</v>
      </c>
      <c r="AR47" s="21">
        <f t="shared" si="8"/>
        <v>0</v>
      </c>
      <c r="AS47" s="19">
        <v>0</v>
      </c>
      <c r="AT47" s="19"/>
      <c r="AU47" s="20">
        <v>1720108742</v>
      </c>
      <c r="AV47" s="19"/>
      <c r="AW47" s="22">
        <f t="shared" si="9"/>
        <v>0</v>
      </c>
      <c r="AX47" s="22">
        <f t="shared" si="9"/>
        <v>0</v>
      </c>
      <c r="AY47" s="22">
        <f t="shared" si="9"/>
        <v>6880434968</v>
      </c>
      <c r="AZ47" s="21">
        <f t="shared" si="9"/>
        <v>0</v>
      </c>
      <c r="BA47" s="19">
        <v>0</v>
      </c>
      <c r="BB47" s="19"/>
      <c r="BC47" s="20">
        <v>860054371</v>
      </c>
      <c r="BD47" s="19"/>
      <c r="BE47" s="22">
        <f t="shared" si="10"/>
        <v>0</v>
      </c>
      <c r="BF47" s="22">
        <f t="shared" si="10"/>
        <v>0</v>
      </c>
      <c r="BG47" s="22">
        <f t="shared" si="10"/>
        <v>7740489339</v>
      </c>
      <c r="BH47" s="21">
        <f t="shared" si="10"/>
        <v>0</v>
      </c>
      <c r="BI47" s="19">
        <v>0</v>
      </c>
      <c r="BJ47" s="19">
        <v>155762793.99</v>
      </c>
      <c r="BK47" s="20">
        <v>860054371</v>
      </c>
      <c r="BL47" s="19"/>
      <c r="BM47" s="22">
        <f t="shared" si="11"/>
        <v>0</v>
      </c>
      <c r="BN47" s="22">
        <f t="shared" si="11"/>
        <v>155762793.99</v>
      </c>
      <c r="BO47" s="22">
        <f t="shared" si="11"/>
        <v>8600543710</v>
      </c>
      <c r="BP47" s="21">
        <f t="shared" si="11"/>
        <v>0</v>
      </c>
      <c r="BQ47" s="19">
        <v>0</v>
      </c>
      <c r="BR47" s="19"/>
      <c r="BS47" s="20">
        <v>860054371</v>
      </c>
      <c r="BT47" s="19"/>
      <c r="BU47" s="22">
        <f t="shared" si="12"/>
        <v>0</v>
      </c>
      <c r="BV47" s="22">
        <f t="shared" si="12"/>
        <v>155762793.99</v>
      </c>
      <c r="BW47" s="22">
        <f t="shared" si="12"/>
        <v>9460598081</v>
      </c>
      <c r="BX47" s="21">
        <f t="shared" si="12"/>
        <v>0</v>
      </c>
      <c r="BY47" s="19">
        <v>0</v>
      </c>
      <c r="BZ47" s="19"/>
      <c r="CA47" s="19">
        <v>38408069</v>
      </c>
      <c r="CB47" s="20">
        <v>860054371</v>
      </c>
      <c r="CC47" s="20">
        <v>342043940</v>
      </c>
      <c r="CD47" s="19"/>
      <c r="CE47" s="22">
        <f t="shared" si="17"/>
        <v>0</v>
      </c>
      <c r="CF47" s="22">
        <f t="shared" si="13"/>
        <v>194170862.99</v>
      </c>
      <c r="CG47" s="22">
        <f t="shared" si="14"/>
        <v>10662696392</v>
      </c>
      <c r="CH47" s="21">
        <f t="shared" si="18"/>
        <v>0</v>
      </c>
      <c r="CI47" s="19">
        <v>0</v>
      </c>
      <c r="CJ47" s="19"/>
      <c r="CK47" s="19"/>
      <c r="CL47" s="20">
        <v>1270334857</v>
      </c>
      <c r="CM47" s="20">
        <v>152740021</v>
      </c>
      <c r="CN47" s="20"/>
      <c r="CO47" s="19"/>
      <c r="CP47" s="22">
        <f t="shared" si="2"/>
        <v>0</v>
      </c>
      <c r="CQ47" s="22">
        <f t="shared" si="15"/>
        <v>194170862.99</v>
      </c>
      <c r="CR47" s="22">
        <f t="shared" si="16"/>
        <v>12085771270</v>
      </c>
      <c r="CS47" s="21">
        <f t="shared" si="3"/>
        <v>0</v>
      </c>
    </row>
    <row r="48" spans="1:97" ht="12.75">
      <c r="A48" s="16">
        <v>8020110655</v>
      </c>
      <c r="B48" s="16">
        <v>64500000</v>
      </c>
      <c r="C48" s="17" t="s">
        <v>113</v>
      </c>
      <c r="D48" s="18" t="s">
        <v>114</v>
      </c>
      <c r="E48" s="19">
        <v>0</v>
      </c>
      <c r="F48" s="19"/>
      <c r="G48" s="20">
        <f>VLOOKUP(A48,'[1]Hoja1'!$B$2:$C$49,2,0)</f>
        <v>163015530</v>
      </c>
      <c r="H48" s="19"/>
      <c r="I48" s="21">
        <f t="shared" si="4"/>
        <v>0</v>
      </c>
      <c r="J48" s="21">
        <f t="shared" si="4"/>
        <v>0</v>
      </c>
      <c r="K48" s="21">
        <f t="shared" si="4"/>
        <v>163015530</v>
      </c>
      <c r="L48" s="21">
        <f t="shared" si="4"/>
        <v>0</v>
      </c>
      <c r="M48" s="19">
        <v>0</v>
      </c>
      <c r="N48" s="19"/>
      <c r="O48" s="20">
        <f>VLOOKUP(A48,'[1]Hoja1'!$B$2:$D$49,3,0)</f>
        <v>163015530</v>
      </c>
      <c r="P48" s="19"/>
      <c r="Q48" s="21">
        <f t="shared" si="5"/>
        <v>0</v>
      </c>
      <c r="R48" s="21">
        <f t="shared" si="5"/>
        <v>0</v>
      </c>
      <c r="S48" s="22">
        <f t="shared" si="5"/>
        <v>326031060</v>
      </c>
      <c r="T48" s="21">
        <f t="shared" si="5"/>
        <v>0</v>
      </c>
      <c r="U48" s="19">
        <v>0</v>
      </c>
      <c r="V48" s="19"/>
      <c r="W48" s="20">
        <f>VLOOKUP(A48,'[1]Hoja1'!$B$2:$E$49,4,0)</f>
        <v>163015530</v>
      </c>
      <c r="X48" s="19"/>
      <c r="Y48" s="22">
        <f t="shared" si="6"/>
        <v>0</v>
      </c>
      <c r="Z48" s="22">
        <f t="shared" si="6"/>
        <v>0</v>
      </c>
      <c r="AA48" s="22">
        <f t="shared" si="6"/>
        <v>489046590</v>
      </c>
      <c r="AB48" s="21">
        <f t="shared" si="6"/>
        <v>0</v>
      </c>
      <c r="AC48" s="19">
        <v>0</v>
      </c>
      <c r="AD48" s="19"/>
      <c r="AE48" s="20">
        <f>VLOOKUP(A48,'[2]Hoja2'!$C$2:$D$49,2,0)</f>
        <v>163015530</v>
      </c>
      <c r="AF48" s="19"/>
      <c r="AG48" s="22">
        <f t="shared" si="7"/>
        <v>0</v>
      </c>
      <c r="AH48" s="22">
        <f t="shared" si="7"/>
        <v>0</v>
      </c>
      <c r="AI48" s="22">
        <f t="shared" si="7"/>
        <v>652062120</v>
      </c>
      <c r="AJ48" s="21">
        <f t="shared" si="7"/>
        <v>0</v>
      </c>
      <c r="AK48" s="19">
        <v>0</v>
      </c>
      <c r="AL48" s="19"/>
      <c r="AM48" s="20">
        <v>163015530</v>
      </c>
      <c r="AN48" s="19"/>
      <c r="AO48" s="22">
        <f t="shared" si="8"/>
        <v>0</v>
      </c>
      <c r="AP48" s="22">
        <f t="shared" si="8"/>
        <v>0</v>
      </c>
      <c r="AQ48" s="22">
        <f t="shared" si="8"/>
        <v>815077650</v>
      </c>
      <c r="AR48" s="21">
        <f t="shared" si="8"/>
        <v>0</v>
      </c>
      <c r="AS48" s="19">
        <v>0</v>
      </c>
      <c r="AT48" s="19"/>
      <c r="AU48" s="20">
        <v>163015530</v>
      </c>
      <c r="AV48" s="19"/>
      <c r="AW48" s="22">
        <f t="shared" si="9"/>
        <v>0</v>
      </c>
      <c r="AX48" s="22">
        <f t="shared" si="9"/>
        <v>0</v>
      </c>
      <c r="AY48" s="22">
        <f t="shared" si="9"/>
        <v>978093180</v>
      </c>
      <c r="AZ48" s="21">
        <f t="shared" si="9"/>
        <v>0</v>
      </c>
      <c r="BA48" s="19">
        <v>0</v>
      </c>
      <c r="BB48" s="19"/>
      <c r="BC48" s="20">
        <v>163015530</v>
      </c>
      <c r="BD48" s="19"/>
      <c r="BE48" s="22">
        <f t="shared" si="10"/>
        <v>0</v>
      </c>
      <c r="BF48" s="22">
        <f t="shared" si="10"/>
        <v>0</v>
      </c>
      <c r="BG48" s="22">
        <f t="shared" si="10"/>
        <v>1141108710</v>
      </c>
      <c r="BH48" s="21">
        <f t="shared" si="10"/>
        <v>0</v>
      </c>
      <c r="BI48" s="19">
        <v>0</v>
      </c>
      <c r="BJ48" s="19">
        <v>0</v>
      </c>
      <c r="BK48" s="20">
        <v>163015530</v>
      </c>
      <c r="BL48" s="19"/>
      <c r="BM48" s="22">
        <f t="shared" si="11"/>
        <v>0</v>
      </c>
      <c r="BN48" s="22">
        <f t="shared" si="11"/>
        <v>0</v>
      </c>
      <c r="BO48" s="22">
        <f t="shared" si="11"/>
        <v>1304124240</v>
      </c>
      <c r="BP48" s="21">
        <f t="shared" si="11"/>
        <v>0</v>
      </c>
      <c r="BQ48" s="19">
        <v>0</v>
      </c>
      <c r="BR48" s="19"/>
      <c r="BS48" s="20">
        <v>163015530</v>
      </c>
      <c r="BT48" s="19"/>
      <c r="BU48" s="22">
        <f t="shared" si="12"/>
        <v>0</v>
      </c>
      <c r="BV48" s="22">
        <f t="shared" si="12"/>
        <v>0</v>
      </c>
      <c r="BW48" s="22">
        <f t="shared" si="12"/>
        <v>1467139770</v>
      </c>
      <c r="BX48" s="21">
        <f t="shared" si="12"/>
        <v>0</v>
      </c>
      <c r="BY48" s="19">
        <v>0</v>
      </c>
      <c r="BZ48" s="19"/>
      <c r="CA48" s="19">
        <v>0</v>
      </c>
      <c r="CB48" s="20">
        <v>163015530</v>
      </c>
      <c r="CC48" s="20">
        <v>0</v>
      </c>
      <c r="CD48" s="19"/>
      <c r="CE48" s="22">
        <f t="shared" si="17"/>
        <v>0</v>
      </c>
      <c r="CF48" s="22">
        <f t="shared" si="13"/>
        <v>0</v>
      </c>
      <c r="CG48" s="22">
        <f t="shared" si="14"/>
        <v>1630155300</v>
      </c>
      <c r="CH48" s="21">
        <f t="shared" si="18"/>
        <v>0</v>
      </c>
      <c r="CI48" s="19">
        <v>0</v>
      </c>
      <c r="CJ48" s="19"/>
      <c r="CK48" s="19"/>
      <c r="CL48" s="20">
        <v>163015530</v>
      </c>
      <c r="CM48" s="20">
        <v>0</v>
      </c>
      <c r="CN48" s="20"/>
      <c r="CO48" s="19"/>
      <c r="CP48" s="22">
        <f t="shared" si="2"/>
        <v>0</v>
      </c>
      <c r="CQ48" s="22">
        <f t="shared" si="15"/>
        <v>0</v>
      </c>
      <c r="CR48" s="22">
        <f t="shared" si="16"/>
        <v>1793170830</v>
      </c>
      <c r="CS48" s="21">
        <f t="shared" si="3"/>
        <v>0</v>
      </c>
    </row>
    <row r="49" spans="1:97" ht="12.75">
      <c r="A49" s="16">
        <v>8904800545</v>
      </c>
      <c r="B49" s="16">
        <v>824613000</v>
      </c>
      <c r="C49" s="17" t="s">
        <v>115</v>
      </c>
      <c r="D49" s="18" t="s">
        <v>116</v>
      </c>
      <c r="E49" s="19">
        <v>0</v>
      </c>
      <c r="F49" s="19"/>
      <c r="G49" s="20">
        <f>VLOOKUP(A49,'[1]Hoja1'!$B$2:$C$49,2,0)</f>
        <v>201654411</v>
      </c>
      <c r="H49" s="19"/>
      <c r="I49" s="21">
        <f t="shared" si="4"/>
        <v>0</v>
      </c>
      <c r="J49" s="21">
        <f t="shared" si="4"/>
        <v>0</v>
      </c>
      <c r="K49" s="21">
        <f t="shared" si="4"/>
        <v>201654411</v>
      </c>
      <c r="L49" s="21">
        <f t="shared" si="4"/>
        <v>0</v>
      </c>
      <c r="M49" s="19">
        <v>0</v>
      </c>
      <c r="N49" s="19"/>
      <c r="O49" s="20">
        <f>VLOOKUP(A49,'[1]Hoja1'!$B$2:$D$49,3,0)</f>
        <v>201654411</v>
      </c>
      <c r="P49" s="19"/>
      <c r="Q49" s="21">
        <f t="shared" si="5"/>
        <v>0</v>
      </c>
      <c r="R49" s="21">
        <f t="shared" si="5"/>
        <v>0</v>
      </c>
      <c r="S49" s="22">
        <f t="shared" si="5"/>
        <v>403308822</v>
      </c>
      <c r="T49" s="21">
        <f t="shared" si="5"/>
        <v>0</v>
      </c>
      <c r="U49" s="19">
        <v>0</v>
      </c>
      <c r="V49" s="19"/>
      <c r="W49" s="20">
        <f>VLOOKUP(A49,'[1]Hoja1'!$B$2:$E$49,4,0)</f>
        <v>201654411</v>
      </c>
      <c r="X49" s="19"/>
      <c r="Y49" s="22">
        <f t="shared" si="6"/>
        <v>0</v>
      </c>
      <c r="Z49" s="22">
        <f t="shared" si="6"/>
        <v>0</v>
      </c>
      <c r="AA49" s="22">
        <f t="shared" si="6"/>
        <v>604963233</v>
      </c>
      <c r="AB49" s="21">
        <f t="shared" si="6"/>
        <v>0</v>
      </c>
      <c r="AC49" s="19">
        <v>0</v>
      </c>
      <c r="AD49" s="19"/>
      <c r="AE49" s="20">
        <f>VLOOKUP(A49,'[2]Hoja2'!$C$2:$D$49,2,0)</f>
        <v>201654411</v>
      </c>
      <c r="AF49" s="19"/>
      <c r="AG49" s="22">
        <f t="shared" si="7"/>
        <v>0</v>
      </c>
      <c r="AH49" s="22">
        <f t="shared" si="7"/>
        <v>0</v>
      </c>
      <c r="AI49" s="22">
        <f t="shared" si="7"/>
        <v>806617644</v>
      </c>
      <c r="AJ49" s="21">
        <f t="shared" si="7"/>
        <v>0</v>
      </c>
      <c r="AK49" s="19">
        <v>0</v>
      </c>
      <c r="AL49" s="19"/>
      <c r="AM49" s="20">
        <v>201654411</v>
      </c>
      <c r="AN49" s="19"/>
      <c r="AO49" s="22">
        <f t="shared" si="8"/>
        <v>0</v>
      </c>
      <c r="AP49" s="22">
        <f t="shared" si="8"/>
        <v>0</v>
      </c>
      <c r="AQ49" s="22">
        <f t="shared" si="8"/>
        <v>1008272055</v>
      </c>
      <c r="AR49" s="21">
        <f t="shared" si="8"/>
        <v>0</v>
      </c>
      <c r="AS49" s="19">
        <v>0</v>
      </c>
      <c r="AT49" s="19"/>
      <c r="AU49" s="20">
        <v>201654411</v>
      </c>
      <c r="AV49" s="19"/>
      <c r="AW49" s="22">
        <f t="shared" si="9"/>
        <v>0</v>
      </c>
      <c r="AX49" s="22">
        <f t="shared" si="9"/>
        <v>0</v>
      </c>
      <c r="AY49" s="22">
        <f t="shared" si="9"/>
        <v>1209926466</v>
      </c>
      <c r="AZ49" s="21">
        <f t="shared" si="9"/>
        <v>0</v>
      </c>
      <c r="BA49" s="19">
        <v>0</v>
      </c>
      <c r="BB49" s="19"/>
      <c r="BC49" s="20">
        <v>201654411</v>
      </c>
      <c r="BD49" s="19"/>
      <c r="BE49" s="22">
        <f t="shared" si="10"/>
        <v>0</v>
      </c>
      <c r="BF49" s="22">
        <f t="shared" si="10"/>
        <v>0</v>
      </c>
      <c r="BG49" s="22">
        <f t="shared" si="10"/>
        <v>1411580877</v>
      </c>
      <c r="BH49" s="21">
        <f t="shared" si="10"/>
        <v>0</v>
      </c>
      <c r="BI49" s="19">
        <v>0</v>
      </c>
      <c r="BJ49" s="19">
        <v>0</v>
      </c>
      <c r="BK49" s="20">
        <v>201654411</v>
      </c>
      <c r="BL49" s="19"/>
      <c r="BM49" s="22">
        <f t="shared" si="11"/>
        <v>0</v>
      </c>
      <c r="BN49" s="22">
        <f t="shared" si="11"/>
        <v>0</v>
      </c>
      <c r="BO49" s="22">
        <f t="shared" si="11"/>
        <v>1613235288</v>
      </c>
      <c r="BP49" s="21">
        <f t="shared" si="11"/>
        <v>0</v>
      </c>
      <c r="BQ49" s="19">
        <v>0</v>
      </c>
      <c r="BR49" s="19"/>
      <c r="BS49" s="20">
        <v>201654411</v>
      </c>
      <c r="BT49" s="19"/>
      <c r="BU49" s="22">
        <f t="shared" si="12"/>
        <v>0</v>
      </c>
      <c r="BV49" s="22">
        <f t="shared" si="12"/>
        <v>0</v>
      </c>
      <c r="BW49" s="22">
        <f t="shared" si="12"/>
        <v>1814889699</v>
      </c>
      <c r="BX49" s="21">
        <f t="shared" si="12"/>
        <v>0</v>
      </c>
      <c r="BY49" s="19">
        <v>0</v>
      </c>
      <c r="BZ49" s="19"/>
      <c r="CA49" s="19">
        <v>0</v>
      </c>
      <c r="CB49" s="20">
        <v>201654411</v>
      </c>
      <c r="CC49" s="20">
        <v>0</v>
      </c>
      <c r="CD49" s="19"/>
      <c r="CE49" s="22">
        <f t="shared" si="17"/>
        <v>0</v>
      </c>
      <c r="CF49" s="22">
        <f t="shared" si="13"/>
        <v>0</v>
      </c>
      <c r="CG49" s="22">
        <f t="shared" si="14"/>
        <v>2016544110</v>
      </c>
      <c r="CH49" s="21">
        <f t="shared" si="18"/>
        <v>0</v>
      </c>
      <c r="CI49" s="19">
        <v>0</v>
      </c>
      <c r="CJ49" s="19"/>
      <c r="CK49" s="19"/>
      <c r="CL49" s="20">
        <v>201654411</v>
      </c>
      <c r="CM49" s="20">
        <v>0</v>
      </c>
      <c r="CN49" s="20"/>
      <c r="CO49" s="19"/>
      <c r="CP49" s="22">
        <f t="shared" si="2"/>
        <v>0</v>
      </c>
      <c r="CQ49" s="22">
        <f t="shared" si="15"/>
        <v>0</v>
      </c>
      <c r="CR49" s="22">
        <f t="shared" si="16"/>
        <v>2218198521</v>
      </c>
      <c r="CS49" s="21">
        <f t="shared" si="3"/>
        <v>0</v>
      </c>
    </row>
    <row r="50" spans="1:97" ht="12.75">
      <c r="A50" s="16">
        <v>8909801531</v>
      </c>
      <c r="B50" s="16">
        <v>821505000</v>
      </c>
      <c r="C50" s="17" t="s">
        <v>117</v>
      </c>
      <c r="D50" s="18" t="s">
        <v>118</v>
      </c>
      <c r="E50" s="19">
        <v>0</v>
      </c>
      <c r="F50" s="19"/>
      <c r="G50" s="20">
        <f>VLOOKUP(A50,'[1]Hoja1'!$B$2:$C$49,2,0)</f>
        <v>479992686</v>
      </c>
      <c r="H50" s="19"/>
      <c r="I50" s="21">
        <f t="shared" si="4"/>
        <v>0</v>
      </c>
      <c r="J50" s="21">
        <f t="shared" si="4"/>
        <v>0</v>
      </c>
      <c r="K50" s="21">
        <f t="shared" si="4"/>
        <v>479992686</v>
      </c>
      <c r="L50" s="21">
        <f t="shared" si="4"/>
        <v>0</v>
      </c>
      <c r="M50" s="19">
        <v>0</v>
      </c>
      <c r="N50" s="19"/>
      <c r="O50" s="20">
        <f>VLOOKUP(A50,'[1]Hoja1'!$B$2:$D$49,3,0)</f>
        <v>479992686</v>
      </c>
      <c r="P50" s="19"/>
      <c r="Q50" s="21">
        <f t="shared" si="5"/>
        <v>0</v>
      </c>
      <c r="R50" s="21">
        <f t="shared" si="5"/>
        <v>0</v>
      </c>
      <c r="S50" s="22">
        <f t="shared" si="5"/>
        <v>959985372</v>
      </c>
      <c r="T50" s="21">
        <f t="shared" si="5"/>
        <v>0</v>
      </c>
      <c r="U50" s="19">
        <v>0</v>
      </c>
      <c r="V50" s="19"/>
      <c r="W50" s="20">
        <f>VLOOKUP(A50,'[1]Hoja1'!$B$2:$E$49,4,0)</f>
        <v>479992686</v>
      </c>
      <c r="X50" s="19"/>
      <c r="Y50" s="22">
        <f t="shared" si="6"/>
        <v>0</v>
      </c>
      <c r="Z50" s="22">
        <f t="shared" si="6"/>
        <v>0</v>
      </c>
      <c r="AA50" s="22">
        <f t="shared" si="6"/>
        <v>1439978058</v>
      </c>
      <c r="AB50" s="21">
        <f t="shared" si="6"/>
        <v>0</v>
      </c>
      <c r="AC50" s="19">
        <v>0</v>
      </c>
      <c r="AD50" s="19"/>
      <c r="AE50" s="20">
        <f>VLOOKUP(A50,'[2]Hoja2'!$C$2:$D$49,2,0)</f>
        <v>479992686</v>
      </c>
      <c r="AF50" s="19"/>
      <c r="AG50" s="22">
        <f t="shared" si="7"/>
        <v>0</v>
      </c>
      <c r="AH50" s="22">
        <f t="shared" si="7"/>
        <v>0</v>
      </c>
      <c r="AI50" s="22">
        <f t="shared" si="7"/>
        <v>1919970744</v>
      </c>
      <c r="AJ50" s="21">
        <f t="shared" si="7"/>
        <v>0</v>
      </c>
      <c r="AK50" s="19">
        <v>0</v>
      </c>
      <c r="AL50" s="19"/>
      <c r="AM50" s="20">
        <v>479992686</v>
      </c>
      <c r="AN50" s="19"/>
      <c r="AO50" s="22">
        <f t="shared" si="8"/>
        <v>0</v>
      </c>
      <c r="AP50" s="22">
        <f t="shared" si="8"/>
        <v>0</v>
      </c>
      <c r="AQ50" s="22">
        <f t="shared" si="8"/>
        <v>2399963430</v>
      </c>
      <c r="AR50" s="21">
        <f t="shared" si="8"/>
        <v>0</v>
      </c>
      <c r="AS50" s="19">
        <v>0</v>
      </c>
      <c r="AT50" s="19"/>
      <c r="AU50" s="20">
        <v>479992686</v>
      </c>
      <c r="AV50" s="19"/>
      <c r="AW50" s="22">
        <f t="shared" si="9"/>
        <v>0</v>
      </c>
      <c r="AX50" s="22">
        <f t="shared" si="9"/>
        <v>0</v>
      </c>
      <c r="AY50" s="22">
        <f t="shared" si="9"/>
        <v>2879956116</v>
      </c>
      <c r="AZ50" s="21">
        <f t="shared" si="9"/>
        <v>0</v>
      </c>
      <c r="BA50" s="19">
        <v>0</v>
      </c>
      <c r="BB50" s="19"/>
      <c r="BC50" s="20">
        <v>479992686</v>
      </c>
      <c r="BD50" s="19"/>
      <c r="BE50" s="22">
        <f t="shared" si="10"/>
        <v>0</v>
      </c>
      <c r="BF50" s="22">
        <f t="shared" si="10"/>
        <v>0</v>
      </c>
      <c r="BG50" s="22">
        <f t="shared" si="10"/>
        <v>3359948802</v>
      </c>
      <c r="BH50" s="21">
        <f t="shared" si="10"/>
        <v>0</v>
      </c>
      <c r="BI50" s="19">
        <v>0</v>
      </c>
      <c r="BJ50" s="19">
        <v>0</v>
      </c>
      <c r="BK50" s="20">
        <v>479992686</v>
      </c>
      <c r="BL50" s="19"/>
      <c r="BM50" s="22">
        <f t="shared" si="11"/>
        <v>0</v>
      </c>
      <c r="BN50" s="22">
        <f t="shared" si="11"/>
        <v>0</v>
      </c>
      <c r="BO50" s="22">
        <f t="shared" si="11"/>
        <v>3839941488</v>
      </c>
      <c r="BP50" s="21">
        <f t="shared" si="11"/>
        <v>0</v>
      </c>
      <c r="BQ50" s="19">
        <v>0</v>
      </c>
      <c r="BR50" s="19"/>
      <c r="BS50" s="20">
        <v>479992686</v>
      </c>
      <c r="BT50" s="19"/>
      <c r="BU50" s="22">
        <f t="shared" si="12"/>
        <v>0</v>
      </c>
      <c r="BV50" s="22">
        <f t="shared" si="12"/>
        <v>0</v>
      </c>
      <c r="BW50" s="22">
        <f t="shared" si="12"/>
        <v>4319934174</v>
      </c>
      <c r="BX50" s="21">
        <f t="shared" si="12"/>
        <v>0</v>
      </c>
      <c r="BY50" s="19">
        <v>0</v>
      </c>
      <c r="BZ50" s="19"/>
      <c r="CA50" s="19">
        <v>0</v>
      </c>
      <c r="CB50" s="20">
        <v>479992686</v>
      </c>
      <c r="CC50" s="20">
        <v>0</v>
      </c>
      <c r="CD50" s="19"/>
      <c r="CE50" s="22">
        <f t="shared" si="17"/>
        <v>0</v>
      </c>
      <c r="CF50" s="22">
        <f t="shared" si="13"/>
        <v>0</v>
      </c>
      <c r="CG50" s="22">
        <f t="shared" si="14"/>
        <v>4799926860</v>
      </c>
      <c r="CH50" s="21">
        <f t="shared" si="18"/>
        <v>0</v>
      </c>
      <c r="CI50" s="19">
        <v>0</v>
      </c>
      <c r="CJ50" s="19"/>
      <c r="CK50" s="19"/>
      <c r="CL50" s="20">
        <v>479992686</v>
      </c>
      <c r="CM50" s="20">
        <v>0</v>
      </c>
      <c r="CN50" s="20"/>
      <c r="CO50" s="19"/>
      <c r="CP50" s="22">
        <f t="shared" si="2"/>
        <v>0</v>
      </c>
      <c r="CQ50" s="22">
        <f t="shared" si="15"/>
        <v>0</v>
      </c>
      <c r="CR50" s="22">
        <f t="shared" si="16"/>
        <v>5279919546</v>
      </c>
      <c r="CS50" s="21">
        <f t="shared" si="3"/>
        <v>0</v>
      </c>
    </row>
    <row r="51" spans="1:97" ht="12.75">
      <c r="A51" s="18">
        <v>8919004932</v>
      </c>
      <c r="B51" s="16">
        <v>214776147</v>
      </c>
      <c r="C51" s="17" t="s">
        <v>119</v>
      </c>
      <c r="D51" s="18" t="s">
        <v>120</v>
      </c>
      <c r="E51" s="19">
        <v>0</v>
      </c>
      <c r="F51" s="19"/>
      <c r="G51" s="20">
        <v>0</v>
      </c>
      <c r="H51" s="19"/>
      <c r="I51" s="21">
        <f t="shared" si="4"/>
        <v>0</v>
      </c>
      <c r="J51" s="21">
        <f t="shared" si="4"/>
        <v>0</v>
      </c>
      <c r="K51" s="21">
        <f t="shared" si="4"/>
        <v>0</v>
      </c>
      <c r="L51" s="21">
        <f t="shared" si="4"/>
        <v>0</v>
      </c>
      <c r="M51" s="19">
        <v>0</v>
      </c>
      <c r="N51" s="19"/>
      <c r="O51" s="20">
        <v>0</v>
      </c>
      <c r="P51" s="19"/>
      <c r="Q51" s="21">
        <f t="shared" si="5"/>
        <v>0</v>
      </c>
      <c r="R51" s="21">
        <f t="shared" si="5"/>
        <v>0</v>
      </c>
      <c r="S51" s="22">
        <f t="shared" si="5"/>
        <v>0</v>
      </c>
      <c r="T51" s="21">
        <f t="shared" si="5"/>
        <v>0</v>
      </c>
      <c r="U51" s="19">
        <v>0</v>
      </c>
      <c r="V51" s="19"/>
      <c r="W51" s="20">
        <v>0</v>
      </c>
      <c r="X51" s="19"/>
      <c r="Y51" s="22">
        <f t="shared" si="6"/>
        <v>0</v>
      </c>
      <c r="Z51" s="22">
        <f t="shared" si="6"/>
        <v>0</v>
      </c>
      <c r="AA51" s="22">
        <f t="shared" si="6"/>
        <v>0</v>
      </c>
      <c r="AB51" s="21">
        <f t="shared" si="6"/>
        <v>0</v>
      </c>
      <c r="AC51" s="19">
        <v>0</v>
      </c>
      <c r="AD51" s="19"/>
      <c r="AE51" s="19">
        <v>0</v>
      </c>
      <c r="AF51" s="19"/>
      <c r="AG51" s="22">
        <f t="shared" si="7"/>
        <v>0</v>
      </c>
      <c r="AH51" s="22">
        <f t="shared" si="7"/>
        <v>0</v>
      </c>
      <c r="AI51" s="22">
        <f t="shared" si="7"/>
        <v>0</v>
      </c>
      <c r="AJ51" s="21">
        <f t="shared" si="7"/>
        <v>0</v>
      </c>
      <c r="AK51" s="19">
        <v>0</v>
      </c>
      <c r="AL51" s="19"/>
      <c r="AM51" s="20">
        <v>0</v>
      </c>
      <c r="AN51" s="19"/>
      <c r="AO51" s="22">
        <f t="shared" si="8"/>
        <v>0</v>
      </c>
      <c r="AP51" s="22">
        <f t="shared" si="8"/>
        <v>0</v>
      </c>
      <c r="AQ51" s="22">
        <f t="shared" si="8"/>
        <v>0</v>
      </c>
      <c r="AR51" s="21">
        <f t="shared" si="8"/>
        <v>0</v>
      </c>
      <c r="AS51" s="19">
        <v>0</v>
      </c>
      <c r="AT51" s="19"/>
      <c r="AU51" s="20">
        <v>0</v>
      </c>
      <c r="AV51" s="19"/>
      <c r="AW51" s="22">
        <f t="shared" si="9"/>
        <v>0</v>
      </c>
      <c r="AX51" s="22">
        <f t="shared" si="9"/>
        <v>0</v>
      </c>
      <c r="AY51" s="22">
        <f t="shared" si="9"/>
        <v>0</v>
      </c>
      <c r="AZ51" s="21">
        <f t="shared" si="9"/>
        <v>0</v>
      </c>
      <c r="BA51" s="19">
        <v>0</v>
      </c>
      <c r="BB51" s="19"/>
      <c r="BC51" s="20">
        <v>0</v>
      </c>
      <c r="BD51" s="19"/>
      <c r="BE51" s="22">
        <f t="shared" si="10"/>
        <v>0</v>
      </c>
      <c r="BF51" s="22">
        <f t="shared" si="10"/>
        <v>0</v>
      </c>
      <c r="BG51" s="22">
        <f t="shared" si="10"/>
        <v>0</v>
      </c>
      <c r="BH51" s="21">
        <f t="shared" si="10"/>
        <v>0</v>
      </c>
      <c r="BI51" s="19">
        <v>0</v>
      </c>
      <c r="BJ51" s="19">
        <v>0</v>
      </c>
      <c r="BK51" s="20">
        <v>0</v>
      </c>
      <c r="BL51" s="19"/>
      <c r="BM51" s="22">
        <f t="shared" si="11"/>
        <v>0</v>
      </c>
      <c r="BN51" s="22">
        <f t="shared" si="11"/>
        <v>0</v>
      </c>
      <c r="BO51" s="22">
        <f t="shared" si="11"/>
        <v>0</v>
      </c>
      <c r="BP51" s="21">
        <f t="shared" si="11"/>
        <v>0</v>
      </c>
      <c r="BQ51" s="19">
        <v>0</v>
      </c>
      <c r="BR51" s="19"/>
      <c r="BS51" s="20">
        <v>0</v>
      </c>
      <c r="BT51" s="19"/>
      <c r="BU51" s="22">
        <f t="shared" si="12"/>
        <v>0</v>
      </c>
      <c r="BV51" s="22">
        <f t="shared" si="12"/>
        <v>0</v>
      </c>
      <c r="BW51" s="22">
        <f t="shared" si="12"/>
        <v>0</v>
      </c>
      <c r="BX51" s="21">
        <f t="shared" si="12"/>
        <v>0</v>
      </c>
      <c r="BY51" s="19">
        <v>0</v>
      </c>
      <c r="BZ51" s="19"/>
      <c r="CA51" s="19">
        <v>0</v>
      </c>
      <c r="CB51" s="20">
        <v>0</v>
      </c>
      <c r="CC51" s="20">
        <v>0</v>
      </c>
      <c r="CD51" s="19"/>
      <c r="CE51" s="22">
        <f t="shared" si="17"/>
        <v>0</v>
      </c>
      <c r="CF51" s="22">
        <f t="shared" si="13"/>
        <v>0</v>
      </c>
      <c r="CG51" s="22">
        <f t="shared" si="14"/>
        <v>0</v>
      </c>
      <c r="CH51" s="21">
        <f t="shared" si="18"/>
        <v>0</v>
      </c>
      <c r="CI51" s="19">
        <v>0</v>
      </c>
      <c r="CJ51" s="19"/>
      <c r="CK51" s="19"/>
      <c r="CL51" s="20">
        <v>0</v>
      </c>
      <c r="CM51" s="20">
        <v>0</v>
      </c>
      <c r="CN51" s="20"/>
      <c r="CO51" s="19"/>
      <c r="CP51" s="22">
        <f t="shared" si="2"/>
        <v>0</v>
      </c>
      <c r="CQ51" s="22">
        <f t="shared" si="15"/>
        <v>0</v>
      </c>
      <c r="CR51" s="22">
        <f t="shared" si="16"/>
        <v>0</v>
      </c>
      <c r="CS51" s="21">
        <f t="shared" si="3"/>
        <v>0</v>
      </c>
    </row>
    <row r="52" spans="1:97" ht="12.75">
      <c r="A52" s="18">
        <v>8600243016</v>
      </c>
      <c r="B52" s="16">
        <v>24700000</v>
      </c>
      <c r="C52" s="17" t="s">
        <v>121</v>
      </c>
      <c r="D52" s="18" t="s">
        <v>122</v>
      </c>
      <c r="E52" s="19">
        <v>0</v>
      </c>
      <c r="F52" s="19"/>
      <c r="G52" s="20">
        <v>0</v>
      </c>
      <c r="H52" s="19"/>
      <c r="I52" s="21">
        <f t="shared" si="4"/>
        <v>0</v>
      </c>
      <c r="J52" s="21">
        <f t="shared" si="4"/>
        <v>0</v>
      </c>
      <c r="K52" s="21">
        <f t="shared" si="4"/>
        <v>0</v>
      </c>
      <c r="L52" s="21">
        <f t="shared" si="4"/>
        <v>0</v>
      </c>
      <c r="M52" s="19">
        <v>0</v>
      </c>
      <c r="N52" s="19"/>
      <c r="O52" s="20">
        <v>0</v>
      </c>
      <c r="P52" s="19"/>
      <c r="Q52" s="21">
        <f t="shared" si="5"/>
        <v>0</v>
      </c>
      <c r="R52" s="21">
        <f t="shared" si="5"/>
        <v>0</v>
      </c>
      <c r="S52" s="22">
        <f t="shared" si="5"/>
        <v>0</v>
      </c>
      <c r="T52" s="21">
        <f t="shared" si="5"/>
        <v>0</v>
      </c>
      <c r="U52" s="19">
        <v>0</v>
      </c>
      <c r="V52" s="19"/>
      <c r="W52" s="20">
        <v>0</v>
      </c>
      <c r="X52" s="19"/>
      <c r="Y52" s="22">
        <f t="shared" si="6"/>
        <v>0</v>
      </c>
      <c r="Z52" s="22">
        <f t="shared" si="6"/>
        <v>0</v>
      </c>
      <c r="AA52" s="22">
        <f t="shared" si="6"/>
        <v>0</v>
      </c>
      <c r="AB52" s="21">
        <f t="shared" si="6"/>
        <v>0</v>
      </c>
      <c r="AC52" s="19">
        <v>0</v>
      </c>
      <c r="AD52" s="19"/>
      <c r="AE52" s="19">
        <v>0</v>
      </c>
      <c r="AF52" s="19"/>
      <c r="AG52" s="22">
        <f t="shared" si="7"/>
        <v>0</v>
      </c>
      <c r="AH52" s="22">
        <f t="shared" si="7"/>
        <v>0</v>
      </c>
      <c r="AI52" s="22">
        <f t="shared" si="7"/>
        <v>0</v>
      </c>
      <c r="AJ52" s="21">
        <f t="shared" si="7"/>
        <v>0</v>
      </c>
      <c r="AK52" s="19">
        <v>0</v>
      </c>
      <c r="AL52" s="19"/>
      <c r="AM52" s="20">
        <v>0</v>
      </c>
      <c r="AN52" s="19"/>
      <c r="AO52" s="22">
        <f t="shared" si="8"/>
        <v>0</v>
      </c>
      <c r="AP52" s="22">
        <f t="shared" si="8"/>
        <v>0</v>
      </c>
      <c r="AQ52" s="22">
        <f t="shared" si="8"/>
        <v>0</v>
      </c>
      <c r="AR52" s="21">
        <f t="shared" si="8"/>
        <v>0</v>
      </c>
      <c r="AS52" s="19">
        <v>0</v>
      </c>
      <c r="AT52" s="19"/>
      <c r="AU52" s="20">
        <v>0</v>
      </c>
      <c r="AV52" s="19"/>
      <c r="AW52" s="22">
        <f t="shared" si="9"/>
        <v>0</v>
      </c>
      <c r="AX52" s="22">
        <f t="shared" si="9"/>
        <v>0</v>
      </c>
      <c r="AY52" s="22">
        <f t="shared" si="9"/>
        <v>0</v>
      </c>
      <c r="AZ52" s="21">
        <f t="shared" si="9"/>
        <v>0</v>
      </c>
      <c r="BA52" s="19">
        <v>0</v>
      </c>
      <c r="BB52" s="19"/>
      <c r="BC52" s="20">
        <v>0</v>
      </c>
      <c r="BD52" s="19"/>
      <c r="BE52" s="22">
        <f t="shared" si="10"/>
        <v>0</v>
      </c>
      <c r="BF52" s="22">
        <f t="shared" si="10"/>
        <v>0</v>
      </c>
      <c r="BG52" s="22">
        <f t="shared" si="10"/>
        <v>0</v>
      </c>
      <c r="BH52" s="21">
        <f t="shared" si="10"/>
        <v>0</v>
      </c>
      <c r="BI52" s="19">
        <v>0</v>
      </c>
      <c r="BJ52" s="19">
        <v>0</v>
      </c>
      <c r="BK52" s="20">
        <v>0</v>
      </c>
      <c r="BL52" s="19"/>
      <c r="BM52" s="22">
        <f t="shared" si="11"/>
        <v>0</v>
      </c>
      <c r="BN52" s="22">
        <f t="shared" si="11"/>
        <v>0</v>
      </c>
      <c r="BO52" s="22">
        <f t="shared" si="11"/>
        <v>0</v>
      </c>
      <c r="BP52" s="21">
        <f t="shared" si="11"/>
        <v>0</v>
      </c>
      <c r="BQ52" s="19">
        <v>0</v>
      </c>
      <c r="BR52" s="19"/>
      <c r="BS52" s="20">
        <v>0</v>
      </c>
      <c r="BT52" s="19"/>
      <c r="BU52" s="22">
        <f t="shared" si="12"/>
        <v>0</v>
      </c>
      <c r="BV52" s="22">
        <f t="shared" si="12"/>
        <v>0</v>
      </c>
      <c r="BW52" s="22">
        <f t="shared" si="12"/>
        <v>0</v>
      </c>
      <c r="BX52" s="21">
        <f t="shared" si="12"/>
        <v>0</v>
      </c>
      <c r="BY52" s="19">
        <v>0</v>
      </c>
      <c r="BZ52" s="19"/>
      <c r="CA52" s="19">
        <v>0</v>
      </c>
      <c r="CB52" s="20">
        <v>0</v>
      </c>
      <c r="CC52" s="20">
        <v>0</v>
      </c>
      <c r="CD52" s="19"/>
      <c r="CE52" s="22">
        <f t="shared" si="17"/>
        <v>0</v>
      </c>
      <c r="CF52" s="22">
        <f t="shared" si="13"/>
        <v>0</v>
      </c>
      <c r="CG52" s="22">
        <f t="shared" si="14"/>
        <v>0</v>
      </c>
      <c r="CH52" s="21">
        <f t="shared" si="18"/>
        <v>0</v>
      </c>
      <c r="CI52" s="19">
        <v>0</v>
      </c>
      <c r="CJ52" s="19"/>
      <c r="CK52" s="19"/>
      <c r="CL52" s="20">
        <v>0</v>
      </c>
      <c r="CM52" s="20">
        <v>0</v>
      </c>
      <c r="CN52" s="20"/>
      <c r="CO52" s="19"/>
      <c r="CP52" s="22">
        <f t="shared" si="2"/>
        <v>0</v>
      </c>
      <c r="CQ52" s="22">
        <f t="shared" si="15"/>
        <v>0</v>
      </c>
      <c r="CR52" s="22">
        <f t="shared" si="16"/>
        <v>0</v>
      </c>
      <c r="CS52" s="21">
        <f t="shared" si="3"/>
        <v>0</v>
      </c>
    </row>
    <row r="53" spans="1:97" ht="12.75">
      <c r="A53" s="31">
        <v>8000284322</v>
      </c>
      <c r="B53" s="31">
        <v>213013430</v>
      </c>
      <c r="C53" s="32" t="s">
        <v>123</v>
      </c>
      <c r="D53" s="18" t="s">
        <v>124</v>
      </c>
      <c r="E53" s="19">
        <v>0</v>
      </c>
      <c r="F53" s="19"/>
      <c r="G53" s="20">
        <v>0</v>
      </c>
      <c r="H53" s="19"/>
      <c r="I53" s="21">
        <f t="shared" si="4"/>
        <v>0</v>
      </c>
      <c r="J53" s="21">
        <f t="shared" si="4"/>
        <v>0</v>
      </c>
      <c r="K53" s="21">
        <f t="shared" si="4"/>
        <v>0</v>
      </c>
      <c r="L53" s="21">
        <f t="shared" si="4"/>
        <v>0</v>
      </c>
      <c r="M53" s="19">
        <v>0</v>
      </c>
      <c r="N53" s="19"/>
      <c r="O53" s="20">
        <v>0</v>
      </c>
      <c r="P53" s="19"/>
      <c r="Q53" s="21">
        <f t="shared" si="5"/>
        <v>0</v>
      </c>
      <c r="R53" s="21">
        <f t="shared" si="5"/>
        <v>0</v>
      </c>
      <c r="S53" s="22">
        <f t="shared" si="5"/>
        <v>0</v>
      </c>
      <c r="T53" s="21">
        <f t="shared" si="5"/>
        <v>0</v>
      </c>
      <c r="U53" s="19">
        <v>0</v>
      </c>
      <c r="V53" s="19"/>
      <c r="W53" s="20">
        <v>0</v>
      </c>
      <c r="X53" s="19"/>
      <c r="Y53" s="22">
        <f t="shared" si="6"/>
        <v>0</v>
      </c>
      <c r="Z53" s="22">
        <f t="shared" si="6"/>
        <v>0</v>
      </c>
      <c r="AA53" s="22">
        <f t="shared" si="6"/>
        <v>0</v>
      </c>
      <c r="AB53" s="21">
        <f t="shared" si="6"/>
        <v>0</v>
      </c>
      <c r="AC53" s="19">
        <v>0</v>
      </c>
      <c r="AD53" s="19"/>
      <c r="AE53" s="19">
        <v>0</v>
      </c>
      <c r="AF53" s="19"/>
      <c r="AG53" s="22">
        <f t="shared" si="7"/>
        <v>0</v>
      </c>
      <c r="AH53" s="22">
        <f t="shared" si="7"/>
        <v>0</v>
      </c>
      <c r="AI53" s="22">
        <f t="shared" si="7"/>
        <v>0</v>
      </c>
      <c r="AJ53" s="21">
        <f t="shared" si="7"/>
        <v>0</v>
      </c>
      <c r="AK53" s="19">
        <v>0</v>
      </c>
      <c r="AL53" s="19"/>
      <c r="AM53" s="20">
        <v>0</v>
      </c>
      <c r="AN53" s="19"/>
      <c r="AO53" s="22">
        <f t="shared" si="8"/>
        <v>0</v>
      </c>
      <c r="AP53" s="22">
        <f t="shared" si="8"/>
        <v>0</v>
      </c>
      <c r="AQ53" s="22">
        <f t="shared" si="8"/>
        <v>0</v>
      </c>
      <c r="AR53" s="21">
        <f t="shared" si="8"/>
        <v>0</v>
      </c>
      <c r="AS53" s="19">
        <v>0</v>
      </c>
      <c r="AT53" s="19"/>
      <c r="AU53" s="20">
        <v>0</v>
      </c>
      <c r="AV53" s="19"/>
      <c r="AW53" s="22">
        <f t="shared" si="9"/>
        <v>0</v>
      </c>
      <c r="AX53" s="22">
        <f t="shared" si="9"/>
        <v>0</v>
      </c>
      <c r="AY53" s="22">
        <f t="shared" si="9"/>
        <v>0</v>
      </c>
      <c r="AZ53" s="21">
        <f t="shared" si="9"/>
        <v>0</v>
      </c>
      <c r="BA53" s="19">
        <v>0</v>
      </c>
      <c r="BB53" s="19"/>
      <c r="BC53" s="20">
        <v>0</v>
      </c>
      <c r="BD53" s="19"/>
      <c r="BE53" s="22">
        <f t="shared" si="10"/>
        <v>0</v>
      </c>
      <c r="BF53" s="22">
        <f t="shared" si="10"/>
        <v>0</v>
      </c>
      <c r="BG53" s="22">
        <f t="shared" si="10"/>
        <v>0</v>
      </c>
      <c r="BH53" s="21">
        <f t="shared" si="10"/>
        <v>0</v>
      </c>
      <c r="BI53" s="19">
        <v>0</v>
      </c>
      <c r="BJ53" s="19">
        <v>0</v>
      </c>
      <c r="BK53" s="20">
        <v>0</v>
      </c>
      <c r="BL53" s="19"/>
      <c r="BM53" s="22">
        <f t="shared" si="11"/>
        <v>0</v>
      </c>
      <c r="BN53" s="22">
        <f t="shared" si="11"/>
        <v>0</v>
      </c>
      <c r="BO53" s="22">
        <f t="shared" si="11"/>
        <v>0</v>
      </c>
      <c r="BP53" s="21">
        <f t="shared" si="11"/>
        <v>0</v>
      </c>
      <c r="BQ53" s="19">
        <v>0</v>
      </c>
      <c r="BR53" s="19"/>
      <c r="BS53" s="20">
        <v>0</v>
      </c>
      <c r="BT53" s="19"/>
      <c r="BU53" s="22">
        <f t="shared" si="12"/>
        <v>0</v>
      </c>
      <c r="BV53" s="22">
        <f t="shared" si="12"/>
        <v>0</v>
      </c>
      <c r="BW53" s="22">
        <f t="shared" si="12"/>
        <v>0</v>
      </c>
      <c r="BX53" s="21">
        <f t="shared" si="12"/>
        <v>0</v>
      </c>
      <c r="BY53" s="19">
        <v>0</v>
      </c>
      <c r="BZ53" s="19"/>
      <c r="CA53" s="19">
        <v>0</v>
      </c>
      <c r="CB53" s="20">
        <v>0</v>
      </c>
      <c r="CC53" s="20">
        <v>0</v>
      </c>
      <c r="CD53" s="19"/>
      <c r="CE53" s="22">
        <f t="shared" si="17"/>
        <v>0</v>
      </c>
      <c r="CF53" s="22">
        <f t="shared" si="13"/>
        <v>0</v>
      </c>
      <c r="CG53" s="22">
        <f t="shared" si="14"/>
        <v>0</v>
      </c>
      <c r="CH53" s="21">
        <f t="shared" si="18"/>
        <v>0</v>
      </c>
      <c r="CI53" s="19">
        <v>0</v>
      </c>
      <c r="CJ53" s="19"/>
      <c r="CK53" s="19"/>
      <c r="CL53" s="20">
        <v>0</v>
      </c>
      <c r="CM53" s="20">
        <v>0</v>
      </c>
      <c r="CN53" s="20"/>
      <c r="CO53" s="19"/>
      <c r="CP53" s="22">
        <f t="shared" si="2"/>
        <v>0</v>
      </c>
      <c r="CQ53" s="22">
        <f t="shared" si="15"/>
        <v>0</v>
      </c>
      <c r="CR53" s="22">
        <f t="shared" si="16"/>
        <v>0</v>
      </c>
      <c r="CS53" s="21">
        <f t="shared" si="3"/>
        <v>0</v>
      </c>
    </row>
    <row r="54" spans="1:97" ht="12.75">
      <c r="A54" s="31">
        <v>8000947557</v>
      </c>
      <c r="B54" s="31">
        <v>215425754</v>
      </c>
      <c r="C54" s="32" t="s">
        <v>125</v>
      </c>
      <c r="D54" s="18" t="s">
        <v>126</v>
      </c>
      <c r="E54" s="19">
        <v>0</v>
      </c>
      <c r="F54" s="19"/>
      <c r="G54" s="20">
        <v>0</v>
      </c>
      <c r="H54" s="19"/>
      <c r="I54" s="21">
        <f t="shared" si="4"/>
        <v>0</v>
      </c>
      <c r="J54" s="21">
        <f t="shared" si="4"/>
        <v>0</v>
      </c>
      <c r="K54" s="21">
        <f t="shared" si="4"/>
        <v>0</v>
      </c>
      <c r="L54" s="21">
        <f t="shared" si="4"/>
        <v>0</v>
      </c>
      <c r="M54" s="19">
        <v>0</v>
      </c>
      <c r="N54" s="19"/>
      <c r="O54" s="20">
        <v>0</v>
      </c>
      <c r="P54" s="19"/>
      <c r="Q54" s="21">
        <f t="shared" si="5"/>
        <v>0</v>
      </c>
      <c r="R54" s="21">
        <f t="shared" si="5"/>
        <v>0</v>
      </c>
      <c r="S54" s="22">
        <f t="shared" si="5"/>
        <v>0</v>
      </c>
      <c r="T54" s="21">
        <f t="shared" si="5"/>
        <v>0</v>
      </c>
      <c r="U54" s="19">
        <v>0</v>
      </c>
      <c r="V54" s="19"/>
      <c r="W54" s="20">
        <v>0</v>
      </c>
      <c r="X54" s="19"/>
      <c r="Y54" s="22">
        <f t="shared" si="6"/>
        <v>0</v>
      </c>
      <c r="Z54" s="22">
        <f t="shared" si="6"/>
        <v>0</v>
      </c>
      <c r="AA54" s="22">
        <f t="shared" si="6"/>
        <v>0</v>
      </c>
      <c r="AB54" s="21">
        <f t="shared" si="6"/>
        <v>0</v>
      </c>
      <c r="AC54" s="19">
        <v>0</v>
      </c>
      <c r="AD54" s="19"/>
      <c r="AE54" s="19">
        <v>0</v>
      </c>
      <c r="AF54" s="19"/>
      <c r="AG54" s="22">
        <f t="shared" si="7"/>
        <v>0</v>
      </c>
      <c r="AH54" s="22">
        <f t="shared" si="7"/>
        <v>0</v>
      </c>
      <c r="AI54" s="22">
        <f t="shared" si="7"/>
        <v>0</v>
      </c>
      <c r="AJ54" s="21">
        <f t="shared" si="7"/>
        <v>0</v>
      </c>
      <c r="AK54" s="19">
        <v>0</v>
      </c>
      <c r="AL54" s="19"/>
      <c r="AM54" s="20">
        <v>0</v>
      </c>
      <c r="AN54" s="19"/>
      <c r="AO54" s="22">
        <f t="shared" si="8"/>
        <v>0</v>
      </c>
      <c r="AP54" s="22">
        <f t="shared" si="8"/>
        <v>0</v>
      </c>
      <c r="AQ54" s="22">
        <f t="shared" si="8"/>
        <v>0</v>
      </c>
      <c r="AR54" s="21">
        <f t="shared" si="8"/>
        <v>0</v>
      </c>
      <c r="AS54" s="19">
        <v>0</v>
      </c>
      <c r="AT54" s="19"/>
      <c r="AU54" s="20">
        <v>0</v>
      </c>
      <c r="AV54" s="19"/>
      <c r="AW54" s="22">
        <f t="shared" si="9"/>
        <v>0</v>
      </c>
      <c r="AX54" s="22">
        <f t="shared" si="9"/>
        <v>0</v>
      </c>
      <c r="AY54" s="22">
        <f t="shared" si="9"/>
        <v>0</v>
      </c>
      <c r="AZ54" s="21">
        <f t="shared" si="9"/>
        <v>0</v>
      </c>
      <c r="BA54" s="19">
        <v>0</v>
      </c>
      <c r="BB54" s="19"/>
      <c r="BC54" s="20">
        <v>0</v>
      </c>
      <c r="BD54" s="19"/>
      <c r="BE54" s="22">
        <f t="shared" si="10"/>
        <v>0</v>
      </c>
      <c r="BF54" s="22">
        <f t="shared" si="10"/>
        <v>0</v>
      </c>
      <c r="BG54" s="22">
        <f t="shared" si="10"/>
        <v>0</v>
      </c>
      <c r="BH54" s="21">
        <f t="shared" si="10"/>
        <v>0</v>
      </c>
      <c r="BI54" s="19">
        <v>0</v>
      </c>
      <c r="BJ54" s="19">
        <v>0</v>
      </c>
      <c r="BK54" s="20">
        <v>0</v>
      </c>
      <c r="BL54" s="19"/>
      <c r="BM54" s="22">
        <f t="shared" si="11"/>
        <v>0</v>
      </c>
      <c r="BN54" s="22">
        <f t="shared" si="11"/>
        <v>0</v>
      </c>
      <c r="BO54" s="22">
        <f t="shared" si="11"/>
        <v>0</v>
      </c>
      <c r="BP54" s="21">
        <f t="shared" si="11"/>
        <v>0</v>
      </c>
      <c r="BQ54" s="19">
        <v>0</v>
      </c>
      <c r="BR54" s="19"/>
      <c r="BS54" s="20">
        <v>0</v>
      </c>
      <c r="BT54" s="19"/>
      <c r="BU54" s="22">
        <f t="shared" si="12"/>
        <v>0</v>
      </c>
      <c r="BV54" s="22">
        <f t="shared" si="12"/>
        <v>0</v>
      </c>
      <c r="BW54" s="22">
        <f t="shared" si="12"/>
        <v>0</v>
      </c>
      <c r="BX54" s="21">
        <f t="shared" si="12"/>
        <v>0</v>
      </c>
      <c r="BY54" s="19">
        <v>0</v>
      </c>
      <c r="BZ54" s="19"/>
      <c r="CA54" s="19">
        <v>0</v>
      </c>
      <c r="CB54" s="20">
        <v>0</v>
      </c>
      <c r="CC54" s="20">
        <v>0</v>
      </c>
      <c r="CD54" s="19"/>
      <c r="CE54" s="22">
        <f t="shared" si="17"/>
        <v>0</v>
      </c>
      <c r="CF54" s="22">
        <f t="shared" si="13"/>
        <v>0</v>
      </c>
      <c r="CG54" s="22">
        <f t="shared" si="14"/>
        <v>0</v>
      </c>
      <c r="CH54" s="21">
        <f t="shared" si="18"/>
        <v>0</v>
      </c>
      <c r="CI54" s="19">
        <v>0</v>
      </c>
      <c r="CJ54" s="19"/>
      <c r="CK54" s="19"/>
      <c r="CL54" s="20">
        <v>0</v>
      </c>
      <c r="CM54" s="20">
        <v>0</v>
      </c>
      <c r="CN54" s="20"/>
      <c r="CO54" s="19"/>
      <c r="CP54" s="22">
        <f t="shared" si="2"/>
        <v>0</v>
      </c>
      <c r="CQ54" s="22">
        <f t="shared" si="15"/>
        <v>0</v>
      </c>
      <c r="CR54" s="22">
        <f t="shared" si="16"/>
        <v>0</v>
      </c>
      <c r="CS54" s="21">
        <f t="shared" si="3"/>
        <v>0</v>
      </c>
    </row>
    <row r="55" spans="1:97" ht="12.75">
      <c r="A55" s="31">
        <v>8001039238</v>
      </c>
      <c r="B55" s="31">
        <v>115252000</v>
      </c>
      <c r="C55" s="32" t="s">
        <v>127</v>
      </c>
      <c r="D55" s="18" t="s">
        <v>128</v>
      </c>
      <c r="E55" s="19">
        <v>0</v>
      </c>
      <c r="F55" s="19"/>
      <c r="G55" s="20">
        <v>0</v>
      </c>
      <c r="H55" s="19"/>
      <c r="I55" s="21">
        <f t="shared" si="4"/>
        <v>0</v>
      </c>
      <c r="J55" s="21">
        <f t="shared" si="4"/>
        <v>0</v>
      </c>
      <c r="K55" s="21">
        <f t="shared" si="4"/>
        <v>0</v>
      </c>
      <c r="L55" s="21">
        <f t="shared" si="4"/>
        <v>0</v>
      </c>
      <c r="M55" s="19">
        <v>0</v>
      </c>
      <c r="N55" s="19"/>
      <c r="O55" s="20">
        <v>0</v>
      </c>
      <c r="P55" s="19"/>
      <c r="Q55" s="21">
        <f t="shared" si="5"/>
        <v>0</v>
      </c>
      <c r="R55" s="21">
        <f t="shared" si="5"/>
        <v>0</v>
      </c>
      <c r="S55" s="22">
        <f t="shared" si="5"/>
        <v>0</v>
      </c>
      <c r="T55" s="21">
        <f t="shared" si="5"/>
        <v>0</v>
      </c>
      <c r="U55" s="19">
        <v>0</v>
      </c>
      <c r="V55" s="19"/>
      <c r="W55" s="20">
        <v>0</v>
      </c>
      <c r="X55" s="19"/>
      <c r="Y55" s="22">
        <f t="shared" si="6"/>
        <v>0</v>
      </c>
      <c r="Z55" s="22">
        <f t="shared" si="6"/>
        <v>0</v>
      </c>
      <c r="AA55" s="22">
        <f t="shared" si="6"/>
        <v>0</v>
      </c>
      <c r="AB55" s="21">
        <f t="shared" si="6"/>
        <v>0</v>
      </c>
      <c r="AC55" s="19">
        <v>0</v>
      </c>
      <c r="AD55" s="19"/>
      <c r="AE55" s="19">
        <v>0</v>
      </c>
      <c r="AF55" s="19"/>
      <c r="AG55" s="22">
        <f t="shared" si="7"/>
        <v>0</v>
      </c>
      <c r="AH55" s="22">
        <f t="shared" si="7"/>
        <v>0</v>
      </c>
      <c r="AI55" s="22">
        <f t="shared" si="7"/>
        <v>0</v>
      </c>
      <c r="AJ55" s="21">
        <f t="shared" si="7"/>
        <v>0</v>
      </c>
      <c r="AK55" s="19">
        <v>0</v>
      </c>
      <c r="AL55" s="19"/>
      <c r="AM55" s="20">
        <v>0</v>
      </c>
      <c r="AN55" s="19"/>
      <c r="AO55" s="22">
        <f t="shared" si="8"/>
        <v>0</v>
      </c>
      <c r="AP55" s="22">
        <f t="shared" si="8"/>
        <v>0</v>
      </c>
      <c r="AQ55" s="22">
        <f t="shared" si="8"/>
        <v>0</v>
      </c>
      <c r="AR55" s="21">
        <f t="shared" si="8"/>
        <v>0</v>
      </c>
      <c r="AS55" s="19">
        <v>0</v>
      </c>
      <c r="AT55" s="19"/>
      <c r="AU55" s="20">
        <v>0</v>
      </c>
      <c r="AV55" s="19"/>
      <c r="AW55" s="22">
        <f t="shared" si="9"/>
        <v>0</v>
      </c>
      <c r="AX55" s="22">
        <f t="shared" si="9"/>
        <v>0</v>
      </c>
      <c r="AY55" s="22">
        <f t="shared" si="9"/>
        <v>0</v>
      </c>
      <c r="AZ55" s="21">
        <f t="shared" si="9"/>
        <v>0</v>
      </c>
      <c r="BA55" s="19">
        <v>0</v>
      </c>
      <c r="BB55" s="19"/>
      <c r="BC55" s="20">
        <v>0</v>
      </c>
      <c r="BD55" s="19"/>
      <c r="BE55" s="22">
        <f t="shared" si="10"/>
        <v>0</v>
      </c>
      <c r="BF55" s="22">
        <f t="shared" si="10"/>
        <v>0</v>
      </c>
      <c r="BG55" s="22">
        <f t="shared" si="10"/>
        <v>0</v>
      </c>
      <c r="BH55" s="21">
        <f t="shared" si="10"/>
        <v>0</v>
      </c>
      <c r="BI55" s="19">
        <v>0</v>
      </c>
      <c r="BJ55" s="19">
        <v>0</v>
      </c>
      <c r="BK55" s="20">
        <v>0</v>
      </c>
      <c r="BL55" s="19"/>
      <c r="BM55" s="22">
        <f t="shared" si="11"/>
        <v>0</v>
      </c>
      <c r="BN55" s="22">
        <f t="shared" si="11"/>
        <v>0</v>
      </c>
      <c r="BO55" s="22">
        <f t="shared" si="11"/>
        <v>0</v>
      </c>
      <c r="BP55" s="21">
        <f t="shared" si="11"/>
        <v>0</v>
      </c>
      <c r="BQ55" s="19">
        <v>0</v>
      </c>
      <c r="BR55" s="19"/>
      <c r="BS55" s="20">
        <v>0</v>
      </c>
      <c r="BT55" s="19"/>
      <c r="BU55" s="22">
        <f t="shared" si="12"/>
        <v>0</v>
      </c>
      <c r="BV55" s="22">
        <f t="shared" si="12"/>
        <v>0</v>
      </c>
      <c r="BW55" s="22">
        <f t="shared" si="12"/>
        <v>0</v>
      </c>
      <c r="BX55" s="21">
        <f t="shared" si="12"/>
        <v>0</v>
      </c>
      <c r="BY55" s="19">
        <v>0</v>
      </c>
      <c r="BZ55" s="19"/>
      <c r="CA55" s="19">
        <v>0</v>
      </c>
      <c r="CB55" s="20">
        <v>0</v>
      </c>
      <c r="CC55" s="20">
        <v>0</v>
      </c>
      <c r="CD55" s="19"/>
      <c r="CE55" s="22">
        <f t="shared" si="17"/>
        <v>0</v>
      </c>
      <c r="CF55" s="22">
        <f t="shared" si="13"/>
        <v>0</v>
      </c>
      <c r="CG55" s="22">
        <f t="shared" si="14"/>
        <v>0</v>
      </c>
      <c r="CH55" s="21">
        <f t="shared" si="18"/>
        <v>0</v>
      </c>
      <c r="CI55" s="19">
        <v>0</v>
      </c>
      <c r="CJ55" s="19"/>
      <c r="CK55" s="19"/>
      <c r="CL55" s="20">
        <v>0</v>
      </c>
      <c r="CM55" s="20">
        <v>0</v>
      </c>
      <c r="CN55" s="20"/>
      <c r="CO55" s="19"/>
      <c r="CP55" s="22">
        <f t="shared" si="2"/>
        <v>0</v>
      </c>
      <c r="CQ55" s="22">
        <f t="shared" si="15"/>
        <v>0</v>
      </c>
      <c r="CR55" s="22">
        <f t="shared" si="16"/>
        <v>0</v>
      </c>
      <c r="CS55" s="21">
        <f t="shared" si="3"/>
        <v>0</v>
      </c>
    </row>
    <row r="56" spans="1:97" ht="12.75">
      <c r="A56" s="31">
        <v>8001040626</v>
      </c>
      <c r="B56" s="31">
        <v>210170001</v>
      </c>
      <c r="C56" s="32" t="s">
        <v>129</v>
      </c>
      <c r="D56" s="18" t="s">
        <v>130</v>
      </c>
      <c r="E56" s="19">
        <v>0</v>
      </c>
      <c r="F56" s="19"/>
      <c r="G56" s="20">
        <v>0</v>
      </c>
      <c r="H56" s="19"/>
      <c r="I56" s="21">
        <f t="shared" si="4"/>
        <v>0</v>
      </c>
      <c r="J56" s="21">
        <f t="shared" si="4"/>
        <v>0</v>
      </c>
      <c r="K56" s="21">
        <f t="shared" si="4"/>
        <v>0</v>
      </c>
      <c r="L56" s="21">
        <f t="shared" si="4"/>
        <v>0</v>
      </c>
      <c r="M56" s="19">
        <v>0</v>
      </c>
      <c r="N56" s="19"/>
      <c r="O56" s="20">
        <v>0</v>
      </c>
      <c r="P56" s="19"/>
      <c r="Q56" s="21">
        <f t="shared" si="5"/>
        <v>0</v>
      </c>
      <c r="R56" s="21">
        <f t="shared" si="5"/>
        <v>0</v>
      </c>
      <c r="S56" s="22">
        <f t="shared" si="5"/>
        <v>0</v>
      </c>
      <c r="T56" s="21">
        <f t="shared" si="5"/>
        <v>0</v>
      </c>
      <c r="U56" s="19">
        <v>0</v>
      </c>
      <c r="V56" s="19"/>
      <c r="W56" s="20">
        <v>0</v>
      </c>
      <c r="X56" s="19"/>
      <c r="Y56" s="22">
        <f t="shared" si="6"/>
        <v>0</v>
      </c>
      <c r="Z56" s="22">
        <f t="shared" si="6"/>
        <v>0</v>
      </c>
      <c r="AA56" s="22">
        <f t="shared" si="6"/>
        <v>0</v>
      </c>
      <c r="AB56" s="21">
        <f t="shared" si="6"/>
        <v>0</v>
      </c>
      <c r="AC56" s="19">
        <v>0</v>
      </c>
      <c r="AD56" s="19"/>
      <c r="AE56" s="19">
        <v>0</v>
      </c>
      <c r="AF56" s="19"/>
      <c r="AG56" s="22">
        <f t="shared" si="7"/>
        <v>0</v>
      </c>
      <c r="AH56" s="22">
        <f t="shared" si="7"/>
        <v>0</v>
      </c>
      <c r="AI56" s="22">
        <f t="shared" si="7"/>
        <v>0</v>
      </c>
      <c r="AJ56" s="21">
        <f t="shared" si="7"/>
        <v>0</v>
      </c>
      <c r="AK56" s="19">
        <v>0</v>
      </c>
      <c r="AL56" s="19"/>
      <c r="AM56" s="20">
        <v>0</v>
      </c>
      <c r="AN56" s="19"/>
      <c r="AO56" s="22">
        <f t="shared" si="8"/>
        <v>0</v>
      </c>
      <c r="AP56" s="22">
        <f t="shared" si="8"/>
        <v>0</v>
      </c>
      <c r="AQ56" s="22">
        <f t="shared" si="8"/>
        <v>0</v>
      </c>
      <c r="AR56" s="21">
        <f t="shared" si="8"/>
        <v>0</v>
      </c>
      <c r="AS56" s="19">
        <v>0</v>
      </c>
      <c r="AT56" s="19"/>
      <c r="AU56" s="20">
        <v>0</v>
      </c>
      <c r="AV56" s="19"/>
      <c r="AW56" s="22">
        <f t="shared" si="9"/>
        <v>0</v>
      </c>
      <c r="AX56" s="22">
        <f t="shared" si="9"/>
        <v>0</v>
      </c>
      <c r="AY56" s="22">
        <f t="shared" si="9"/>
        <v>0</v>
      </c>
      <c r="AZ56" s="21">
        <f t="shared" si="9"/>
        <v>0</v>
      </c>
      <c r="BA56" s="19">
        <v>0</v>
      </c>
      <c r="BB56" s="19"/>
      <c r="BC56" s="20">
        <v>0</v>
      </c>
      <c r="BD56" s="19"/>
      <c r="BE56" s="22">
        <f t="shared" si="10"/>
        <v>0</v>
      </c>
      <c r="BF56" s="22">
        <f t="shared" si="10"/>
        <v>0</v>
      </c>
      <c r="BG56" s="22">
        <f t="shared" si="10"/>
        <v>0</v>
      </c>
      <c r="BH56" s="21">
        <f t="shared" si="10"/>
        <v>0</v>
      </c>
      <c r="BI56" s="19">
        <v>0</v>
      </c>
      <c r="BJ56" s="19">
        <v>0</v>
      </c>
      <c r="BK56" s="20">
        <v>0</v>
      </c>
      <c r="BL56" s="19"/>
      <c r="BM56" s="22">
        <f t="shared" si="11"/>
        <v>0</v>
      </c>
      <c r="BN56" s="22">
        <f t="shared" si="11"/>
        <v>0</v>
      </c>
      <c r="BO56" s="22">
        <f t="shared" si="11"/>
        <v>0</v>
      </c>
      <c r="BP56" s="21">
        <f t="shared" si="11"/>
        <v>0</v>
      </c>
      <c r="BQ56" s="19">
        <v>0</v>
      </c>
      <c r="BR56" s="19"/>
      <c r="BS56" s="20">
        <v>0</v>
      </c>
      <c r="BT56" s="19"/>
      <c r="BU56" s="22">
        <f t="shared" si="12"/>
        <v>0</v>
      </c>
      <c r="BV56" s="22">
        <f t="shared" si="12"/>
        <v>0</v>
      </c>
      <c r="BW56" s="22">
        <f t="shared" si="12"/>
        <v>0</v>
      </c>
      <c r="BX56" s="21">
        <f t="shared" si="12"/>
        <v>0</v>
      </c>
      <c r="BY56" s="19">
        <v>0</v>
      </c>
      <c r="BZ56" s="19"/>
      <c r="CA56" s="19">
        <v>0</v>
      </c>
      <c r="CB56" s="20">
        <v>0</v>
      </c>
      <c r="CC56" s="20">
        <v>0</v>
      </c>
      <c r="CD56" s="19"/>
      <c r="CE56" s="22">
        <f t="shared" si="17"/>
        <v>0</v>
      </c>
      <c r="CF56" s="22">
        <f t="shared" si="13"/>
        <v>0</v>
      </c>
      <c r="CG56" s="22">
        <f t="shared" si="14"/>
        <v>0</v>
      </c>
      <c r="CH56" s="21">
        <f t="shared" si="18"/>
        <v>0</v>
      </c>
      <c r="CI56" s="19">
        <v>0</v>
      </c>
      <c r="CJ56" s="19"/>
      <c r="CK56" s="19"/>
      <c r="CL56" s="20">
        <v>0</v>
      </c>
      <c r="CM56" s="20">
        <v>0</v>
      </c>
      <c r="CN56" s="20"/>
      <c r="CO56" s="19"/>
      <c r="CP56" s="22">
        <f t="shared" si="2"/>
        <v>0</v>
      </c>
      <c r="CQ56" s="22">
        <f t="shared" si="15"/>
        <v>0</v>
      </c>
      <c r="CR56" s="22">
        <f t="shared" si="16"/>
        <v>0</v>
      </c>
      <c r="CS56" s="21">
        <f t="shared" si="3"/>
        <v>0</v>
      </c>
    </row>
    <row r="57" spans="1:97" ht="12.75">
      <c r="A57" s="31">
        <v>8001136727</v>
      </c>
      <c r="B57" s="31">
        <v>117373000</v>
      </c>
      <c r="C57" s="32" t="s">
        <v>131</v>
      </c>
      <c r="D57" s="18" t="s">
        <v>132</v>
      </c>
      <c r="E57" s="19">
        <v>0</v>
      </c>
      <c r="F57" s="19"/>
      <c r="G57" s="20">
        <v>0</v>
      </c>
      <c r="H57" s="19"/>
      <c r="I57" s="21">
        <f t="shared" si="4"/>
        <v>0</v>
      </c>
      <c r="J57" s="21">
        <f t="shared" si="4"/>
        <v>0</v>
      </c>
      <c r="K57" s="21">
        <f t="shared" si="4"/>
        <v>0</v>
      </c>
      <c r="L57" s="21">
        <f t="shared" si="4"/>
        <v>0</v>
      </c>
      <c r="M57" s="19">
        <v>0</v>
      </c>
      <c r="N57" s="19"/>
      <c r="O57" s="20">
        <v>0</v>
      </c>
      <c r="P57" s="19"/>
      <c r="Q57" s="21">
        <f t="shared" si="5"/>
        <v>0</v>
      </c>
      <c r="R57" s="21">
        <f t="shared" si="5"/>
        <v>0</v>
      </c>
      <c r="S57" s="22">
        <f t="shared" si="5"/>
        <v>0</v>
      </c>
      <c r="T57" s="21">
        <f t="shared" si="5"/>
        <v>0</v>
      </c>
      <c r="U57" s="19">
        <v>0</v>
      </c>
      <c r="V57" s="19"/>
      <c r="W57" s="20">
        <v>0</v>
      </c>
      <c r="X57" s="19"/>
      <c r="Y57" s="22">
        <f t="shared" si="6"/>
        <v>0</v>
      </c>
      <c r="Z57" s="22">
        <f t="shared" si="6"/>
        <v>0</v>
      </c>
      <c r="AA57" s="22">
        <f t="shared" si="6"/>
        <v>0</v>
      </c>
      <c r="AB57" s="21">
        <f t="shared" si="6"/>
        <v>0</v>
      </c>
      <c r="AC57" s="19">
        <v>0</v>
      </c>
      <c r="AD57" s="19"/>
      <c r="AE57" s="19">
        <v>0</v>
      </c>
      <c r="AF57" s="19"/>
      <c r="AG57" s="22">
        <f t="shared" si="7"/>
        <v>0</v>
      </c>
      <c r="AH57" s="22">
        <f t="shared" si="7"/>
        <v>0</v>
      </c>
      <c r="AI57" s="22">
        <f t="shared" si="7"/>
        <v>0</v>
      </c>
      <c r="AJ57" s="21">
        <f t="shared" si="7"/>
        <v>0</v>
      </c>
      <c r="AK57" s="19">
        <v>0</v>
      </c>
      <c r="AL57" s="19"/>
      <c r="AM57" s="20">
        <v>0</v>
      </c>
      <c r="AN57" s="19"/>
      <c r="AO57" s="22">
        <f t="shared" si="8"/>
        <v>0</v>
      </c>
      <c r="AP57" s="22">
        <f t="shared" si="8"/>
        <v>0</v>
      </c>
      <c r="AQ57" s="22">
        <f t="shared" si="8"/>
        <v>0</v>
      </c>
      <c r="AR57" s="21">
        <f t="shared" si="8"/>
        <v>0</v>
      </c>
      <c r="AS57" s="19">
        <v>0</v>
      </c>
      <c r="AT57" s="19"/>
      <c r="AU57" s="20">
        <v>0</v>
      </c>
      <c r="AV57" s="19"/>
      <c r="AW57" s="22">
        <f t="shared" si="9"/>
        <v>0</v>
      </c>
      <c r="AX57" s="22">
        <f t="shared" si="9"/>
        <v>0</v>
      </c>
      <c r="AY57" s="22">
        <f t="shared" si="9"/>
        <v>0</v>
      </c>
      <c r="AZ57" s="21">
        <f t="shared" si="9"/>
        <v>0</v>
      </c>
      <c r="BA57" s="19">
        <v>0</v>
      </c>
      <c r="BB57" s="19"/>
      <c r="BC57" s="20">
        <v>0</v>
      </c>
      <c r="BD57" s="19"/>
      <c r="BE57" s="22">
        <f t="shared" si="10"/>
        <v>0</v>
      </c>
      <c r="BF57" s="22">
        <f t="shared" si="10"/>
        <v>0</v>
      </c>
      <c r="BG57" s="22">
        <f t="shared" si="10"/>
        <v>0</v>
      </c>
      <c r="BH57" s="21">
        <f t="shared" si="10"/>
        <v>0</v>
      </c>
      <c r="BI57" s="19">
        <v>0</v>
      </c>
      <c r="BJ57" s="19">
        <v>0</v>
      </c>
      <c r="BK57" s="20">
        <v>0</v>
      </c>
      <c r="BL57" s="19"/>
      <c r="BM57" s="22">
        <f t="shared" si="11"/>
        <v>0</v>
      </c>
      <c r="BN57" s="22">
        <f t="shared" si="11"/>
        <v>0</v>
      </c>
      <c r="BO57" s="22">
        <f t="shared" si="11"/>
        <v>0</v>
      </c>
      <c r="BP57" s="21">
        <f t="shared" si="11"/>
        <v>0</v>
      </c>
      <c r="BQ57" s="19">
        <v>0</v>
      </c>
      <c r="BR57" s="19"/>
      <c r="BS57" s="20">
        <v>0</v>
      </c>
      <c r="BT57" s="19"/>
      <c r="BU57" s="22">
        <f t="shared" si="12"/>
        <v>0</v>
      </c>
      <c r="BV57" s="22">
        <f t="shared" si="12"/>
        <v>0</v>
      </c>
      <c r="BW57" s="22">
        <f t="shared" si="12"/>
        <v>0</v>
      </c>
      <c r="BX57" s="21">
        <f t="shared" si="12"/>
        <v>0</v>
      </c>
      <c r="BY57" s="19">
        <v>0</v>
      </c>
      <c r="BZ57" s="19"/>
      <c r="CA57" s="19">
        <v>0</v>
      </c>
      <c r="CB57" s="20">
        <v>0</v>
      </c>
      <c r="CC57" s="20">
        <v>0</v>
      </c>
      <c r="CD57" s="19"/>
      <c r="CE57" s="22">
        <f t="shared" si="17"/>
        <v>0</v>
      </c>
      <c r="CF57" s="22">
        <f t="shared" si="13"/>
        <v>0</v>
      </c>
      <c r="CG57" s="22">
        <f t="shared" si="14"/>
        <v>0</v>
      </c>
      <c r="CH57" s="21">
        <f t="shared" si="18"/>
        <v>0</v>
      </c>
      <c r="CI57" s="19">
        <v>0</v>
      </c>
      <c r="CJ57" s="19"/>
      <c r="CK57" s="19"/>
      <c r="CL57" s="20">
        <v>0</v>
      </c>
      <c r="CM57" s="20">
        <v>0</v>
      </c>
      <c r="CN57" s="20"/>
      <c r="CO57" s="19"/>
      <c r="CP57" s="22">
        <f t="shared" si="2"/>
        <v>0</v>
      </c>
      <c r="CQ57" s="22">
        <f t="shared" si="15"/>
        <v>0</v>
      </c>
      <c r="CR57" s="22">
        <f t="shared" si="16"/>
        <v>0</v>
      </c>
      <c r="CS57" s="21">
        <f t="shared" si="3"/>
        <v>0</v>
      </c>
    </row>
    <row r="58" spans="1:97" ht="12.75">
      <c r="A58" s="31">
        <v>8901020181</v>
      </c>
      <c r="B58" s="31">
        <v>210108001</v>
      </c>
      <c r="C58" s="32" t="s">
        <v>133</v>
      </c>
      <c r="D58" s="18" t="s">
        <v>134</v>
      </c>
      <c r="E58" s="19">
        <v>0</v>
      </c>
      <c r="F58" s="19"/>
      <c r="G58" s="20">
        <v>0</v>
      </c>
      <c r="H58" s="19"/>
      <c r="I58" s="21">
        <f t="shared" si="4"/>
        <v>0</v>
      </c>
      <c r="J58" s="21">
        <f t="shared" si="4"/>
        <v>0</v>
      </c>
      <c r="K58" s="21">
        <f t="shared" si="4"/>
        <v>0</v>
      </c>
      <c r="L58" s="21">
        <f t="shared" si="4"/>
        <v>0</v>
      </c>
      <c r="M58" s="19">
        <v>0</v>
      </c>
      <c r="N58" s="19"/>
      <c r="O58" s="20">
        <v>0</v>
      </c>
      <c r="P58" s="19"/>
      <c r="Q58" s="21">
        <f t="shared" si="5"/>
        <v>0</v>
      </c>
      <c r="R58" s="21">
        <f t="shared" si="5"/>
        <v>0</v>
      </c>
      <c r="S58" s="22">
        <f t="shared" si="5"/>
        <v>0</v>
      </c>
      <c r="T58" s="21">
        <f t="shared" si="5"/>
        <v>0</v>
      </c>
      <c r="U58" s="19">
        <v>0</v>
      </c>
      <c r="V58" s="19"/>
      <c r="W58" s="20">
        <v>0</v>
      </c>
      <c r="X58" s="19"/>
      <c r="Y58" s="22">
        <f t="shared" si="6"/>
        <v>0</v>
      </c>
      <c r="Z58" s="22">
        <f t="shared" si="6"/>
        <v>0</v>
      </c>
      <c r="AA58" s="22">
        <f t="shared" si="6"/>
        <v>0</v>
      </c>
      <c r="AB58" s="21">
        <f t="shared" si="6"/>
        <v>0</v>
      </c>
      <c r="AC58" s="19">
        <v>0</v>
      </c>
      <c r="AD58" s="19"/>
      <c r="AE58" s="19">
        <v>0</v>
      </c>
      <c r="AF58" s="19"/>
      <c r="AG58" s="22">
        <f t="shared" si="7"/>
        <v>0</v>
      </c>
      <c r="AH58" s="22">
        <f t="shared" si="7"/>
        <v>0</v>
      </c>
      <c r="AI58" s="22">
        <f t="shared" si="7"/>
        <v>0</v>
      </c>
      <c r="AJ58" s="21">
        <f t="shared" si="7"/>
        <v>0</v>
      </c>
      <c r="AK58" s="19">
        <v>0</v>
      </c>
      <c r="AL58" s="19"/>
      <c r="AM58" s="20">
        <v>0</v>
      </c>
      <c r="AN58" s="19"/>
      <c r="AO58" s="22">
        <f t="shared" si="8"/>
        <v>0</v>
      </c>
      <c r="AP58" s="22">
        <f t="shared" si="8"/>
        <v>0</v>
      </c>
      <c r="AQ58" s="22">
        <f t="shared" si="8"/>
        <v>0</v>
      </c>
      <c r="AR58" s="21">
        <f t="shared" si="8"/>
        <v>0</v>
      </c>
      <c r="AS58" s="19">
        <v>0</v>
      </c>
      <c r="AT58" s="19"/>
      <c r="AU58" s="20">
        <v>0</v>
      </c>
      <c r="AV58" s="19"/>
      <c r="AW58" s="22">
        <f t="shared" si="9"/>
        <v>0</v>
      </c>
      <c r="AX58" s="22">
        <f t="shared" si="9"/>
        <v>0</v>
      </c>
      <c r="AY58" s="22">
        <f t="shared" si="9"/>
        <v>0</v>
      </c>
      <c r="AZ58" s="21">
        <f t="shared" si="9"/>
        <v>0</v>
      </c>
      <c r="BA58" s="19">
        <v>0</v>
      </c>
      <c r="BB58" s="19"/>
      <c r="BC58" s="20">
        <v>0</v>
      </c>
      <c r="BD58" s="19"/>
      <c r="BE58" s="22">
        <f t="shared" si="10"/>
        <v>0</v>
      </c>
      <c r="BF58" s="22">
        <f t="shared" si="10"/>
        <v>0</v>
      </c>
      <c r="BG58" s="22">
        <f t="shared" si="10"/>
        <v>0</v>
      </c>
      <c r="BH58" s="21">
        <f t="shared" si="10"/>
        <v>0</v>
      </c>
      <c r="BI58" s="19">
        <v>0</v>
      </c>
      <c r="BJ58" s="19">
        <v>0</v>
      </c>
      <c r="BK58" s="20">
        <v>0</v>
      </c>
      <c r="BL58" s="19"/>
      <c r="BM58" s="22">
        <f t="shared" si="11"/>
        <v>0</v>
      </c>
      <c r="BN58" s="22">
        <f t="shared" si="11"/>
        <v>0</v>
      </c>
      <c r="BO58" s="22">
        <f t="shared" si="11"/>
        <v>0</v>
      </c>
      <c r="BP58" s="21">
        <f t="shared" si="11"/>
        <v>0</v>
      </c>
      <c r="BQ58" s="19">
        <v>0</v>
      </c>
      <c r="BR58" s="19"/>
      <c r="BS58" s="20">
        <v>0</v>
      </c>
      <c r="BT58" s="19"/>
      <c r="BU58" s="22">
        <f t="shared" si="12"/>
        <v>0</v>
      </c>
      <c r="BV58" s="22">
        <f t="shared" si="12"/>
        <v>0</v>
      </c>
      <c r="BW58" s="22">
        <f t="shared" si="12"/>
        <v>0</v>
      </c>
      <c r="BX58" s="21">
        <f t="shared" si="12"/>
        <v>0</v>
      </c>
      <c r="BY58" s="19">
        <v>0</v>
      </c>
      <c r="BZ58" s="19"/>
      <c r="CA58" s="19">
        <v>0</v>
      </c>
      <c r="CB58" s="20">
        <v>0</v>
      </c>
      <c r="CC58" s="20">
        <v>0</v>
      </c>
      <c r="CD58" s="19"/>
      <c r="CE58" s="22">
        <f t="shared" si="17"/>
        <v>0</v>
      </c>
      <c r="CF58" s="22">
        <f t="shared" si="13"/>
        <v>0</v>
      </c>
      <c r="CG58" s="22">
        <f t="shared" si="14"/>
        <v>0</v>
      </c>
      <c r="CH58" s="21">
        <f t="shared" si="18"/>
        <v>0</v>
      </c>
      <c r="CI58" s="19">
        <v>0</v>
      </c>
      <c r="CJ58" s="19"/>
      <c r="CK58" s="19"/>
      <c r="CL58" s="20">
        <v>0</v>
      </c>
      <c r="CM58" s="20">
        <v>0</v>
      </c>
      <c r="CN58" s="20"/>
      <c r="CO58" s="19"/>
      <c r="CP58" s="22">
        <f t="shared" si="2"/>
        <v>0</v>
      </c>
      <c r="CQ58" s="22">
        <f t="shared" si="15"/>
        <v>0</v>
      </c>
      <c r="CR58" s="22">
        <f t="shared" si="16"/>
        <v>0</v>
      </c>
      <c r="CS58" s="21">
        <f t="shared" si="3"/>
        <v>0</v>
      </c>
    </row>
    <row r="59" spans="1:97" ht="12.75">
      <c r="A59" s="31">
        <v>8901062912</v>
      </c>
      <c r="B59" s="31">
        <v>215808758</v>
      </c>
      <c r="C59" s="32" t="s">
        <v>135</v>
      </c>
      <c r="D59" s="18" t="s">
        <v>136</v>
      </c>
      <c r="E59" s="19">
        <v>0</v>
      </c>
      <c r="F59" s="19"/>
      <c r="G59" s="20">
        <v>0</v>
      </c>
      <c r="H59" s="19"/>
      <c r="I59" s="21">
        <f t="shared" si="4"/>
        <v>0</v>
      </c>
      <c r="J59" s="21">
        <f t="shared" si="4"/>
        <v>0</v>
      </c>
      <c r="K59" s="21">
        <f t="shared" si="4"/>
        <v>0</v>
      </c>
      <c r="L59" s="21">
        <f t="shared" si="4"/>
        <v>0</v>
      </c>
      <c r="M59" s="19">
        <v>0</v>
      </c>
      <c r="N59" s="19"/>
      <c r="O59" s="20">
        <v>0</v>
      </c>
      <c r="P59" s="19"/>
      <c r="Q59" s="21">
        <f t="shared" si="5"/>
        <v>0</v>
      </c>
      <c r="R59" s="21">
        <f t="shared" si="5"/>
        <v>0</v>
      </c>
      <c r="S59" s="22">
        <f t="shared" si="5"/>
        <v>0</v>
      </c>
      <c r="T59" s="21">
        <f t="shared" si="5"/>
        <v>0</v>
      </c>
      <c r="U59" s="19">
        <v>0</v>
      </c>
      <c r="V59" s="19"/>
      <c r="W59" s="20">
        <v>0</v>
      </c>
      <c r="X59" s="19"/>
      <c r="Y59" s="22">
        <f t="shared" si="6"/>
        <v>0</v>
      </c>
      <c r="Z59" s="22">
        <f t="shared" si="6"/>
        <v>0</v>
      </c>
      <c r="AA59" s="22">
        <f t="shared" si="6"/>
        <v>0</v>
      </c>
      <c r="AB59" s="21">
        <f t="shared" si="6"/>
        <v>0</v>
      </c>
      <c r="AC59" s="19">
        <v>0</v>
      </c>
      <c r="AD59" s="19"/>
      <c r="AE59" s="19">
        <v>0</v>
      </c>
      <c r="AF59" s="19"/>
      <c r="AG59" s="22">
        <f t="shared" si="7"/>
        <v>0</v>
      </c>
      <c r="AH59" s="22">
        <f t="shared" si="7"/>
        <v>0</v>
      </c>
      <c r="AI59" s="22">
        <f t="shared" si="7"/>
        <v>0</v>
      </c>
      <c r="AJ59" s="21">
        <f t="shared" si="7"/>
        <v>0</v>
      </c>
      <c r="AK59" s="19">
        <v>0</v>
      </c>
      <c r="AL59" s="19"/>
      <c r="AM59" s="20">
        <v>0</v>
      </c>
      <c r="AN59" s="19"/>
      <c r="AO59" s="22">
        <f t="shared" si="8"/>
        <v>0</v>
      </c>
      <c r="AP59" s="22">
        <f t="shared" si="8"/>
        <v>0</v>
      </c>
      <c r="AQ59" s="22">
        <f t="shared" si="8"/>
        <v>0</v>
      </c>
      <c r="AR59" s="21">
        <f t="shared" si="8"/>
        <v>0</v>
      </c>
      <c r="AS59" s="19">
        <v>0</v>
      </c>
      <c r="AT59" s="19"/>
      <c r="AU59" s="20">
        <v>0</v>
      </c>
      <c r="AV59" s="19"/>
      <c r="AW59" s="22">
        <f t="shared" si="9"/>
        <v>0</v>
      </c>
      <c r="AX59" s="22">
        <f t="shared" si="9"/>
        <v>0</v>
      </c>
      <c r="AY59" s="22">
        <f t="shared" si="9"/>
        <v>0</v>
      </c>
      <c r="AZ59" s="21">
        <f t="shared" si="9"/>
        <v>0</v>
      </c>
      <c r="BA59" s="19">
        <v>0</v>
      </c>
      <c r="BB59" s="19"/>
      <c r="BC59" s="20">
        <v>0</v>
      </c>
      <c r="BD59" s="19"/>
      <c r="BE59" s="22">
        <f t="shared" si="10"/>
        <v>0</v>
      </c>
      <c r="BF59" s="22">
        <f t="shared" si="10"/>
        <v>0</v>
      </c>
      <c r="BG59" s="22">
        <f t="shared" si="10"/>
        <v>0</v>
      </c>
      <c r="BH59" s="21">
        <f t="shared" si="10"/>
        <v>0</v>
      </c>
      <c r="BI59" s="19">
        <v>0</v>
      </c>
      <c r="BJ59" s="19">
        <v>0</v>
      </c>
      <c r="BK59" s="20">
        <v>0</v>
      </c>
      <c r="BL59" s="19"/>
      <c r="BM59" s="22">
        <f t="shared" si="11"/>
        <v>0</v>
      </c>
      <c r="BN59" s="22">
        <f t="shared" si="11"/>
        <v>0</v>
      </c>
      <c r="BO59" s="22">
        <f t="shared" si="11"/>
        <v>0</v>
      </c>
      <c r="BP59" s="21">
        <f t="shared" si="11"/>
        <v>0</v>
      </c>
      <c r="BQ59" s="19">
        <v>0</v>
      </c>
      <c r="BR59" s="19"/>
      <c r="BS59" s="20">
        <v>0</v>
      </c>
      <c r="BT59" s="19"/>
      <c r="BU59" s="22">
        <f t="shared" si="12"/>
        <v>0</v>
      </c>
      <c r="BV59" s="22">
        <f t="shared" si="12"/>
        <v>0</v>
      </c>
      <c r="BW59" s="22">
        <f t="shared" si="12"/>
        <v>0</v>
      </c>
      <c r="BX59" s="21">
        <f t="shared" si="12"/>
        <v>0</v>
      </c>
      <c r="BY59" s="19">
        <v>0</v>
      </c>
      <c r="BZ59" s="19"/>
      <c r="CA59" s="19">
        <v>0</v>
      </c>
      <c r="CB59" s="20">
        <v>0</v>
      </c>
      <c r="CC59" s="20">
        <v>0</v>
      </c>
      <c r="CD59" s="19"/>
      <c r="CE59" s="22">
        <f t="shared" si="17"/>
        <v>0</v>
      </c>
      <c r="CF59" s="22">
        <f t="shared" si="13"/>
        <v>0</v>
      </c>
      <c r="CG59" s="22">
        <f t="shared" si="14"/>
        <v>0</v>
      </c>
      <c r="CH59" s="21">
        <f t="shared" si="18"/>
        <v>0</v>
      </c>
      <c r="CI59" s="19">
        <v>0</v>
      </c>
      <c r="CJ59" s="19"/>
      <c r="CK59" s="19"/>
      <c r="CL59" s="20">
        <v>0</v>
      </c>
      <c r="CM59" s="20">
        <v>0</v>
      </c>
      <c r="CN59" s="20"/>
      <c r="CO59" s="19"/>
      <c r="CP59" s="22">
        <f t="shared" si="2"/>
        <v>0</v>
      </c>
      <c r="CQ59" s="22">
        <f t="shared" si="15"/>
        <v>0</v>
      </c>
      <c r="CR59" s="22">
        <f t="shared" si="16"/>
        <v>0</v>
      </c>
      <c r="CS59" s="21">
        <f t="shared" si="3"/>
        <v>0</v>
      </c>
    </row>
    <row r="60" spans="1:97" ht="12.75">
      <c r="A60" s="31">
        <v>8909052111</v>
      </c>
      <c r="B60" s="31">
        <v>210105001</v>
      </c>
      <c r="C60" s="32" t="s">
        <v>137</v>
      </c>
      <c r="D60" s="18" t="s">
        <v>138</v>
      </c>
      <c r="E60" s="19">
        <v>0</v>
      </c>
      <c r="F60" s="19"/>
      <c r="G60" s="20">
        <v>0</v>
      </c>
      <c r="H60" s="19"/>
      <c r="I60" s="21">
        <f t="shared" si="4"/>
        <v>0</v>
      </c>
      <c r="J60" s="21">
        <f t="shared" si="4"/>
        <v>0</v>
      </c>
      <c r="K60" s="21">
        <f t="shared" si="4"/>
        <v>0</v>
      </c>
      <c r="L60" s="21">
        <f t="shared" si="4"/>
        <v>0</v>
      </c>
      <c r="M60" s="19">
        <v>0</v>
      </c>
      <c r="N60" s="19"/>
      <c r="O60" s="20">
        <v>0</v>
      </c>
      <c r="P60" s="19"/>
      <c r="Q60" s="21">
        <f t="shared" si="5"/>
        <v>0</v>
      </c>
      <c r="R60" s="21">
        <f t="shared" si="5"/>
        <v>0</v>
      </c>
      <c r="S60" s="22">
        <f t="shared" si="5"/>
        <v>0</v>
      </c>
      <c r="T60" s="21">
        <f t="shared" si="5"/>
        <v>0</v>
      </c>
      <c r="U60" s="19">
        <v>0</v>
      </c>
      <c r="V60" s="19"/>
      <c r="W60" s="20">
        <v>0</v>
      </c>
      <c r="X60" s="19"/>
      <c r="Y60" s="22">
        <f t="shared" si="6"/>
        <v>0</v>
      </c>
      <c r="Z60" s="22">
        <f t="shared" si="6"/>
        <v>0</v>
      </c>
      <c r="AA60" s="22">
        <f t="shared" si="6"/>
        <v>0</v>
      </c>
      <c r="AB60" s="21">
        <f t="shared" si="6"/>
        <v>0</v>
      </c>
      <c r="AC60" s="19">
        <v>0</v>
      </c>
      <c r="AD60" s="19"/>
      <c r="AE60" s="19">
        <v>0</v>
      </c>
      <c r="AF60" s="19"/>
      <c r="AG60" s="22">
        <f t="shared" si="7"/>
        <v>0</v>
      </c>
      <c r="AH60" s="22">
        <f t="shared" si="7"/>
        <v>0</v>
      </c>
      <c r="AI60" s="22">
        <f t="shared" si="7"/>
        <v>0</v>
      </c>
      <c r="AJ60" s="21">
        <f t="shared" si="7"/>
        <v>0</v>
      </c>
      <c r="AK60" s="19">
        <v>0</v>
      </c>
      <c r="AL60" s="19"/>
      <c r="AM60" s="20">
        <v>0</v>
      </c>
      <c r="AN60" s="19"/>
      <c r="AO60" s="22">
        <f t="shared" si="8"/>
        <v>0</v>
      </c>
      <c r="AP60" s="22">
        <f t="shared" si="8"/>
        <v>0</v>
      </c>
      <c r="AQ60" s="22">
        <f t="shared" si="8"/>
        <v>0</v>
      </c>
      <c r="AR60" s="21">
        <f t="shared" si="8"/>
        <v>0</v>
      </c>
      <c r="AS60" s="19">
        <v>0</v>
      </c>
      <c r="AT60" s="19"/>
      <c r="AU60" s="20">
        <v>0</v>
      </c>
      <c r="AV60" s="19"/>
      <c r="AW60" s="22">
        <f t="shared" si="9"/>
        <v>0</v>
      </c>
      <c r="AX60" s="22">
        <f t="shared" si="9"/>
        <v>0</v>
      </c>
      <c r="AY60" s="22">
        <f t="shared" si="9"/>
        <v>0</v>
      </c>
      <c r="AZ60" s="21">
        <f t="shared" si="9"/>
        <v>0</v>
      </c>
      <c r="BA60" s="19">
        <v>0</v>
      </c>
      <c r="BB60" s="19"/>
      <c r="BC60" s="20">
        <v>0</v>
      </c>
      <c r="BD60" s="19"/>
      <c r="BE60" s="22">
        <f t="shared" si="10"/>
        <v>0</v>
      </c>
      <c r="BF60" s="22">
        <f t="shared" si="10"/>
        <v>0</v>
      </c>
      <c r="BG60" s="22">
        <f t="shared" si="10"/>
        <v>0</v>
      </c>
      <c r="BH60" s="21">
        <f t="shared" si="10"/>
        <v>0</v>
      </c>
      <c r="BI60" s="19">
        <v>0</v>
      </c>
      <c r="BJ60" s="19">
        <v>0</v>
      </c>
      <c r="BK60" s="20">
        <v>0</v>
      </c>
      <c r="BL60" s="19"/>
      <c r="BM60" s="22">
        <f t="shared" si="11"/>
        <v>0</v>
      </c>
      <c r="BN60" s="22">
        <f t="shared" si="11"/>
        <v>0</v>
      </c>
      <c r="BO60" s="22">
        <f t="shared" si="11"/>
        <v>0</v>
      </c>
      <c r="BP60" s="21">
        <f t="shared" si="11"/>
        <v>0</v>
      </c>
      <c r="BQ60" s="19">
        <v>0</v>
      </c>
      <c r="BR60" s="19"/>
      <c r="BS60" s="20">
        <v>0</v>
      </c>
      <c r="BT60" s="19"/>
      <c r="BU60" s="22">
        <f t="shared" si="12"/>
        <v>0</v>
      </c>
      <c r="BV60" s="22">
        <f t="shared" si="12"/>
        <v>0</v>
      </c>
      <c r="BW60" s="22">
        <f t="shared" si="12"/>
        <v>0</v>
      </c>
      <c r="BX60" s="21">
        <f t="shared" si="12"/>
        <v>0</v>
      </c>
      <c r="BY60" s="19">
        <v>0</v>
      </c>
      <c r="BZ60" s="19"/>
      <c r="CA60" s="19">
        <v>0</v>
      </c>
      <c r="CB60" s="20">
        <v>0</v>
      </c>
      <c r="CC60" s="20">
        <v>0</v>
      </c>
      <c r="CD60" s="19"/>
      <c r="CE60" s="22">
        <f t="shared" si="17"/>
        <v>0</v>
      </c>
      <c r="CF60" s="22">
        <f t="shared" si="13"/>
        <v>0</v>
      </c>
      <c r="CG60" s="22">
        <f t="shared" si="14"/>
        <v>0</v>
      </c>
      <c r="CH60" s="21">
        <f t="shared" si="18"/>
        <v>0</v>
      </c>
      <c r="CI60" s="19">
        <v>0</v>
      </c>
      <c r="CJ60" s="19"/>
      <c r="CK60" s="19"/>
      <c r="CL60" s="20">
        <v>0</v>
      </c>
      <c r="CM60" s="20">
        <v>0</v>
      </c>
      <c r="CN60" s="20"/>
      <c r="CO60" s="19"/>
      <c r="CP60" s="22">
        <f t="shared" si="2"/>
        <v>0</v>
      </c>
      <c r="CQ60" s="22">
        <f t="shared" si="15"/>
        <v>0</v>
      </c>
      <c r="CR60" s="22">
        <f t="shared" si="16"/>
        <v>0</v>
      </c>
      <c r="CS60" s="21">
        <f t="shared" si="3"/>
        <v>0</v>
      </c>
    </row>
    <row r="61" spans="1:97" ht="12.75">
      <c r="A61" s="31">
        <v>8909801121</v>
      </c>
      <c r="B61" s="31">
        <v>218805088</v>
      </c>
      <c r="C61" s="33" t="s">
        <v>139</v>
      </c>
      <c r="D61" s="18" t="s">
        <v>140</v>
      </c>
      <c r="E61" s="19">
        <v>0</v>
      </c>
      <c r="F61" s="19"/>
      <c r="G61" s="20">
        <v>0</v>
      </c>
      <c r="H61" s="19"/>
      <c r="I61" s="21">
        <f t="shared" si="4"/>
        <v>0</v>
      </c>
      <c r="J61" s="21">
        <f t="shared" si="4"/>
        <v>0</v>
      </c>
      <c r="K61" s="21">
        <f t="shared" si="4"/>
        <v>0</v>
      </c>
      <c r="L61" s="21">
        <f t="shared" si="4"/>
        <v>0</v>
      </c>
      <c r="M61" s="19">
        <v>0</v>
      </c>
      <c r="N61" s="19">
        <v>7499000000</v>
      </c>
      <c r="O61" s="20">
        <v>0</v>
      </c>
      <c r="P61" s="19"/>
      <c r="Q61" s="21">
        <f t="shared" si="5"/>
        <v>0</v>
      </c>
      <c r="R61" s="21">
        <f t="shared" si="5"/>
        <v>7499000000</v>
      </c>
      <c r="S61" s="22">
        <f t="shared" si="5"/>
        <v>0</v>
      </c>
      <c r="T61" s="21">
        <f t="shared" si="5"/>
        <v>0</v>
      </c>
      <c r="U61" s="19">
        <v>0</v>
      </c>
      <c r="V61" s="19"/>
      <c r="W61" s="20">
        <v>0</v>
      </c>
      <c r="X61" s="19"/>
      <c r="Y61" s="22">
        <f t="shared" si="6"/>
        <v>0</v>
      </c>
      <c r="Z61" s="22">
        <f t="shared" si="6"/>
        <v>7499000000</v>
      </c>
      <c r="AA61" s="22">
        <f t="shared" si="6"/>
        <v>0</v>
      </c>
      <c r="AB61" s="21">
        <f t="shared" si="6"/>
        <v>0</v>
      </c>
      <c r="AC61" s="19">
        <v>0</v>
      </c>
      <c r="AD61" s="19"/>
      <c r="AE61" s="19">
        <v>0</v>
      </c>
      <c r="AF61" s="19"/>
      <c r="AG61" s="22">
        <f t="shared" si="7"/>
        <v>0</v>
      </c>
      <c r="AH61" s="22">
        <f t="shared" si="7"/>
        <v>7499000000</v>
      </c>
      <c r="AI61" s="22">
        <f t="shared" si="7"/>
        <v>0</v>
      </c>
      <c r="AJ61" s="21">
        <f t="shared" si="7"/>
        <v>0</v>
      </c>
      <c r="AK61" s="19">
        <v>0</v>
      </c>
      <c r="AL61" s="19"/>
      <c r="AM61" s="20">
        <v>0</v>
      </c>
      <c r="AN61" s="19"/>
      <c r="AO61" s="22">
        <f t="shared" si="8"/>
        <v>0</v>
      </c>
      <c r="AP61" s="22">
        <f t="shared" si="8"/>
        <v>7499000000</v>
      </c>
      <c r="AQ61" s="22">
        <f t="shared" si="8"/>
        <v>0</v>
      </c>
      <c r="AR61" s="21">
        <f t="shared" si="8"/>
        <v>0</v>
      </c>
      <c r="AS61" s="19">
        <v>0</v>
      </c>
      <c r="AT61" s="19"/>
      <c r="AU61" s="20">
        <v>0</v>
      </c>
      <c r="AV61" s="19"/>
      <c r="AW61" s="22">
        <f t="shared" si="9"/>
        <v>0</v>
      </c>
      <c r="AX61" s="22">
        <f t="shared" si="9"/>
        <v>7499000000</v>
      </c>
      <c r="AY61" s="22">
        <f t="shared" si="9"/>
        <v>0</v>
      </c>
      <c r="AZ61" s="21">
        <f t="shared" si="9"/>
        <v>0</v>
      </c>
      <c r="BA61" s="19">
        <v>0</v>
      </c>
      <c r="BB61" s="19"/>
      <c r="BC61" s="20">
        <v>0</v>
      </c>
      <c r="BD61" s="19"/>
      <c r="BE61" s="22">
        <f t="shared" si="10"/>
        <v>0</v>
      </c>
      <c r="BF61" s="22">
        <f t="shared" si="10"/>
        <v>7499000000</v>
      </c>
      <c r="BG61" s="22">
        <f t="shared" si="10"/>
        <v>0</v>
      </c>
      <c r="BH61" s="21">
        <f t="shared" si="10"/>
        <v>0</v>
      </c>
      <c r="BI61" s="19">
        <v>0</v>
      </c>
      <c r="BJ61" s="19">
        <v>0</v>
      </c>
      <c r="BK61" s="20">
        <v>0</v>
      </c>
      <c r="BL61" s="19"/>
      <c r="BM61" s="22">
        <f t="shared" si="11"/>
        <v>0</v>
      </c>
      <c r="BN61" s="22">
        <f t="shared" si="11"/>
        <v>7499000000</v>
      </c>
      <c r="BO61" s="22">
        <f t="shared" si="11"/>
        <v>0</v>
      </c>
      <c r="BP61" s="21">
        <f t="shared" si="11"/>
        <v>0</v>
      </c>
      <c r="BQ61" s="19">
        <v>0</v>
      </c>
      <c r="BR61" s="19"/>
      <c r="BS61" s="20">
        <v>0</v>
      </c>
      <c r="BT61" s="19"/>
      <c r="BU61" s="22">
        <f t="shared" si="12"/>
        <v>0</v>
      </c>
      <c r="BV61" s="22">
        <f t="shared" si="12"/>
        <v>7499000000</v>
      </c>
      <c r="BW61" s="22">
        <f t="shared" si="12"/>
        <v>0</v>
      </c>
      <c r="BX61" s="21">
        <f t="shared" si="12"/>
        <v>0</v>
      </c>
      <c r="BY61" s="19">
        <v>0</v>
      </c>
      <c r="BZ61" s="19"/>
      <c r="CA61" s="19">
        <v>0</v>
      </c>
      <c r="CB61" s="20">
        <v>0</v>
      </c>
      <c r="CC61" s="20">
        <v>0</v>
      </c>
      <c r="CD61" s="19"/>
      <c r="CE61" s="22">
        <f t="shared" si="17"/>
        <v>0</v>
      </c>
      <c r="CF61" s="22">
        <f t="shared" si="13"/>
        <v>7499000000</v>
      </c>
      <c r="CG61" s="22">
        <f t="shared" si="14"/>
        <v>0</v>
      </c>
      <c r="CH61" s="21">
        <f t="shared" si="18"/>
        <v>0</v>
      </c>
      <c r="CI61" s="19">
        <v>0</v>
      </c>
      <c r="CJ61" s="19"/>
      <c r="CK61" s="19"/>
      <c r="CL61" s="20">
        <v>0</v>
      </c>
      <c r="CM61" s="20">
        <v>0</v>
      </c>
      <c r="CN61" s="20"/>
      <c r="CO61" s="19"/>
      <c r="CP61" s="22">
        <f t="shared" si="2"/>
        <v>0</v>
      </c>
      <c r="CQ61" s="22">
        <f t="shared" si="15"/>
        <v>7499000000</v>
      </c>
      <c r="CR61" s="22">
        <f t="shared" si="16"/>
        <v>0</v>
      </c>
      <c r="CS61" s="21">
        <f t="shared" si="3"/>
        <v>0</v>
      </c>
    </row>
    <row r="62" spans="1:97" ht="12.75">
      <c r="A62" s="31">
        <v>8914800302</v>
      </c>
      <c r="B62" s="31">
        <v>210166001</v>
      </c>
      <c r="C62" s="32" t="s">
        <v>141</v>
      </c>
      <c r="D62" s="18" t="s">
        <v>142</v>
      </c>
      <c r="E62" s="19">
        <v>0</v>
      </c>
      <c r="F62" s="19"/>
      <c r="G62" s="20">
        <v>0</v>
      </c>
      <c r="H62" s="19"/>
      <c r="I62" s="21">
        <f t="shared" si="4"/>
        <v>0</v>
      </c>
      <c r="J62" s="21">
        <f t="shared" si="4"/>
        <v>0</v>
      </c>
      <c r="K62" s="21">
        <f t="shared" si="4"/>
        <v>0</v>
      </c>
      <c r="L62" s="21">
        <f t="shared" si="4"/>
        <v>0</v>
      </c>
      <c r="M62" s="19">
        <v>0</v>
      </c>
      <c r="N62" s="19"/>
      <c r="O62" s="20">
        <v>0</v>
      </c>
      <c r="P62" s="19"/>
      <c r="Q62" s="21">
        <f t="shared" si="5"/>
        <v>0</v>
      </c>
      <c r="R62" s="21">
        <f t="shared" si="5"/>
        <v>0</v>
      </c>
      <c r="S62" s="22">
        <f t="shared" si="5"/>
        <v>0</v>
      </c>
      <c r="T62" s="21">
        <f t="shared" si="5"/>
        <v>0</v>
      </c>
      <c r="U62" s="19">
        <v>0</v>
      </c>
      <c r="V62" s="19"/>
      <c r="W62" s="20">
        <v>0</v>
      </c>
      <c r="X62" s="19"/>
      <c r="Y62" s="22">
        <f t="shared" si="6"/>
        <v>0</v>
      </c>
      <c r="Z62" s="22">
        <f t="shared" si="6"/>
        <v>0</v>
      </c>
      <c r="AA62" s="22">
        <f t="shared" si="6"/>
        <v>0</v>
      </c>
      <c r="AB62" s="21">
        <f t="shared" si="6"/>
        <v>0</v>
      </c>
      <c r="AC62" s="19">
        <v>0</v>
      </c>
      <c r="AD62" s="19"/>
      <c r="AE62" s="19">
        <v>0</v>
      </c>
      <c r="AF62" s="19"/>
      <c r="AG62" s="22">
        <f t="shared" si="7"/>
        <v>0</v>
      </c>
      <c r="AH62" s="22">
        <f t="shared" si="7"/>
        <v>0</v>
      </c>
      <c r="AI62" s="22">
        <f t="shared" si="7"/>
        <v>0</v>
      </c>
      <c r="AJ62" s="21">
        <f t="shared" si="7"/>
        <v>0</v>
      </c>
      <c r="AK62" s="19">
        <v>0</v>
      </c>
      <c r="AL62" s="19"/>
      <c r="AM62" s="20">
        <v>0</v>
      </c>
      <c r="AN62" s="19"/>
      <c r="AO62" s="22">
        <f t="shared" si="8"/>
        <v>0</v>
      </c>
      <c r="AP62" s="22">
        <f t="shared" si="8"/>
        <v>0</v>
      </c>
      <c r="AQ62" s="22">
        <f t="shared" si="8"/>
        <v>0</v>
      </c>
      <c r="AR62" s="21">
        <f t="shared" si="8"/>
        <v>0</v>
      </c>
      <c r="AS62" s="19">
        <v>0</v>
      </c>
      <c r="AT62" s="19"/>
      <c r="AU62" s="20">
        <v>0</v>
      </c>
      <c r="AV62" s="19"/>
      <c r="AW62" s="22">
        <f t="shared" si="9"/>
        <v>0</v>
      </c>
      <c r="AX62" s="22">
        <f t="shared" si="9"/>
        <v>0</v>
      </c>
      <c r="AY62" s="22">
        <f t="shared" si="9"/>
        <v>0</v>
      </c>
      <c r="AZ62" s="21">
        <f t="shared" si="9"/>
        <v>0</v>
      </c>
      <c r="BA62" s="19">
        <v>0</v>
      </c>
      <c r="BB62" s="19"/>
      <c r="BC62" s="20">
        <v>0</v>
      </c>
      <c r="BD62" s="19"/>
      <c r="BE62" s="22">
        <f t="shared" si="10"/>
        <v>0</v>
      </c>
      <c r="BF62" s="22">
        <f t="shared" si="10"/>
        <v>0</v>
      </c>
      <c r="BG62" s="22">
        <f t="shared" si="10"/>
        <v>0</v>
      </c>
      <c r="BH62" s="21">
        <f t="shared" si="10"/>
        <v>0</v>
      </c>
      <c r="BI62" s="19">
        <v>0</v>
      </c>
      <c r="BJ62" s="19">
        <v>0</v>
      </c>
      <c r="BK62" s="20">
        <v>0</v>
      </c>
      <c r="BL62" s="19"/>
      <c r="BM62" s="22">
        <f t="shared" si="11"/>
        <v>0</v>
      </c>
      <c r="BN62" s="22">
        <f t="shared" si="11"/>
        <v>0</v>
      </c>
      <c r="BO62" s="22">
        <f t="shared" si="11"/>
        <v>0</v>
      </c>
      <c r="BP62" s="21">
        <f t="shared" si="11"/>
        <v>0</v>
      </c>
      <c r="BQ62" s="19">
        <v>0</v>
      </c>
      <c r="BR62" s="19"/>
      <c r="BS62" s="20">
        <v>0</v>
      </c>
      <c r="BT62" s="19"/>
      <c r="BU62" s="22">
        <f t="shared" si="12"/>
        <v>0</v>
      </c>
      <c r="BV62" s="22">
        <f t="shared" si="12"/>
        <v>0</v>
      </c>
      <c r="BW62" s="22">
        <f t="shared" si="12"/>
        <v>0</v>
      </c>
      <c r="BX62" s="21">
        <f t="shared" si="12"/>
        <v>0</v>
      </c>
      <c r="BY62" s="19">
        <v>0</v>
      </c>
      <c r="BZ62" s="19"/>
      <c r="CA62" s="19">
        <v>0</v>
      </c>
      <c r="CB62" s="20">
        <v>0</v>
      </c>
      <c r="CC62" s="20">
        <v>0</v>
      </c>
      <c r="CD62" s="19"/>
      <c r="CE62" s="22">
        <f t="shared" si="17"/>
        <v>0</v>
      </c>
      <c r="CF62" s="22">
        <f t="shared" si="13"/>
        <v>0</v>
      </c>
      <c r="CG62" s="22">
        <f t="shared" si="14"/>
        <v>0</v>
      </c>
      <c r="CH62" s="21">
        <f t="shared" si="18"/>
        <v>0</v>
      </c>
      <c r="CI62" s="19">
        <v>0</v>
      </c>
      <c r="CJ62" s="19"/>
      <c r="CK62" s="19"/>
      <c r="CL62" s="20">
        <v>0</v>
      </c>
      <c r="CM62" s="20">
        <v>0</v>
      </c>
      <c r="CN62" s="20"/>
      <c r="CO62" s="19"/>
      <c r="CP62" s="22">
        <f t="shared" si="2"/>
        <v>0</v>
      </c>
      <c r="CQ62" s="22">
        <f t="shared" si="15"/>
        <v>0</v>
      </c>
      <c r="CR62" s="22">
        <f t="shared" si="16"/>
        <v>0</v>
      </c>
      <c r="CS62" s="21">
        <f t="shared" si="3"/>
        <v>0</v>
      </c>
    </row>
    <row r="63" spans="1:97" ht="12.75">
      <c r="A63" s="31">
        <v>8915800168</v>
      </c>
      <c r="B63" s="31">
        <v>111919000</v>
      </c>
      <c r="C63" s="32" t="s">
        <v>143</v>
      </c>
      <c r="D63" s="18" t="s">
        <v>144</v>
      </c>
      <c r="E63" s="19">
        <v>0</v>
      </c>
      <c r="F63" s="19"/>
      <c r="G63" s="20">
        <v>0</v>
      </c>
      <c r="H63" s="19"/>
      <c r="I63" s="21">
        <f t="shared" si="4"/>
        <v>0</v>
      </c>
      <c r="J63" s="21">
        <f t="shared" si="4"/>
        <v>0</v>
      </c>
      <c r="K63" s="21">
        <f t="shared" si="4"/>
        <v>0</v>
      </c>
      <c r="L63" s="21">
        <f t="shared" si="4"/>
        <v>0</v>
      </c>
      <c r="M63" s="19">
        <v>0</v>
      </c>
      <c r="N63" s="19"/>
      <c r="O63" s="20">
        <v>0</v>
      </c>
      <c r="P63" s="19"/>
      <c r="Q63" s="21">
        <f t="shared" si="5"/>
        <v>0</v>
      </c>
      <c r="R63" s="21">
        <f t="shared" si="5"/>
        <v>0</v>
      </c>
      <c r="S63" s="22">
        <f t="shared" si="5"/>
        <v>0</v>
      </c>
      <c r="T63" s="21">
        <f t="shared" si="5"/>
        <v>0</v>
      </c>
      <c r="U63" s="19">
        <v>0</v>
      </c>
      <c r="V63" s="19"/>
      <c r="W63" s="20">
        <v>0</v>
      </c>
      <c r="X63" s="19"/>
      <c r="Y63" s="22">
        <f t="shared" si="6"/>
        <v>0</v>
      </c>
      <c r="Z63" s="22">
        <f t="shared" si="6"/>
        <v>0</v>
      </c>
      <c r="AA63" s="22">
        <f t="shared" si="6"/>
        <v>0</v>
      </c>
      <c r="AB63" s="21">
        <f t="shared" si="6"/>
        <v>0</v>
      </c>
      <c r="AC63" s="19">
        <v>0</v>
      </c>
      <c r="AD63" s="19"/>
      <c r="AE63" s="19">
        <v>0</v>
      </c>
      <c r="AF63" s="19"/>
      <c r="AG63" s="22">
        <f t="shared" si="7"/>
        <v>0</v>
      </c>
      <c r="AH63" s="22">
        <f t="shared" si="7"/>
        <v>0</v>
      </c>
      <c r="AI63" s="22">
        <f t="shared" si="7"/>
        <v>0</v>
      </c>
      <c r="AJ63" s="21">
        <f t="shared" si="7"/>
        <v>0</v>
      </c>
      <c r="AK63" s="19">
        <v>0</v>
      </c>
      <c r="AL63" s="19"/>
      <c r="AM63" s="20">
        <v>0</v>
      </c>
      <c r="AN63" s="19"/>
      <c r="AO63" s="22">
        <f t="shared" si="8"/>
        <v>0</v>
      </c>
      <c r="AP63" s="22">
        <f t="shared" si="8"/>
        <v>0</v>
      </c>
      <c r="AQ63" s="22">
        <f t="shared" si="8"/>
        <v>0</v>
      </c>
      <c r="AR63" s="21">
        <f t="shared" si="8"/>
        <v>0</v>
      </c>
      <c r="AS63" s="19">
        <v>0</v>
      </c>
      <c r="AT63" s="19"/>
      <c r="AU63" s="20">
        <v>0</v>
      </c>
      <c r="AV63" s="19"/>
      <c r="AW63" s="22">
        <f t="shared" si="9"/>
        <v>0</v>
      </c>
      <c r="AX63" s="22">
        <f t="shared" si="9"/>
        <v>0</v>
      </c>
      <c r="AY63" s="22">
        <f t="shared" si="9"/>
        <v>0</v>
      </c>
      <c r="AZ63" s="21">
        <f t="shared" si="9"/>
        <v>0</v>
      </c>
      <c r="BA63" s="19">
        <v>0</v>
      </c>
      <c r="BB63" s="19"/>
      <c r="BC63" s="20">
        <v>0</v>
      </c>
      <c r="BD63" s="19"/>
      <c r="BE63" s="22">
        <f t="shared" si="10"/>
        <v>0</v>
      </c>
      <c r="BF63" s="22">
        <f t="shared" si="10"/>
        <v>0</v>
      </c>
      <c r="BG63" s="22">
        <f t="shared" si="10"/>
        <v>0</v>
      </c>
      <c r="BH63" s="21">
        <f t="shared" si="10"/>
        <v>0</v>
      </c>
      <c r="BI63" s="19">
        <v>0</v>
      </c>
      <c r="BJ63" s="19">
        <v>0</v>
      </c>
      <c r="BK63" s="20">
        <v>0</v>
      </c>
      <c r="BL63" s="19"/>
      <c r="BM63" s="22">
        <f t="shared" si="11"/>
        <v>0</v>
      </c>
      <c r="BN63" s="22">
        <f t="shared" si="11"/>
        <v>0</v>
      </c>
      <c r="BO63" s="22">
        <f t="shared" si="11"/>
        <v>0</v>
      </c>
      <c r="BP63" s="21">
        <f t="shared" si="11"/>
        <v>0</v>
      </c>
      <c r="BQ63" s="19">
        <v>0</v>
      </c>
      <c r="BR63" s="19"/>
      <c r="BS63" s="20">
        <v>0</v>
      </c>
      <c r="BT63" s="19"/>
      <c r="BU63" s="22">
        <f t="shared" si="12"/>
        <v>0</v>
      </c>
      <c r="BV63" s="22">
        <f t="shared" si="12"/>
        <v>0</v>
      </c>
      <c r="BW63" s="22">
        <f t="shared" si="12"/>
        <v>0</v>
      </c>
      <c r="BX63" s="21">
        <f t="shared" si="12"/>
        <v>0</v>
      </c>
      <c r="BY63" s="19">
        <v>0</v>
      </c>
      <c r="BZ63" s="19"/>
      <c r="CA63" s="19">
        <v>0</v>
      </c>
      <c r="CB63" s="20">
        <v>0</v>
      </c>
      <c r="CC63" s="20">
        <v>0</v>
      </c>
      <c r="CD63" s="19"/>
      <c r="CE63" s="22">
        <f t="shared" si="17"/>
        <v>0</v>
      </c>
      <c r="CF63" s="22">
        <f t="shared" si="13"/>
        <v>0</v>
      </c>
      <c r="CG63" s="22">
        <f t="shared" si="14"/>
        <v>0</v>
      </c>
      <c r="CH63" s="21">
        <f t="shared" si="18"/>
        <v>0</v>
      </c>
      <c r="CI63" s="19">
        <v>0</v>
      </c>
      <c r="CJ63" s="19"/>
      <c r="CK63" s="19"/>
      <c r="CL63" s="20">
        <v>0</v>
      </c>
      <c r="CM63" s="20">
        <v>0</v>
      </c>
      <c r="CN63" s="20"/>
      <c r="CO63" s="19"/>
      <c r="CP63" s="22">
        <f t="shared" si="2"/>
        <v>0</v>
      </c>
      <c r="CQ63" s="22">
        <f t="shared" si="15"/>
        <v>0</v>
      </c>
      <c r="CR63" s="22">
        <f t="shared" si="16"/>
        <v>0</v>
      </c>
      <c r="CS63" s="21">
        <f t="shared" si="3"/>
        <v>0</v>
      </c>
    </row>
    <row r="64" spans="1:97" ht="12.75">
      <c r="A64" s="31">
        <v>8918551381</v>
      </c>
      <c r="B64" s="31">
        <v>213815238</v>
      </c>
      <c r="C64" s="32" t="s">
        <v>145</v>
      </c>
      <c r="D64" s="34" t="s">
        <v>146</v>
      </c>
      <c r="E64" s="19">
        <v>0</v>
      </c>
      <c r="F64" s="19"/>
      <c r="G64" s="20">
        <v>0</v>
      </c>
      <c r="H64" s="19"/>
      <c r="I64" s="21">
        <f t="shared" si="4"/>
        <v>0</v>
      </c>
      <c r="J64" s="21">
        <f t="shared" si="4"/>
        <v>0</v>
      </c>
      <c r="K64" s="21">
        <f t="shared" si="4"/>
        <v>0</v>
      </c>
      <c r="L64" s="21">
        <f t="shared" si="4"/>
        <v>0</v>
      </c>
      <c r="M64" s="19">
        <v>0</v>
      </c>
      <c r="N64" s="19"/>
      <c r="O64" s="20">
        <v>0</v>
      </c>
      <c r="P64" s="19"/>
      <c r="Q64" s="21">
        <f t="shared" si="5"/>
        <v>0</v>
      </c>
      <c r="R64" s="21">
        <f t="shared" si="5"/>
        <v>0</v>
      </c>
      <c r="S64" s="22">
        <f t="shared" si="5"/>
        <v>0</v>
      </c>
      <c r="T64" s="21">
        <f t="shared" si="5"/>
        <v>0</v>
      </c>
      <c r="U64" s="19">
        <v>0</v>
      </c>
      <c r="V64" s="19"/>
      <c r="W64" s="20">
        <v>0</v>
      </c>
      <c r="X64" s="19"/>
      <c r="Y64" s="22">
        <f t="shared" si="6"/>
        <v>0</v>
      </c>
      <c r="Z64" s="22">
        <f t="shared" si="6"/>
        <v>0</v>
      </c>
      <c r="AA64" s="22">
        <f t="shared" si="6"/>
        <v>0</v>
      </c>
      <c r="AB64" s="21">
        <f t="shared" si="6"/>
        <v>0</v>
      </c>
      <c r="AC64" s="19">
        <v>0</v>
      </c>
      <c r="AD64" s="19"/>
      <c r="AE64" s="19">
        <v>0</v>
      </c>
      <c r="AF64" s="19"/>
      <c r="AG64" s="22">
        <f t="shared" si="7"/>
        <v>0</v>
      </c>
      <c r="AH64" s="22">
        <f t="shared" si="7"/>
        <v>0</v>
      </c>
      <c r="AI64" s="22">
        <f t="shared" si="7"/>
        <v>0</v>
      </c>
      <c r="AJ64" s="21">
        <f t="shared" si="7"/>
        <v>0</v>
      </c>
      <c r="AK64" s="19">
        <v>0</v>
      </c>
      <c r="AL64" s="19"/>
      <c r="AM64" s="20">
        <v>0</v>
      </c>
      <c r="AN64" s="19"/>
      <c r="AO64" s="22">
        <f t="shared" si="8"/>
        <v>0</v>
      </c>
      <c r="AP64" s="22">
        <f t="shared" si="8"/>
        <v>0</v>
      </c>
      <c r="AQ64" s="22">
        <f t="shared" si="8"/>
        <v>0</v>
      </c>
      <c r="AR64" s="21">
        <f t="shared" si="8"/>
        <v>0</v>
      </c>
      <c r="AS64" s="19">
        <v>0</v>
      </c>
      <c r="AT64" s="19"/>
      <c r="AU64" s="20">
        <v>0</v>
      </c>
      <c r="AV64" s="19"/>
      <c r="AW64" s="22">
        <f t="shared" si="9"/>
        <v>0</v>
      </c>
      <c r="AX64" s="22">
        <f t="shared" si="9"/>
        <v>0</v>
      </c>
      <c r="AY64" s="22">
        <f t="shared" si="9"/>
        <v>0</v>
      </c>
      <c r="AZ64" s="21">
        <f t="shared" si="9"/>
        <v>0</v>
      </c>
      <c r="BA64" s="19">
        <v>0</v>
      </c>
      <c r="BB64" s="19"/>
      <c r="BC64" s="20">
        <v>0</v>
      </c>
      <c r="BD64" s="19"/>
      <c r="BE64" s="22">
        <f t="shared" si="10"/>
        <v>0</v>
      </c>
      <c r="BF64" s="22">
        <f t="shared" si="10"/>
        <v>0</v>
      </c>
      <c r="BG64" s="22">
        <f t="shared" si="10"/>
        <v>0</v>
      </c>
      <c r="BH64" s="21">
        <f t="shared" si="10"/>
        <v>0</v>
      </c>
      <c r="BI64" s="19">
        <v>0</v>
      </c>
      <c r="BJ64" s="19">
        <v>0</v>
      </c>
      <c r="BK64" s="20">
        <v>0</v>
      </c>
      <c r="BL64" s="19"/>
      <c r="BM64" s="22">
        <f t="shared" si="11"/>
        <v>0</v>
      </c>
      <c r="BN64" s="22">
        <f t="shared" si="11"/>
        <v>0</v>
      </c>
      <c r="BO64" s="22">
        <f t="shared" si="11"/>
        <v>0</v>
      </c>
      <c r="BP64" s="21">
        <f t="shared" si="11"/>
        <v>0</v>
      </c>
      <c r="BQ64" s="19">
        <v>0</v>
      </c>
      <c r="BR64" s="19"/>
      <c r="BS64" s="20">
        <v>0</v>
      </c>
      <c r="BT64" s="19"/>
      <c r="BU64" s="22">
        <f t="shared" si="12"/>
        <v>0</v>
      </c>
      <c r="BV64" s="22">
        <f t="shared" si="12"/>
        <v>0</v>
      </c>
      <c r="BW64" s="22">
        <f t="shared" si="12"/>
        <v>0</v>
      </c>
      <c r="BX64" s="21">
        <f t="shared" si="12"/>
        <v>0</v>
      </c>
      <c r="BY64" s="19">
        <v>0</v>
      </c>
      <c r="BZ64" s="19"/>
      <c r="CA64" s="19">
        <v>0</v>
      </c>
      <c r="CB64" s="20">
        <v>0</v>
      </c>
      <c r="CC64" s="20">
        <v>0</v>
      </c>
      <c r="CD64" s="19"/>
      <c r="CE64" s="22">
        <f t="shared" si="17"/>
        <v>0</v>
      </c>
      <c r="CF64" s="22">
        <f t="shared" si="13"/>
        <v>0</v>
      </c>
      <c r="CG64" s="22">
        <f t="shared" si="14"/>
        <v>0</v>
      </c>
      <c r="CH64" s="21">
        <f t="shared" si="18"/>
        <v>0</v>
      </c>
      <c r="CI64" s="19">
        <v>0</v>
      </c>
      <c r="CJ64" s="19"/>
      <c r="CK64" s="19"/>
      <c r="CL64" s="20">
        <v>0</v>
      </c>
      <c r="CM64" s="20">
        <v>0</v>
      </c>
      <c r="CN64" s="20"/>
      <c r="CO64" s="19"/>
      <c r="CP64" s="22">
        <f t="shared" si="2"/>
        <v>0</v>
      </c>
      <c r="CQ64" s="22">
        <f t="shared" si="15"/>
        <v>0</v>
      </c>
      <c r="CR64" s="22">
        <f t="shared" si="16"/>
        <v>0</v>
      </c>
      <c r="CS64" s="21">
        <f t="shared" si="3"/>
        <v>0</v>
      </c>
    </row>
    <row r="65" spans="1:97" ht="12.75">
      <c r="A65" s="18">
        <v>8999993369</v>
      </c>
      <c r="B65" s="18">
        <v>119191000</v>
      </c>
      <c r="C65" s="17" t="s">
        <v>147</v>
      </c>
      <c r="D65" s="18" t="s">
        <v>148</v>
      </c>
      <c r="E65" s="19">
        <v>0</v>
      </c>
      <c r="F65" s="19"/>
      <c r="G65" s="20">
        <v>0</v>
      </c>
      <c r="H65" s="19"/>
      <c r="I65" s="21">
        <f t="shared" si="4"/>
        <v>0</v>
      </c>
      <c r="J65" s="21">
        <f t="shared" si="4"/>
        <v>0</v>
      </c>
      <c r="K65" s="21">
        <f t="shared" si="4"/>
        <v>0</v>
      </c>
      <c r="L65" s="21">
        <f t="shared" si="4"/>
        <v>0</v>
      </c>
      <c r="M65" s="19">
        <v>0</v>
      </c>
      <c r="N65" s="19"/>
      <c r="O65" s="20">
        <v>0</v>
      </c>
      <c r="P65" s="19"/>
      <c r="Q65" s="21">
        <f t="shared" si="5"/>
        <v>0</v>
      </c>
      <c r="R65" s="21">
        <f t="shared" si="5"/>
        <v>0</v>
      </c>
      <c r="S65" s="22">
        <f t="shared" si="5"/>
        <v>0</v>
      </c>
      <c r="T65" s="21">
        <f t="shared" si="5"/>
        <v>0</v>
      </c>
      <c r="U65" s="19">
        <v>0</v>
      </c>
      <c r="V65" s="19"/>
      <c r="W65" s="20">
        <v>0</v>
      </c>
      <c r="X65" s="19"/>
      <c r="Y65" s="22">
        <f t="shared" si="6"/>
        <v>0</v>
      </c>
      <c r="Z65" s="22">
        <f t="shared" si="6"/>
        <v>0</v>
      </c>
      <c r="AA65" s="22">
        <f t="shared" si="6"/>
        <v>0</v>
      </c>
      <c r="AB65" s="21">
        <f t="shared" si="6"/>
        <v>0</v>
      </c>
      <c r="AC65" s="19">
        <v>0</v>
      </c>
      <c r="AD65" s="19"/>
      <c r="AE65" s="19">
        <v>0</v>
      </c>
      <c r="AF65" s="19"/>
      <c r="AG65" s="22">
        <f t="shared" si="7"/>
        <v>0</v>
      </c>
      <c r="AH65" s="22">
        <f t="shared" si="7"/>
        <v>0</v>
      </c>
      <c r="AI65" s="22">
        <f t="shared" si="7"/>
        <v>0</v>
      </c>
      <c r="AJ65" s="21">
        <f t="shared" si="7"/>
        <v>0</v>
      </c>
      <c r="AK65" s="19">
        <v>0</v>
      </c>
      <c r="AL65" s="19"/>
      <c r="AM65" s="20">
        <v>0</v>
      </c>
      <c r="AN65" s="19"/>
      <c r="AO65" s="22">
        <f t="shared" si="8"/>
        <v>0</v>
      </c>
      <c r="AP65" s="22">
        <f t="shared" si="8"/>
        <v>0</v>
      </c>
      <c r="AQ65" s="22">
        <f t="shared" si="8"/>
        <v>0</v>
      </c>
      <c r="AR65" s="21">
        <f t="shared" si="8"/>
        <v>0</v>
      </c>
      <c r="AS65" s="19">
        <v>0</v>
      </c>
      <c r="AT65" s="19"/>
      <c r="AU65" s="20">
        <v>0</v>
      </c>
      <c r="AV65" s="19"/>
      <c r="AW65" s="22">
        <f t="shared" si="9"/>
        <v>0</v>
      </c>
      <c r="AX65" s="22">
        <f t="shared" si="9"/>
        <v>0</v>
      </c>
      <c r="AY65" s="22">
        <f t="shared" si="9"/>
        <v>0</v>
      </c>
      <c r="AZ65" s="21">
        <f t="shared" si="9"/>
        <v>0</v>
      </c>
      <c r="BA65" s="19">
        <v>0</v>
      </c>
      <c r="BB65" s="19"/>
      <c r="BC65" s="20">
        <v>0</v>
      </c>
      <c r="BD65" s="19"/>
      <c r="BE65" s="22">
        <f t="shared" si="10"/>
        <v>0</v>
      </c>
      <c r="BF65" s="22">
        <f t="shared" si="10"/>
        <v>0</v>
      </c>
      <c r="BG65" s="22">
        <f t="shared" si="10"/>
        <v>0</v>
      </c>
      <c r="BH65" s="21">
        <f t="shared" si="10"/>
        <v>0</v>
      </c>
      <c r="BI65" s="19">
        <v>0</v>
      </c>
      <c r="BJ65" s="19">
        <v>0</v>
      </c>
      <c r="BK65" s="20">
        <v>0</v>
      </c>
      <c r="BL65" s="19"/>
      <c r="BM65" s="22">
        <f t="shared" si="11"/>
        <v>0</v>
      </c>
      <c r="BN65" s="22">
        <f t="shared" si="11"/>
        <v>0</v>
      </c>
      <c r="BO65" s="22">
        <f t="shared" si="11"/>
        <v>0</v>
      </c>
      <c r="BP65" s="21">
        <f t="shared" si="11"/>
        <v>0</v>
      </c>
      <c r="BQ65" s="19">
        <v>0</v>
      </c>
      <c r="BR65" s="19"/>
      <c r="BS65" s="20">
        <v>0</v>
      </c>
      <c r="BT65" s="19"/>
      <c r="BU65" s="22">
        <f t="shared" si="12"/>
        <v>0</v>
      </c>
      <c r="BV65" s="22">
        <f t="shared" si="12"/>
        <v>0</v>
      </c>
      <c r="BW65" s="22">
        <f t="shared" si="12"/>
        <v>0</v>
      </c>
      <c r="BX65" s="21">
        <f t="shared" si="12"/>
        <v>0</v>
      </c>
      <c r="BY65" s="19">
        <v>0</v>
      </c>
      <c r="BZ65" s="19"/>
      <c r="CA65" s="19">
        <v>0</v>
      </c>
      <c r="CB65" s="20">
        <v>0</v>
      </c>
      <c r="CC65" s="20">
        <v>0</v>
      </c>
      <c r="CD65" s="19"/>
      <c r="CE65" s="22">
        <f t="shared" si="17"/>
        <v>0</v>
      </c>
      <c r="CF65" s="22">
        <f t="shared" si="13"/>
        <v>0</v>
      </c>
      <c r="CG65" s="22">
        <f t="shared" si="14"/>
        <v>0</v>
      </c>
      <c r="CH65" s="21">
        <f t="shared" si="18"/>
        <v>0</v>
      </c>
      <c r="CI65" s="19">
        <v>0</v>
      </c>
      <c r="CJ65" s="19"/>
      <c r="CK65" s="19"/>
      <c r="CL65" s="20">
        <v>0</v>
      </c>
      <c r="CM65" s="20">
        <v>0</v>
      </c>
      <c r="CN65" s="20"/>
      <c r="CO65" s="19"/>
      <c r="CP65" s="22">
        <f t="shared" si="2"/>
        <v>0</v>
      </c>
      <c r="CQ65" s="22">
        <f t="shared" si="15"/>
        <v>0</v>
      </c>
      <c r="CR65" s="22">
        <f t="shared" si="16"/>
        <v>0</v>
      </c>
      <c r="CS65" s="21">
        <f t="shared" si="3"/>
        <v>0</v>
      </c>
    </row>
    <row r="66" spans="1:97" ht="12.75">
      <c r="A66" s="35">
        <v>8999992392</v>
      </c>
      <c r="B66" s="18">
        <v>23900000</v>
      </c>
      <c r="C66" s="17" t="s">
        <v>149</v>
      </c>
      <c r="D66" s="18" t="s">
        <v>150</v>
      </c>
      <c r="E66" s="19">
        <v>0</v>
      </c>
      <c r="F66" s="19"/>
      <c r="G66" s="20">
        <v>0</v>
      </c>
      <c r="H66" s="19"/>
      <c r="I66" s="21">
        <f t="shared" si="4"/>
        <v>0</v>
      </c>
      <c r="J66" s="21">
        <f t="shared" si="4"/>
        <v>0</v>
      </c>
      <c r="K66" s="21">
        <f t="shared" si="4"/>
        <v>0</v>
      </c>
      <c r="L66" s="21">
        <f t="shared" si="4"/>
        <v>0</v>
      </c>
      <c r="M66" s="19">
        <v>0</v>
      </c>
      <c r="N66" s="19"/>
      <c r="O66" s="20">
        <v>0</v>
      </c>
      <c r="P66" s="19"/>
      <c r="Q66" s="21">
        <f t="shared" si="5"/>
        <v>0</v>
      </c>
      <c r="R66" s="21">
        <f t="shared" si="5"/>
        <v>0</v>
      </c>
      <c r="S66" s="22">
        <f t="shared" si="5"/>
        <v>0</v>
      </c>
      <c r="T66" s="21">
        <f t="shared" si="5"/>
        <v>0</v>
      </c>
      <c r="U66" s="19">
        <v>0</v>
      </c>
      <c r="V66" s="19"/>
      <c r="W66" s="20">
        <v>0</v>
      </c>
      <c r="X66" s="19"/>
      <c r="Y66" s="22">
        <f t="shared" si="6"/>
        <v>0</v>
      </c>
      <c r="Z66" s="22">
        <f t="shared" si="6"/>
        <v>0</v>
      </c>
      <c r="AA66" s="22">
        <f t="shared" si="6"/>
        <v>0</v>
      </c>
      <c r="AB66" s="21">
        <f t="shared" si="6"/>
        <v>0</v>
      </c>
      <c r="AC66" s="19">
        <v>0</v>
      </c>
      <c r="AD66" s="19"/>
      <c r="AE66" s="19">
        <v>0</v>
      </c>
      <c r="AF66" s="19"/>
      <c r="AG66" s="22">
        <f t="shared" si="7"/>
        <v>0</v>
      </c>
      <c r="AH66" s="22">
        <f t="shared" si="7"/>
        <v>0</v>
      </c>
      <c r="AI66" s="22">
        <f t="shared" si="7"/>
        <v>0</v>
      </c>
      <c r="AJ66" s="21">
        <f t="shared" si="7"/>
        <v>0</v>
      </c>
      <c r="AK66" s="19">
        <v>0</v>
      </c>
      <c r="AL66" s="19"/>
      <c r="AM66" s="20">
        <v>0</v>
      </c>
      <c r="AN66" s="19"/>
      <c r="AO66" s="22">
        <f t="shared" si="8"/>
        <v>0</v>
      </c>
      <c r="AP66" s="22">
        <f t="shared" si="8"/>
        <v>0</v>
      </c>
      <c r="AQ66" s="22">
        <f t="shared" si="8"/>
        <v>0</v>
      </c>
      <c r="AR66" s="21">
        <f t="shared" si="8"/>
        <v>0</v>
      </c>
      <c r="AS66" s="19">
        <v>0</v>
      </c>
      <c r="AT66" s="19"/>
      <c r="AU66" s="20">
        <v>0</v>
      </c>
      <c r="AV66" s="19"/>
      <c r="AW66" s="22">
        <f t="shared" si="9"/>
        <v>0</v>
      </c>
      <c r="AX66" s="22">
        <f t="shared" si="9"/>
        <v>0</v>
      </c>
      <c r="AY66" s="22">
        <f t="shared" si="9"/>
        <v>0</v>
      </c>
      <c r="AZ66" s="21">
        <f t="shared" si="9"/>
        <v>0</v>
      </c>
      <c r="BA66" s="19">
        <v>0</v>
      </c>
      <c r="BB66" s="19"/>
      <c r="BC66" s="20">
        <v>0</v>
      </c>
      <c r="BD66" s="19"/>
      <c r="BE66" s="22">
        <f t="shared" si="10"/>
        <v>0</v>
      </c>
      <c r="BF66" s="22">
        <f t="shared" si="10"/>
        <v>0</v>
      </c>
      <c r="BG66" s="22">
        <f t="shared" si="10"/>
        <v>0</v>
      </c>
      <c r="BH66" s="21">
        <f t="shared" si="10"/>
        <v>0</v>
      </c>
      <c r="BI66" s="19">
        <v>0</v>
      </c>
      <c r="BJ66" s="19">
        <v>0</v>
      </c>
      <c r="BK66" s="20">
        <v>0</v>
      </c>
      <c r="BL66" s="19"/>
      <c r="BM66" s="22">
        <f t="shared" si="11"/>
        <v>0</v>
      </c>
      <c r="BN66" s="22">
        <f t="shared" si="11"/>
        <v>0</v>
      </c>
      <c r="BO66" s="22">
        <f t="shared" si="11"/>
        <v>0</v>
      </c>
      <c r="BP66" s="21">
        <f t="shared" si="11"/>
        <v>0</v>
      </c>
      <c r="BQ66" s="19">
        <v>0</v>
      </c>
      <c r="BR66" s="19"/>
      <c r="BS66" s="20">
        <v>0</v>
      </c>
      <c r="BT66" s="19"/>
      <c r="BU66" s="22">
        <f t="shared" si="12"/>
        <v>0</v>
      </c>
      <c r="BV66" s="22">
        <f t="shared" si="12"/>
        <v>0</v>
      </c>
      <c r="BW66" s="22">
        <f t="shared" si="12"/>
        <v>0</v>
      </c>
      <c r="BX66" s="21">
        <f t="shared" si="12"/>
        <v>0</v>
      </c>
      <c r="BY66" s="19">
        <v>0</v>
      </c>
      <c r="BZ66" s="19"/>
      <c r="CA66" s="19">
        <v>0</v>
      </c>
      <c r="CB66" s="20">
        <v>0</v>
      </c>
      <c r="CC66" s="20">
        <v>0</v>
      </c>
      <c r="CD66" s="19"/>
      <c r="CE66" s="22">
        <f t="shared" si="17"/>
        <v>0</v>
      </c>
      <c r="CF66" s="22">
        <f t="shared" si="13"/>
        <v>0</v>
      </c>
      <c r="CG66" s="22">
        <f t="shared" si="14"/>
        <v>0</v>
      </c>
      <c r="CH66" s="21">
        <f t="shared" si="18"/>
        <v>0</v>
      </c>
      <c r="CI66" s="19">
        <v>0</v>
      </c>
      <c r="CJ66" s="19"/>
      <c r="CK66" s="19"/>
      <c r="CL66" s="20">
        <v>0</v>
      </c>
      <c r="CM66" s="20">
        <v>0</v>
      </c>
      <c r="CN66" s="20"/>
      <c r="CO66" s="19"/>
      <c r="CP66" s="22">
        <f t="shared" si="2"/>
        <v>0</v>
      </c>
      <c r="CQ66" s="22">
        <f t="shared" si="15"/>
        <v>0</v>
      </c>
      <c r="CR66" s="22">
        <f t="shared" si="16"/>
        <v>0</v>
      </c>
      <c r="CS66" s="21">
        <f t="shared" si="3"/>
        <v>0</v>
      </c>
    </row>
    <row r="67" spans="1:97" ht="12.75">
      <c r="A67" s="18">
        <v>8921150151</v>
      </c>
      <c r="B67" s="18">
        <v>114444000</v>
      </c>
      <c r="C67" s="17" t="s">
        <v>151</v>
      </c>
      <c r="D67" s="18" t="s">
        <v>152</v>
      </c>
      <c r="E67" s="19">
        <v>0</v>
      </c>
      <c r="F67" s="19"/>
      <c r="G67" s="20">
        <v>0</v>
      </c>
      <c r="H67" s="19"/>
      <c r="I67" s="21">
        <f t="shared" si="4"/>
        <v>0</v>
      </c>
      <c r="J67" s="21">
        <f t="shared" si="4"/>
        <v>0</v>
      </c>
      <c r="K67" s="21">
        <f t="shared" si="4"/>
        <v>0</v>
      </c>
      <c r="L67" s="21">
        <f t="shared" si="4"/>
        <v>0</v>
      </c>
      <c r="M67" s="19">
        <v>0</v>
      </c>
      <c r="N67" s="19"/>
      <c r="O67" s="20">
        <v>0</v>
      </c>
      <c r="P67" s="19"/>
      <c r="Q67" s="21">
        <f t="shared" si="5"/>
        <v>0</v>
      </c>
      <c r="R67" s="21">
        <f t="shared" si="5"/>
        <v>0</v>
      </c>
      <c r="S67" s="22">
        <f t="shared" si="5"/>
        <v>0</v>
      </c>
      <c r="T67" s="21">
        <f t="shared" si="5"/>
        <v>0</v>
      </c>
      <c r="U67" s="19">
        <v>0</v>
      </c>
      <c r="V67" s="19"/>
      <c r="W67" s="20">
        <v>0</v>
      </c>
      <c r="X67" s="19"/>
      <c r="Y67" s="22">
        <f t="shared" si="6"/>
        <v>0</v>
      </c>
      <c r="Z67" s="22">
        <f t="shared" si="6"/>
        <v>0</v>
      </c>
      <c r="AA67" s="22">
        <f t="shared" si="6"/>
        <v>0</v>
      </c>
      <c r="AB67" s="21">
        <f t="shared" si="6"/>
        <v>0</v>
      </c>
      <c r="AC67" s="19">
        <v>0</v>
      </c>
      <c r="AD67" s="19"/>
      <c r="AE67" s="19">
        <v>0</v>
      </c>
      <c r="AF67" s="19"/>
      <c r="AG67" s="22">
        <f t="shared" si="7"/>
        <v>0</v>
      </c>
      <c r="AH67" s="22">
        <f t="shared" si="7"/>
        <v>0</v>
      </c>
      <c r="AI67" s="22">
        <f t="shared" si="7"/>
        <v>0</v>
      </c>
      <c r="AJ67" s="21">
        <f t="shared" si="7"/>
        <v>0</v>
      </c>
      <c r="AK67" s="19">
        <v>0</v>
      </c>
      <c r="AL67" s="19"/>
      <c r="AM67" s="20">
        <v>0</v>
      </c>
      <c r="AN67" s="19"/>
      <c r="AO67" s="22">
        <f t="shared" si="8"/>
        <v>0</v>
      </c>
      <c r="AP67" s="22">
        <f t="shared" si="8"/>
        <v>0</v>
      </c>
      <c r="AQ67" s="22">
        <f t="shared" si="8"/>
        <v>0</v>
      </c>
      <c r="AR67" s="21">
        <f t="shared" si="8"/>
        <v>0</v>
      </c>
      <c r="AS67" s="19">
        <v>0</v>
      </c>
      <c r="AT67" s="19"/>
      <c r="AU67" s="20">
        <v>0</v>
      </c>
      <c r="AV67" s="19"/>
      <c r="AW67" s="22">
        <f t="shared" si="9"/>
        <v>0</v>
      </c>
      <c r="AX67" s="22">
        <f t="shared" si="9"/>
        <v>0</v>
      </c>
      <c r="AY67" s="22">
        <f t="shared" si="9"/>
        <v>0</v>
      </c>
      <c r="AZ67" s="21">
        <f t="shared" si="9"/>
        <v>0</v>
      </c>
      <c r="BA67" s="19">
        <v>0</v>
      </c>
      <c r="BB67" s="19"/>
      <c r="BC67" s="20">
        <v>0</v>
      </c>
      <c r="BD67" s="19"/>
      <c r="BE67" s="22">
        <f t="shared" si="10"/>
        <v>0</v>
      </c>
      <c r="BF67" s="22">
        <f t="shared" si="10"/>
        <v>0</v>
      </c>
      <c r="BG67" s="22">
        <f t="shared" si="10"/>
        <v>0</v>
      </c>
      <c r="BH67" s="21">
        <f t="shared" si="10"/>
        <v>0</v>
      </c>
      <c r="BI67" s="19">
        <v>0</v>
      </c>
      <c r="BJ67" s="19">
        <v>0</v>
      </c>
      <c r="BK67" s="20">
        <v>0</v>
      </c>
      <c r="BL67" s="19"/>
      <c r="BM67" s="22">
        <f t="shared" si="11"/>
        <v>0</v>
      </c>
      <c r="BN67" s="22">
        <f t="shared" si="11"/>
        <v>0</v>
      </c>
      <c r="BO67" s="22">
        <f t="shared" si="11"/>
        <v>0</v>
      </c>
      <c r="BP67" s="21">
        <f t="shared" si="11"/>
        <v>0</v>
      </c>
      <c r="BQ67" s="19">
        <v>0</v>
      </c>
      <c r="BR67" s="19"/>
      <c r="BS67" s="20">
        <v>0</v>
      </c>
      <c r="BT67" s="19"/>
      <c r="BU67" s="22">
        <f t="shared" si="12"/>
        <v>0</v>
      </c>
      <c r="BV67" s="22">
        <f t="shared" si="12"/>
        <v>0</v>
      </c>
      <c r="BW67" s="22">
        <f t="shared" si="12"/>
        <v>0</v>
      </c>
      <c r="BX67" s="21">
        <f t="shared" si="12"/>
        <v>0</v>
      </c>
      <c r="BY67" s="19">
        <v>0</v>
      </c>
      <c r="BZ67" s="19"/>
      <c r="CA67" s="19">
        <v>0</v>
      </c>
      <c r="CB67" s="20">
        <v>0</v>
      </c>
      <c r="CC67" s="20">
        <v>0</v>
      </c>
      <c r="CD67" s="19"/>
      <c r="CE67" s="22">
        <f t="shared" si="17"/>
        <v>0</v>
      </c>
      <c r="CF67" s="22">
        <f t="shared" si="13"/>
        <v>0</v>
      </c>
      <c r="CG67" s="22">
        <f t="shared" si="14"/>
        <v>0</v>
      </c>
      <c r="CH67" s="21">
        <f t="shared" si="18"/>
        <v>0</v>
      </c>
      <c r="CI67" s="19">
        <v>0</v>
      </c>
      <c r="CJ67" s="19"/>
      <c r="CK67" s="19"/>
      <c r="CL67" s="20">
        <v>0</v>
      </c>
      <c r="CM67" s="20">
        <v>0</v>
      </c>
      <c r="CN67" s="20"/>
      <c r="CO67" s="19"/>
      <c r="CP67" s="22">
        <f t="shared" si="2"/>
        <v>0</v>
      </c>
      <c r="CQ67" s="22">
        <f t="shared" si="15"/>
        <v>0</v>
      </c>
      <c r="CR67" s="22">
        <f t="shared" si="16"/>
        <v>0</v>
      </c>
      <c r="CS67" s="21">
        <f t="shared" si="3"/>
        <v>0</v>
      </c>
    </row>
    <row r="68" spans="1:97" ht="12.75">
      <c r="A68" s="18">
        <v>8000993106</v>
      </c>
      <c r="B68" s="18">
        <v>217066170</v>
      </c>
      <c r="C68" s="17" t="s">
        <v>153</v>
      </c>
      <c r="D68" s="18" t="s">
        <v>154</v>
      </c>
      <c r="E68" s="19">
        <v>0</v>
      </c>
      <c r="F68" s="19"/>
      <c r="G68" s="20">
        <v>0</v>
      </c>
      <c r="H68" s="19"/>
      <c r="I68" s="21">
        <f t="shared" si="4"/>
        <v>0</v>
      </c>
      <c r="J68" s="21">
        <f t="shared" si="4"/>
        <v>0</v>
      </c>
      <c r="K68" s="21">
        <f t="shared" si="4"/>
        <v>0</v>
      </c>
      <c r="L68" s="21">
        <f aca="true" t="shared" si="19" ref="L68:L80">H68</f>
        <v>0</v>
      </c>
      <c r="M68" s="19">
        <v>0</v>
      </c>
      <c r="N68" s="19"/>
      <c r="O68" s="20">
        <v>0</v>
      </c>
      <c r="P68" s="19"/>
      <c r="Q68" s="21">
        <f t="shared" si="5"/>
        <v>0</v>
      </c>
      <c r="R68" s="21">
        <f t="shared" si="5"/>
        <v>0</v>
      </c>
      <c r="S68" s="22">
        <f t="shared" si="5"/>
        <v>0</v>
      </c>
      <c r="T68" s="21">
        <f t="shared" si="5"/>
        <v>0</v>
      </c>
      <c r="U68" s="19">
        <v>0</v>
      </c>
      <c r="V68" s="19"/>
      <c r="W68" s="20">
        <v>0</v>
      </c>
      <c r="X68" s="19"/>
      <c r="Y68" s="22">
        <f t="shared" si="6"/>
        <v>0</v>
      </c>
      <c r="Z68" s="22">
        <f t="shared" si="6"/>
        <v>0</v>
      </c>
      <c r="AA68" s="22">
        <f t="shared" si="6"/>
        <v>0</v>
      </c>
      <c r="AB68" s="21">
        <f t="shared" si="6"/>
        <v>0</v>
      </c>
      <c r="AC68" s="19">
        <v>0</v>
      </c>
      <c r="AD68" s="19"/>
      <c r="AE68" s="19">
        <v>0</v>
      </c>
      <c r="AF68" s="19"/>
      <c r="AG68" s="22">
        <f t="shared" si="7"/>
        <v>0</v>
      </c>
      <c r="AH68" s="22">
        <f t="shared" si="7"/>
        <v>0</v>
      </c>
      <c r="AI68" s="22">
        <f t="shared" si="7"/>
        <v>0</v>
      </c>
      <c r="AJ68" s="21">
        <f t="shared" si="7"/>
        <v>0</v>
      </c>
      <c r="AK68" s="19">
        <v>0</v>
      </c>
      <c r="AL68" s="19"/>
      <c r="AM68" s="20">
        <v>0</v>
      </c>
      <c r="AN68" s="19"/>
      <c r="AO68" s="22">
        <f t="shared" si="8"/>
        <v>0</v>
      </c>
      <c r="AP68" s="22">
        <f t="shared" si="8"/>
        <v>0</v>
      </c>
      <c r="AQ68" s="22">
        <f t="shared" si="8"/>
        <v>0</v>
      </c>
      <c r="AR68" s="21">
        <f t="shared" si="8"/>
        <v>0</v>
      </c>
      <c r="AS68" s="19">
        <v>0</v>
      </c>
      <c r="AT68" s="19"/>
      <c r="AU68" s="20">
        <v>0</v>
      </c>
      <c r="AV68" s="19"/>
      <c r="AW68" s="22">
        <f t="shared" si="9"/>
        <v>0</v>
      </c>
      <c r="AX68" s="22">
        <f t="shared" si="9"/>
        <v>0</v>
      </c>
      <c r="AY68" s="22">
        <f t="shared" si="9"/>
        <v>0</v>
      </c>
      <c r="AZ68" s="21">
        <f t="shared" si="9"/>
        <v>0</v>
      </c>
      <c r="BA68" s="19">
        <v>0</v>
      </c>
      <c r="BB68" s="19"/>
      <c r="BC68" s="20">
        <v>0</v>
      </c>
      <c r="BD68" s="19"/>
      <c r="BE68" s="22">
        <f t="shared" si="10"/>
        <v>0</v>
      </c>
      <c r="BF68" s="22">
        <f t="shared" si="10"/>
        <v>0</v>
      </c>
      <c r="BG68" s="22">
        <f t="shared" si="10"/>
        <v>0</v>
      </c>
      <c r="BH68" s="21">
        <f t="shared" si="10"/>
        <v>0</v>
      </c>
      <c r="BI68" s="19">
        <v>0</v>
      </c>
      <c r="BJ68" s="19">
        <v>0</v>
      </c>
      <c r="BK68" s="20">
        <v>0</v>
      </c>
      <c r="BL68" s="19"/>
      <c r="BM68" s="22">
        <f t="shared" si="11"/>
        <v>0</v>
      </c>
      <c r="BN68" s="22">
        <f t="shared" si="11"/>
        <v>0</v>
      </c>
      <c r="BO68" s="22">
        <f t="shared" si="11"/>
        <v>0</v>
      </c>
      <c r="BP68" s="21">
        <f t="shared" si="11"/>
        <v>0</v>
      </c>
      <c r="BQ68" s="19">
        <v>0</v>
      </c>
      <c r="BR68" s="19"/>
      <c r="BS68" s="20">
        <v>0</v>
      </c>
      <c r="BT68" s="19"/>
      <c r="BU68" s="22">
        <f t="shared" si="12"/>
        <v>0</v>
      </c>
      <c r="BV68" s="22">
        <f t="shared" si="12"/>
        <v>0</v>
      </c>
      <c r="BW68" s="22">
        <f t="shared" si="12"/>
        <v>0</v>
      </c>
      <c r="BX68" s="21">
        <f t="shared" si="12"/>
        <v>0</v>
      </c>
      <c r="BY68" s="19">
        <v>0</v>
      </c>
      <c r="BZ68" s="19"/>
      <c r="CA68" s="19">
        <v>0</v>
      </c>
      <c r="CB68" s="20">
        <v>0</v>
      </c>
      <c r="CC68" s="20">
        <v>0</v>
      </c>
      <c r="CD68" s="19"/>
      <c r="CE68" s="22">
        <f t="shared" si="17"/>
        <v>0</v>
      </c>
      <c r="CF68" s="22">
        <f t="shared" si="13"/>
        <v>0</v>
      </c>
      <c r="CG68" s="22">
        <f t="shared" si="14"/>
        <v>0</v>
      </c>
      <c r="CH68" s="21">
        <f t="shared" si="18"/>
        <v>0</v>
      </c>
      <c r="CI68" s="19">
        <v>0</v>
      </c>
      <c r="CJ68" s="19"/>
      <c r="CK68" s="19"/>
      <c r="CL68" s="20">
        <v>0</v>
      </c>
      <c r="CM68" s="20">
        <v>0</v>
      </c>
      <c r="CN68" s="20"/>
      <c r="CO68" s="19"/>
      <c r="CP68" s="22">
        <f aca="true" t="shared" si="20" ref="CP68:CP83">CE68+CI68</f>
        <v>0</v>
      </c>
      <c r="CQ68" s="22">
        <f t="shared" si="15"/>
        <v>0</v>
      </c>
      <c r="CR68" s="22">
        <f t="shared" si="16"/>
        <v>0</v>
      </c>
      <c r="CS68" s="21">
        <f aca="true" t="shared" si="21" ref="CS68:CS82">CH68+CO68</f>
        <v>0</v>
      </c>
    </row>
    <row r="69" spans="1:97" ht="12.75">
      <c r="A69" s="18">
        <v>8918008461</v>
      </c>
      <c r="B69" s="18">
        <v>210115001</v>
      </c>
      <c r="C69" s="17" t="s">
        <v>155</v>
      </c>
      <c r="D69" s="18" t="s">
        <v>156</v>
      </c>
      <c r="E69" s="19">
        <v>0</v>
      </c>
      <c r="F69" s="19"/>
      <c r="G69" s="20">
        <v>0</v>
      </c>
      <c r="H69" s="19"/>
      <c r="I69" s="21">
        <f aca="true" t="shared" si="22" ref="I69:K82">E69</f>
        <v>0</v>
      </c>
      <c r="J69" s="21">
        <f t="shared" si="22"/>
        <v>0</v>
      </c>
      <c r="K69" s="21">
        <f t="shared" si="22"/>
        <v>0</v>
      </c>
      <c r="L69" s="21">
        <f t="shared" si="19"/>
        <v>0</v>
      </c>
      <c r="M69" s="19">
        <v>0</v>
      </c>
      <c r="N69" s="19"/>
      <c r="O69" s="20">
        <v>0</v>
      </c>
      <c r="P69" s="19"/>
      <c r="Q69" s="21">
        <f aca="true" t="shared" si="23" ref="Q69:T82">I69+M69</f>
        <v>0</v>
      </c>
      <c r="R69" s="21">
        <f t="shared" si="23"/>
        <v>0</v>
      </c>
      <c r="S69" s="22">
        <f t="shared" si="23"/>
        <v>0</v>
      </c>
      <c r="T69" s="21">
        <f t="shared" si="23"/>
        <v>0</v>
      </c>
      <c r="U69" s="19">
        <v>0</v>
      </c>
      <c r="V69" s="19"/>
      <c r="W69" s="20">
        <v>0</v>
      </c>
      <c r="X69" s="19"/>
      <c r="Y69" s="22">
        <f aca="true" t="shared" si="24" ref="Y69:AB82">Q69+U69</f>
        <v>0</v>
      </c>
      <c r="Z69" s="22">
        <f t="shared" si="24"/>
        <v>0</v>
      </c>
      <c r="AA69" s="22">
        <f t="shared" si="24"/>
        <v>0</v>
      </c>
      <c r="AB69" s="21">
        <f t="shared" si="24"/>
        <v>0</v>
      </c>
      <c r="AC69" s="19">
        <v>0</v>
      </c>
      <c r="AD69" s="19"/>
      <c r="AE69" s="19">
        <v>0</v>
      </c>
      <c r="AF69" s="19"/>
      <c r="AG69" s="22">
        <f aca="true" t="shared" si="25" ref="AG69:AJ83">Y69+AC69</f>
        <v>0</v>
      </c>
      <c r="AH69" s="22">
        <f t="shared" si="25"/>
        <v>0</v>
      </c>
      <c r="AI69" s="22">
        <f t="shared" si="25"/>
        <v>0</v>
      </c>
      <c r="AJ69" s="21">
        <f t="shared" si="25"/>
        <v>0</v>
      </c>
      <c r="AK69" s="19">
        <v>0</v>
      </c>
      <c r="AL69" s="19"/>
      <c r="AM69" s="20">
        <v>0</v>
      </c>
      <c r="AN69" s="19"/>
      <c r="AO69" s="22">
        <f aca="true" t="shared" si="26" ref="AO69:AR83">AG69+AK69</f>
        <v>0</v>
      </c>
      <c r="AP69" s="22">
        <f t="shared" si="26"/>
        <v>0</v>
      </c>
      <c r="AQ69" s="22">
        <f t="shared" si="26"/>
        <v>0</v>
      </c>
      <c r="AR69" s="21">
        <f t="shared" si="26"/>
        <v>0</v>
      </c>
      <c r="AS69" s="19">
        <v>0</v>
      </c>
      <c r="AT69" s="19"/>
      <c r="AU69" s="20">
        <v>0</v>
      </c>
      <c r="AV69" s="19"/>
      <c r="AW69" s="22">
        <f aca="true" t="shared" si="27" ref="AW69:AZ83">AO69+AS69</f>
        <v>0</v>
      </c>
      <c r="AX69" s="22">
        <f t="shared" si="27"/>
        <v>0</v>
      </c>
      <c r="AY69" s="22">
        <f t="shared" si="27"/>
        <v>0</v>
      </c>
      <c r="AZ69" s="21">
        <f t="shared" si="27"/>
        <v>0</v>
      </c>
      <c r="BA69" s="19">
        <v>0</v>
      </c>
      <c r="BB69" s="19"/>
      <c r="BC69" s="20">
        <v>0</v>
      </c>
      <c r="BD69" s="19"/>
      <c r="BE69" s="22">
        <f aca="true" t="shared" si="28" ref="BE69:BH83">AW69+BA69</f>
        <v>0</v>
      </c>
      <c r="BF69" s="22">
        <f t="shared" si="28"/>
        <v>0</v>
      </c>
      <c r="BG69" s="22">
        <f t="shared" si="28"/>
        <v>0</v>
      </c>
      <c r="BH69" s="21">
        <f t="shared" si="28"/>
        <v>0</v>
      </c>
      <c r="BI69" s="19">
        <v>0</v>
      </c>
      <c r="BJ69" s="19">
        <v>0</v>
      </c>
      <c r="BK69" s="20">
        <v>0</v>
      </c>
      <c r="BL69" s="19"/>
      <c r="BM69" s="22">
        <f aca="true" t="shared" si="29" ref="BM69:BP83">BE69+BI69</f>
        <v>0</v>
      </c>
      <c r="BN69" s="22">
        <f t="shared" si="29"/>
        <v>0</v>
      </c>
      <c r="BO69" s="22">
        <f t="shared" si="29"/>
        <v>0</v>
      </c>
      <c r="BP69" s="21">
        <f t="shared" si="29"/>
        <v>0</v>
      </c>
      <c r="BQ69" s="19">
        <v>0</v>
      </c>
      <c r="BR69" s="19"/>
      <c r="BS69" s="20">
        <v>0</v>
      </c>
      <c r="BT69" s="19"/>
      <c r="BU69" s="22">
        <f aca="true" t="shared" si="30" ref="BU69:BX83">BM69+BQ69</f>
        <v>0</v>
      </c>
      <c r="BV69" s="22">
        <f t="shared" si="30"/>
        <v>0</v>
      </c>
      <c r="BW69" s="22">
        <f t="shared" si="30"/>
        <v>0</v>
      </c>
      <c r="BX69" s="21">
        <f t="shared" si="30"/>
        <v>0</v>
      </c>
      <c r="BY69" s="19">
        <v>0</v>
      </c>
      <c r="BZ69" s="19"/>
      <c r="CA69" s="19">
        <v>0</v>
      </c>
      <c r="CB69" s="20">
        <v>0</v>
      </c>
      <c r="CC69" s="20">
        <v>0</v>
      </c>
      <c r="CD69" s="19"/>
      <c r="CE69" s="22">
        <f aca="true" t="shared" si="31" ref="CE69:CE83">BU69+BY69</f>
        <v>0</v>
      </c>
      <c r="CF69" s="22">
        <f aca="true" t="shared" si="32" ref="CF69:CF82">BV69+BZ69+CA69</f>
        <v>0</v>
      </c>
      <c r="CG69" s="22">
        <f aca="true" t="shared" si="33" ref="CG69:CG82">BW69+CB69+CC69</f>
        <v>0</v>
      </c>
      <c r="CH69" s="21">
        <f aca="true" t="shared" si="34" ref="CH69:CH82">BX69+CD69</f>
        <v>0</v>
      </c>
      <c r="CI69" s="19">
        <v>0</v>
      </c>
      <c r="CJ69" s="19"/>
      <c r="CK69" s="19"/>
      <c r="CL69" s="20">
        <v>0</v>
      </c>
      <c r="CM69" s="20">
        <v>0</v>
      </c>
      <c r="CN69" s="20"/>
      <c r="CO69" s="19"/>
      <c r="CP69" s="22">
        <f t="shared" si="20"/>
        <v>0</v>
      </c>
      <c r="CQ69" s="22">
        <f aca="true" t="shared" si="35" ref="CQ69:CQ82">CF69+CJ69+CK69</f>
        <v>0</v>
      </c>
      <c r="CR69" s="22">
        <f aca="true" t="shared" si="36" ref="CR69:CR82">CG69+CL69+CM69+CN69</f>
        <v>0</v>
      </c>
      <c r="CS69" s="21">
        <f t="shared" si="21"/>
        <v>0</v>
      </c>
    </row>
    <row r="70" spans="1:97" ht="12.75">
      <c r="A70" s="18">
        <v>8000941644</v>
      </c>
      <c r="B70" s="18">
        <v>118686000</v>
      </c>
      <c r="C70" s="17" t="s">
        <v>157</v>
      </c>
      <c r="D70" s="36" t="s">
        <v>158</v>
      </c>
      <c r="E70" s="19">
        <v>0</v>
      </c>
      <c r="F70" s="19"/>
      <c r="G70" s="20">
        <v>0</v>
      </c>
      <c r="H70" s="19"/>
      <c r="I70" s="21">
        <f t="shared" si="22"/>
        <v>0</v>
      </c>
      <c r="J70" s="21">
        <f t="shared" si="22"/>
        <v>0</v>
      </c>
      <c r="K70" s="21">
        <f t="shared" si="22"/>
        <v>0</v>
      </c>
      <c r="L70" s="21">
        <f t="shared" si="19"/>
        <v>0</v>
      </c>
      <c r="M70" s="19">
        <v>0</v>
      </c>
      <c r="N70" s="19"/>
      <c r="O70" s="20">
        <v>0</v>
      </c>
      <c r="P70" s="19"/>
      <c r="Q70" s="21">
        <f t="shared" si="23"/>
        <v>0</v>
      </c>
      <c r="R70" s="21">
        <f t="shared" si="23"/>
        <v>0</v>
      </c>
      <c r="S70" s="22">
        <f t="shared" si="23"/>
        <v>0</v>
      </c>
      <c r="T70" s="21">
        <f t="shared" si="23"/>
        <v>0</v>
      </c>
      <c r="U70" s="19">
        <v>0</v>
      </c>
      <c r="V70" s="19"/>
      <c r="W70" s="20">
        <v>0</v>
      </c>
      <c r="X70" s="19"/>
      <c r="Y70" s="22">
        <f t="shared" si="24"/>
        <v>0</v>
      </c>
      <c r="Z70" s="22">
        <f t="shared" si="24"/>
        <v>0</v>
      </c>
      <c r="AA70" s="22">
        <f t="shared" si="24"/>
        <v>0</v>
      </c>
      <c r="AB70" s="21">
        <f t="shared" si="24"/>
        <v>0</v>
      </c>
      <c r="AC70" s="19">
        <v>0</v>
      </c>
      <c r="AD70" s="19"/>
      <c r="AE70" s="19">
        <v>0</v>
      </c>
      <c r="AF70" s="19"/>
      <c r="AG70" s="22">
        <f t="shared" si="25"/>
        <v>0</v>
      </c>
      <c r="AH70" s="22">
        <f t="shared" si="25"/>
        <v>0</v>
      </c>
      <c r="AI70" s="22">
        <f t="shared" si="25"/>
        <v>0</v>
      </c>
      <c r="AJ70" s="21">
        <f t="shared" si="25"/>
        <v>0</v>
      </c>
      <c r="AK70" s="19">
        <v>0</v>
      </c>
      <c r="AL70" s="19"/>
      <c r="AM70" s="20">
        <v>0</v>
      </c>
      <c r="AN70" s="19"/>
      <c r="AO70" s="22">
        <f t="shared" si="26"/>
        <v>0</v>
      </c>
      <c r="AP70" s="22">
        <f t="shared" si="26"/>
        <v>0</v>
      </c>
      <c r="AQ70" s="22">
        <f t="shared" si="26"/>
        <v>0</v>
      </c>
      <c r="AR70" s="21">
        <f t="shared" si="26"/>
        <v>0</v>
      </c>
      <c r="AS70" s="19">
        <v>0</v>
      </c>
      <c r="AT70" s="19"/>
      <c r="AU70" s="20">
        <v>0</v>
      </c>
      <c r="AV70" s="19"/>
      <c r="AW70" s="22">
        <f t="shared" si="27"/>
        <v>0</v>
      </c>
      <c r="AX70" s="22">
        <f t="shared" si="27"/>
        <v>0</v>
      </c>
      <c r="AY70" s="22">
        <f t="shared" si="27"/>
        <v>0</v>
      </c>
      <c r="AZ70" s="21">
        <f t="shared" si="27"/>
        <v>0</v>
      </c>
      <c r="BA70" s="19">
        <v>0</v>
      </c>
      <c r="BB70" s="19"/>
      <c r="BC70" s="20">
        <v>0</v>
      </c>
      <c r="BD70" s="19"/>
      <c r="BE70" s="22">
        <f t="shared" si="28"/>
        <v>0</v>
      </c>
      <c r="BF70" s="22">
        <f t="shared" si="28"/>
        <v>0</v>
      </c>
      <c r="BG70" s="22">
        <f t="shared" si="28"/>
        <v>0</v>
      </c>
      <c r="BH70" s="21">
        <f t="shared" si="28"/>
        <v>0</v>
      </c>
      <c r="BI70" s="19">
        <v>0</v>
      </c>
      <c r="BJ70" s="19">
        <v>0</v>
      </c>
      <c r="BK70" s="20">
        <v>0</v>
      </c>
      <c r="BL70" s="19"/>
      <c r="BM70" s="22">
        <f t="shared" si="29"/>
        <v>0</v>
      </c>
      <c r="BN70" s="22">
        <f t="shared" si="29"/>
        <v>0</v>
      </c>
      <c r="BO70" s="22">
        <f t="shared" si="29"/>
        <v>0</v>
      </c>
      <c r="BP70" s="21">
        <f t="shared" si="29"/>
        <v>0</v>
      </c>
      <c r="BQ70" s="19">
        <v>0</v>
      </c>
      <c r="BR70" s="19"/>
      <c r="BS70" s="20">
        <v>0</v>
      </c>
      <c r="BT70" s="19"/>
      <c r="BU70" s="22">
        <f t="shared" si="30"/>
        <v>0</v>
      </c>
      <c r="BV70" s="22">
        <f t="shared" si="30"/>
        <v>0</v>
      </c>
      <c r="BW70" s="22">
        <f t="shared" si="30"/>
        <v>0</v>
      </c>
      <c r="BX70" s="21">
        <f t="shared" si="30"/>
        <v>0</v>
      </c>
      <c r="BY70" s="19">
        <v>0</v>
      </c>
      <c r="BZ70" s="19"/>
      <c r="CA70" s="19">
        <v>0</v>
      </c>
      <c r="CB70" s="20">
        <v>0</v>
      </c>
      <c r="CC70" s="20">
        <v>0</v>
      </c>
      <c r="CD70" s="19"/>
      <c r="CE70" s="22">
        <f t="shared" si="31"/>
        <v>0</v>
      </c>
      <c r="CF70" s="22">
        <f t="shared" si="32"/>
        <v>0</v>
      </c>
      <c r="CG70" s="22">
        <f t="shared" si="33"/>
        <v>0</v>
      </c>
      <c r="CH70" s="21">
        <f t="shared" si="34"/>
        <v>0</v>
      </c>
      <c r="CI70" s="19">
        <v>0</v>
      </c>
      <c r="CJ70" s="19"/>
      <c r="CK70" s="19"/>
      <c r="CL70" s="20">
        <v>0</v>
      </c>
      <c r="CM70" s="20">
        <v>0</v>
      </c>
      <c r="CN70" s="20"/>
      <c r="CO70" s="19"/>
      <c r="CP70" s="22">
        <f t="shared" si="20"/>
        <v>0</v>
      </c>
      <c r="CQ70" s="22">
        <f t="shared" si="35"/>
        <v>0</v>
      </c>
      <c r="CR70" s="22">
        <f t="shared" si="36"/>
        <v>0</v>
      </c>
      <c r="CS70" s="21">
        <f t="shared" si="21"/>
        <v>0</v>
      </c>
    </row>
    <row r="71" spans="1:97" ht="12.75">
      <c r="A71" s="18">
        <v>8001039206</v>
      </c>
      <c r="B71" s="18">
        <v>114747000</v>
      </c>
      <c r="C71" s="17" t="s">
        <v>159</v>
      </c>
      <c r="D71" s="36" t="s">
        <v>160</v>
      </c>
      <c r="E71" s="19">
        <v>0</v>
      </c>
      <c r="F71" s="19"/>
      <c r="G71" s="20">
        <v>0</v>
      </c>
      <c r="H71" s="19"/>
      <c r="I71" s="21">
        <f t="shared" si="22"/>
        <v>0</v>
      </c>
      <c r="J71" s="21">
        <f t="shared" si="22"/>
        <v>0</v>
      </c>
      <c r="K71" s="21">
        <f t="shared" si="22"/>
        <v>0</v>
      </c>
      <c r="L71" s="21">
        <f t="shared" si="19"/>
        <v>0</v>
      </c>
      <c r="M71" s="19">
        <v>0</v>
      </c>
      <c r="N71" s="19"/>
      <c r="O71" s="20">
        <v>0</v>
      </c>
      <c r="P71" s="19"/>
      <c r="Q71" s="21">
        <f t="shared" si="23"/>
        <v>0</v>
      </c>
      <c r="R71" s="21">
        <f t="shared" si="23"/>
        <v>0</v>
      </c>
      <c r="S71" s="22">
        <f t="shared" si="23"/>
        <v>0</v>
      </c>
      <c r="T71" s="21">
        <f t="shared" si="23"/>
        <v>0</v>
      </c>
      <c r="U71" s="19">
        <v>0</v>
      </c>
      <c r="V71" s="19"/>
      <c r="W71" s="20">
        <v>0</v>
      </c>
      <c r="X71" s="19"/>
      <c r="Y71" s="22">
        <f t="shared" si="24"/>
        <v>0</v>
      </c>
      <c r="Z71" s="22">
        <f t="shared" si="24"/>
        <v>0</v>
      </c>
      <c r="AA71" s="22">
        <f t="shared" si="24"/>
        <v>0</v>
      </c>
      <c r="AB71" s="21">
        <f t="shared" si="24"/>
        <v>0</v>
      </c>
      <c r="AC71" s="19">
        <v>0</v>
      </c>
      <c r="AD71" s="19"/>
      <c r="AE71" s="19">
        <v>0</v>
      </c>
      <c r="AF71" s="19"/>
      <c r="AG71" s="22">
        <f t="shared" si="25"/>
        <v>0</v>
      </c>
      <c r="AH71" s="22">
        <f t="shared" si="25"/>
        <v>0</v>
      </c>
      <c r="AI71" s="22">
        <f t="shared" si="25"/>
        <v>0</v>
      </c>
      <c r="AJ71" s="21">
        <f t="shared" si="25"/>
        <v>0</v>
      </c>
      <c r="AK71" s="19">
        <v>0</v>
      </c>
      <c r="AL71" s="19"/>
      <c r="AM71" s="20">
        <v>0</v>
      </c>
      <c r="AN71" s="19"/>
      <c r="AO71" s="22">
        <f t="shared" si="26"/>
        <v>0</v>
      </c>
      <c r="AP71" s="22">
        <f t="shared" si="26"/>
        <v>0</v>
      </c>
      <c r="AQ71" s="22">
        <f t="shared" si="26"/>
        <v>0</v>
      </c>
      <c r="AR71" s="21">
        <f t="shared" si="26"/>
        <v>0</v>
      </c>
      <c r="AS71" s="19">
        <v>0</v>
      </c>
      <c r="AT71" s="19"/>
      <c r="AU71" s="20">
        <v>0</v>
      </c>
      <c r="AV71" s="19"/>
      <c r="AW71" s="22">
        <f t="shared" si="27"/>
        <v>0</v>
      </c>
      <c r="AX71" s="22">
        <f t="shared" si="27"/>
        <v>0</v>
      </c>
      <c r="AY71" s="22">
        <f t="shared" si="27"/>
        <v>0</v>
      </c>
      <c r="AZ71" s="21">
        <f t="shared" si="27"/>
        <v>0</v>
      </c>
      <c r="BA71" s="19">
        <v>0</v>
      </c>
      <c r="BB71" s="19"/>
      <c r="BC71" s="20">
        <v>0</v>
      </c>
      <c r="BD71" s="19"/>
      <c r="BE71" s="22">
        <f t="shared" si="28"/>
        <v>0</v>
      </c>
      <c r="BF71" s="22">
        <f t="shared" si="28"/>
        <v>0</v>
      </c>
      <c r="BG71" s="22">
        <f t="shared" si="28"/>
        <v>0</v>
      </c>
      <c r="BH71" s="21">
        <f t="shared" si="28"/>
        <v>0</v>
      </c>
      <c r="BI71" s="19">
        <v>0</v>
      </c>
      <c r="BJ71" s="19">
        <v>0</v>
      </c>
      <c r="BK71" s="20">
        <v>0</v>
      </c>
      <c r="BL71" s="19"/>
      <c r="BM71" s="22">
        <f t="shared" si="29"/>
        <v>0</v>
      </c>
      <c r="BN71" s="22">
        <f t="shared" si="29"/>
        <v>0</v>
      </c>
      <c r="BO71" s="22">
        <f t="shared" si="29"/>
        <v>0</v>
      </c>
      <c r="BP71" s="21">
        <f t="shared" si="29"/>
        <v>0</v>
      </c>
      <c r="BQ71" s="19">
        <v>0</v>
      </c>
      <c r="BR71" s="19"/>
      <c r="BS71" s="20">
        <v>0</v>
      </c>
      <c r="BT71" s="19"/>
      <c r="BU71" s="22">
        <f t="shared" si="30"/>
        <v>0</v>
      </c>
      <c r="BV71" s="22">
        <f t="shared" si="30"/>
        <v>0</v>
      </c>
      <c r="BW71" s="22">
        <f t="shared" si="30"/>
        <v>0</v>
      </c>
      <c r="BX71" s="21">
        <f t="shared" si="30"/>
        <v>0</v>
      </c>
      <c r="BY71" s="19">
        <v>0</v>
      </c>
      <c r="BZ71" s="19"/>
      <c r="CA71" s="19">
        <v>0</v>
      </c>
      <c r="CB71" s="20">
        <v>0</v>
      </c>
      <c r="CC71" s="20">
        <v>0</v>
      </c>
      <c r="CD71" s="19"/>
      <c r="CE71" s="22">
        <f t="shared" si="31"/>
        <v>0</v>
      </c>
      <c r="CF71" s="22">
        <f t="shared" si="32"/>
        <v>0</v>
      </c>
      <c r="CG71" s="22">
        <f t="shared" si="33"/>
        <v>0</v>
      </c>
      <c r="CH71" s="21">
        <f t="shared" si="34"/>
        <v>0</v>
      </c>
      <c r="CI71" s="19">
        <v>0</v>
      </c>
      <c r="CJ71" s="19"/>
      <c r="CK71" s="19"/>
      <c r="CL71" s="20">
        <v>0</v>
      </c>
      <c r="CM71" s="20">
        <v>0</v>
      </c>
      <c r="CN71" s="20"/>
      <c r="CO71" s="19"/>
      <c r="CP71" s="22">
        <f t="shared" si="20"/>
        <v>0</v>
      </c>
      <c r="CQ71" s="22">
        <f t="shared" si="35"/>
        <v>0</v>
      </c>
      <c r="CR71" s="22">
        <f t="shared" si="36"/>
        <v>0</v>
      </c>
      <c r="CS71" s="21">
        <f t="shared" si="21"/>
        <v>0</v>
      </c>
    </row>
    <row r="72" spans="1:97" ht="12.75">
      <c r="A72" s="18">
        <v>8450000210</v>
      </c>
      <c r="B72" s="18">
        <v>119797000</v>
      </c>
      <c r="C72" s="17" t="s">
        <v>161</v>
      </c>
      <c r="D72" s="36" t="s">
        <v>162</v>
      </c>
      <c r="E72" s="19">
        <v>0</v>
      </c>
      <c r="F72" s="19"/>
      <c r="G72" s="20">
        <v>0</v>
      </c>
      <c r="H72" s="19"/>
      <c r="I72" s="21">
        <f t="shared" si="22"/>
        <v>0</v>
      </c>
      <c r="J72" s="21">
        <f t="shared" si="22"/>
        <v>0</v>
      </c>
      <c r="K72" s="21">
        <f t="shared" si="22"/>
        <v>0</v>
      </c>
      <c r="L72" s="21">
        <f t="shared" si="19"/>
        <v>0</v>
      </c>
      <c r="M72" s="19">
        <v>0</v>
      </c>
      <c r="N72" s="19"/>
      <c r="O72" s="20">
        <v>0</v>
      </c>
      <c r="P72" s="19"/>
      <c r="Q72" s="21">
        <f t="shared" si="23"/>
        <v>0</v>
      </c>
      <c r="R72" s="21">
        <f t="shared" si="23"/>
        <v>0</v>
      </c>
      <c r="S72" s="22">
        <f t="shared" si="23"/>
        <v>0</v>
      </c>
      <c r="T72" s="21">
        <f t="shared" si="23"/>
        <v>0</v>
      </c>
      <c r="U72" s="19">
        <v>0</v>
      </c>
      <c r="V72" s="19"/>
      <c r="W72" s="20">
        <v>0</v>
      </c>
      <c r="X72" s="19"/>
      <c r="Y72" s="22">
        <f t="shared" si="24"/>
        <v>0</v>
      </c>
      <c r="Z72" s="22">
        <f t="shared" si="24"/>
        <v>0</v>
      </c>
      <c r="AA72" s="22">
        <f t="shared" si="24"/>
        <v>0</v>
      </c>
      <c r="AB72" s="21">
        <f t="shared" si="24"/>
        <v>0</v>
      </c>
      <c r="AC72" s="19">
        <v>0</v>
      </c>
      <c r="AD72" s="19"/>
      <c r="AE72" s="19">
        <v>0</v>
      </c>
      <c r="AF72" s="19"/>
      <c r="AG72" s="22">
        <f t="shared" si="25"/>
        <v>0</v>
      </c>
      <c r="AH72" s="22">
        <f t="shared" si="25"/>
        <v>0</v>
      </c>
      <c r="AI72" s="22">
        <f t="shared" si="25"/>
        <v>0</v>
      </c>
      <c r="AJ72" s="21">
        <f t="shared" si="25"/>
        <v>0</v>
      </c>
      <c r="AK72" s="19">
        <v>0</v>
      </c>
      <c r="AL72" s="19"/>
      <c r="AM72" s="20">
        <v>0</v>
      </c>
      <c r="AN72" s="19"/>
      <c r="AO72" s="22">
        <f t="shared" si="26"/>
        <v>0</v>
      </c>
      <c r="AP72" s="22">
        <f t="shared" si="26"/>
        <v>0</v>
      </c>
      <c r="AQ72" s="22">
        <f t="shared" si="26"/>
        <v>0</v>
      </c>
      <c r="AR72" s="21">
        <f t="shared" si="26"/>
        <v>0</v>
      </c>
      <c r="AS72" s="19">
        <v>0</v>
      </c>
      <c r="AT72" s="19"/>
      <c r="AU72" s="20">
        <v>0</v>
      </c>
      <c r="AV72" s="19"/>
      <c r="AW72" s="22">
        <f t="shared" si="27"/>
        <v>0</v>
      </c>
      <c r="AX72" s="22">
        <f t="shared" si="27"/>
        <v>0</v>
      </c>
      <c r="AY72" s="22">
        <f t="shared" si="27"/>
        <v>0</v>
      </c>
      <c r="AZ72" s="21">
        <f t="shared" si="27"/>
        <v>0</v>
      </c>
      <c r="BA72" s="19">
        <v>0</v>
      </c>
      <c r="BB72" s="19"/>
      <c r="BC72" s="20">
        <v>0</v>
      </c>
      <c r="BD72" s="19"/>
      <c r="BE72" s="22">
        <f t="shared" si="28"/>
        <v>0</v>
      </c>
      <c r="BF72" s="22">
        <f t="shared" si="28"/>
        <v>0</v>
      </c>
      <c r="BG72" s="22">
        <f t="shared" si="28"/>
        <v>0</v>
      </c>
      <c r="BH72" s="21">
        <f t="shared" si="28"/>
        <v>0</v>
      </c>
      <c r="BI72" s="19">
        <v>0</v>
      </c>
      <c r="BJ72" s="19">
        <v>0</v>
      </c>
      <c r="BK72" s="20">
        <v>0</v>
      </c>
      <c r="BL72" s="19"/>
      <c r="BM72" s="22">
        <f t="shared" si="29"/>
        <v>0</v>
      </c>
      <c r="BN72" s="22">
        <f t="shared" si="29"/>
        <v>0</v>
      </c>
      <c r="BO72" s="22">
        <f t="shared" si="29"/>
        <v>0</v>
      </c>
      <c r="BP72" s="21">
        <f t="shared" si="29"/>
        <v>0</v>
      </c>
      <c r="BQ72" s="19">
        <v>0</v>
      </c>
      <c r="BR72" s="19"/>
      <c r="BS72" s="20">
        <v>0</v>
      </c>
      <c r="BT72" s="19"/>
      <c r="BU72" s="22">
        <f t="shared" si="30"/>
        <v>0</v>
      </c>
      <c r="BV72" s="22">
        <f t="shared" si="30"/>
        <v>0</v>
      </c>
      <c r="BW72" s="22">
        <f t="shared" si="30"/>
        <v>0</v>
      </c>
      <c r="BX72" s="21">
        <f t="shared" si="30"/>
        <v>0</v>
      </c>
      <c r="BY72" s="19">
        <v>0</v>
      </c>
      <c r="BZ72" s="19"/>
      <c r="CA72" s="19">
        <v>0</v>
      </c>
      <c r="CB72" s="20">
        <v>0</v>
      </c>
      <c r="CC72" s="20">
        <v>0</v>
      </c>
      <c r="CD72" s="19"/>
      <c r="CE72" s="22">
        <f t="shared" si="31"/>
        <v>0</v>
      </c>
      <c r="CF72" s="22">
        <f t="shared" si="32"/>
        <v>0</v>
      </c>
      <c r="CG72" s="22">
        <f t="shared" si="33"/>
        <v>0</v>
      </c>
      <c r="CH72" s="21">
        <f t="shared" si="34"/>
        <v>0</v>
      </c>
      <c r="CI72" s="19">
        <v>0</v>
      </c>
      <c r="CJ72" s="19"/>
      <c r="CK72" s="19"/>
      <c r="CL72" s="20">
        <v>0</v>
      </c>
      <c r="CM72" s="20">
        <v>0</v>
      </c>
      <c r="CN72" s="20"/>
      <c r="CO72" s="19"/>
      <c r="CP72" s="22">
        <f t="shared" si="20"/>
        <v>0</v>
      </c>
      <c r="CQ72" s="22">
        <f t="shared" si="35"/>
        <v>0</v>
      </c>
      <c r="CR72" s="22">
        <f t="shared" si="36"/>
        <v>0</v>
      </c>
      <c r="CS72" s="21">
        <f t="shared" si="21"/>
        <v>0</v>
      </c>
    </row>
    <row r="73" spans="1:97" ht="12.75">
      <c r="A73" s="18">
        <v>8917800094</v>
      </c>
      <c r="B73" s="18">
        <v>210147001</v>
      </c>
      <c r="C73" s="17" t="s">
        <v>163</v>
      </c>
      <c r="D73" s="36" t="s">
        <v>164</v>
      </c>
      <c r="E73" s="19">
        <v>0</v>
      </c>
      <c r="F73" s="19"/>
      <c r="G73" s="20">
        <v>0</v>
      </c>
      <c r="H73" s="19"/>
      <c r="I73" s="21">
        <f t="shared" si="22"/>
        <v>0</v>
      </c>
      <c r="J73" s="21">
        <f t="shared" si="22"/>
        <v>0</v>
      </c>
      <c r="K73" s="21">
        <f t="shared" si="22"/>
        <v>0</v>
      </c>
      <c r="L73" s="21">
        <f t="shared" si="19"/>
        <v>0</v>
      </c>
      <c r="M73" s="19">
        <v>0</v>
      </c>
      <c r="N73" s="19"/>
      <c r="O73" s="20">
        <v>0</v>
      </c>
      <c r="P73" s="19"/>
      <c r="Q73" s="21">
        <f t="shared" si="23"/>
        <v>0</v>
      </c>
      <c r="R73" s="21">
        <f t="shared" si="23"/>
        <v>0</v>
      </c>
      <c r="S73" s="22">
        <f t="shared" si="23"/>
        <v>0</v>
      </c>
      <c r="T73" s="21">
        <f t="shared" si="23"/>
        <v>0</v>
      </c>
      <c r="U73" s="19">
        <v>0</v>
      </c>
      <c r="V73" s="19"/>
      <c r="W73" s="20">
        <v>0</v>
      </c>
      <c r="X73" s="19"/>
      <c r="Y73" s="22">
        <f t="shared" si="24"/>
        <v>0</v>
      </c>
      <c r="Z73" s="22">
        <f t="shared" si="24"/>
        <v>0</v>
      </c>
      <c r="AA73" s="22">
        <f t="shared" si="24"/>
        <v>0</v>
      </c>
      <c r="AB73" s="21">
        <f t="shared" si="24"/>
        <v>0</v>
      </c>
      <c r="AC73" s="19">
        <v>0</v>
      </c>
      <c r="AD73" s="19"/>
      <c r="AE73" s="19">
        <v>0</v>
      </c>
      <c r="AF73" s="19"/>
      <c r="AG73" s="22">
        <f t="shared" si="25"/>
        <v>0</v>
      </c>
      <c r="AH73" s="22">
        <f t="shared" si="25"/>
        <v>0</v>
      </c>
      <c r="AI73" s="22">
        <f t="shared" si="25"/>
        <v>0</v>
      </c>
      <c r="AJ73" s="21">
        <f t="shared" si="25"/>
        <v>0</v>
      </c>
      <c r="AK73" s="19">
        <v>0</v>
      </c>
      <c r="AL73" s="19"/>
      <c r="AM73" s="20">
        <v>0</v>
      </c>
      <c r="AN73" s="19"/>
      <c r="AO73" s="22">
        <f t="shared" si="26"/>
        <v>0</v>
      </c>
      <c r="AP73" s="22">
        <f t="shared" si="26"/>
        <v>0</v>
      </c>
      <c r="AQ73" s="22">
        <f t="shared" si="26"/>
        <v>0</v>
      </c>
      <c r="AR73" s="21">
        <f t="shared" si="26"/>
        <v>0</v>
      </c>
      <c r="AS73" s="19">
        <v>0</v>
      </c>
      <c r="AT73" s="19"/>
      <c r="AU73" s="20">
        <v>0</v>
      </c>
      <c r="AV73" s="19"/>
      <c r="AW73" s="22">
        <f t="shared" si="27"/>
        <v>0</v>
      </c>
      <c r="AX73" s="22">
        <f t="shared" si="27"/>
        <v>0</v>
      </c>
      <c r="AY73" s="22">
        <f t="shared" si="27"/>
        <v>0</v>
      </c>
      <c r="AZ73" s="21">
        <f t="shared" si="27"/>
        <v>0</v>
      </c>
      <c r="BA73" s="19">
        <v>0</v>
      </c>
      <c r="BB73" s="19"/>
      <c r="BC73" s="20">
        <v>0</v>
      </c>
      <c r="BD73" s="19"/>
      <c r="BE73" s="22">
        <f t="shared" si="28"/>
        <v>0</v>
      </c>
      <c r="BF73" s="22">
        <f t="shared" si="28"/>
        <v>0</v>
      </c>
      <c r="BG73" s="22">
        <f t="shared" si="28"/>
        <v>0</v>
      </c>
      <c r="BH73" s="21">
        <f t="shared" si="28"/>
        <v>0</v>
      </c>
      <c r="BI73" s="19">
        <v>0</v>
      </c>
      <c r="BJ73" s="19">
        <v>0</v>
      </c>
      <c r="BK73" s="20">
        <v>0</v>
      </c>
      <c r="BL73" s="19"/>
      <c r="BM73" s="22">
        <f t="shared" si="29"/>
        <v>0</v>
      </c>
      <c r="BN73" s="22">
        <f t="shared" si="29"/>
        <v>0</v>
      </c>
      <c r="BO73" s="22">
        <f t="shared" si="29"/>
        <v>0</v>
      </c>
      <c r="BP73" s="21">
        <f t="shared" si="29"/>
        <v>0</v>
      </c>
      <c r="BQ73" s="19">
        <v>0</v>
      </c>
      <c r="BR73" s="19"/>
      <c r="BS73" s="20">
        <v>0</v>
      </c>
      <c r="BT73" s="19"/>
      <c r="BU73" s="22">
        <f t="shared" si="30"/>
        <v>0</v>
      </c>
      <c r="BV73" s="22">
        <f t="shared" si="30"/>
        <v>0</v>
      </c>
      <c r="BW73" s="22">
        <f t="shared" si="30"/>
        <v>0</v>
      </c>
      <c r="BX73" s="21">
        <f t="shared" si="30"/>
        <v>0</v>
      </c>
      <c r="BY73" s="19">
        <v>0</v>
      </c>
      <c r="BZ73" s="19"/>
      <c r="CA73" s="19">
        <v>0</v>
      </c>
      <c r="CB73" s="20">
        <v>0</v>
      </c>
      <c r="CC73" s="20">
        <v>0</v>
      </c>
      <c r="CD73" s="19"/>
      <c r="CE73" s="22">
        <f t="shared" si="31"/>
        <v>0</v>
      </c>
      <c r="CF73" s="22">
        <f t="shared" si="32"/>
        <v>0</v>
      </c>
      <c r="CG73" s="22">
        <f t="shared" si="33"/>
        <v>0</v>
      </c>
      <c r="CH73" s="21">
        <f t="shared" si="34"/>
        <v>0</v>
      </c>
      <c r="CI73" s="19">
        <v>0</v>
      </c>
      <c r="CJ73" s="19"/>
      <c r="CK73" s="19"/>
      <c r="CL73" s="20">
        <v>0</v>
      </c>
      <c r="CM73" s="20">
        <v>0</v>
      </c>
      <c r="CN73" s="20"/>
      <c r="CO73" s="19"/>
      <c r="CP73" s="22">
        <f t="shared" si="20"/>
        <v>0</v>
      </c>
      <c r="CQ73" s="22">
        <f t="shared" si="35"/>
        <v>0</v>
      </c>
      <c r="CR73" s="22">
        <f t="shared" si="36"/>
        <v>0</v>
      </c>
      <c r="CS73" s="21">
        <f t="shared" si="21"/>
        <v>0</v>
      </c>
    </row>
    <row r="74" spans="1:97" ht="12.75">
      <c r="A74" s="31">
        <v>8000915944</v>
      </c>
      <c r="B74" s="34">
        <v>111818000</v>
      </c>
      <c r="C74" s="32" t="s">
        <v>165</v>
      </c>
      <c r="D74" s="34" t="s">
        <v>166</v>
      </c>
      <c r="E74" s="19">
        <v>0</v>
      </c>
      <c r="F74" s="19"/>
      <c r="G74" s="20">
        <v>0</v>
      </c>
      <c r="H74" s="37"/>
      <c r="I74" s="21">
        <f t="shared" si="22"/>
        <v>0</v>
      </c>
      <c r="J74" s="21">
        <f t="shared" si="22"/>
        <v>0</v>
      </c>
      <c r="K74" s="21">
        <f t="shared" si="22"/>
        <v>0</v>
      </c>
      <c r="L74" s="21">
        <f t="shared" si="19"/>
        <v>0</v>
      </c>
      <c r="M74" s="19">
        <v>0</v>
      </c>
      <c r="N74" s="19"/>
      <c r="O74" s="20">
        <v>0</v>
      </c>
      <c r="P74" s="37"/>
      <c r="Q74" s="21">
        <f t="shared" si="23"/>
        <v>0</v>
      </c>
      <c r="R74" s="21">
        <f t="shared" si="23"/>
        <v>0</v>
      </c>
      <c r="S74" s="22">
        <f t="shared" si="23"/>
        <v>0</v>
      </c>
      <c r="T74" s="21">
        <f t="shared" si="23"/>
        <v>0</v>
      </c>
      <c r="U74" s="19">
        <v>0</v>
      </c>
      <c r="V74" s="19"/>
      <c r="W74" s="20">
        <v>0</v>
      </c>
      <c r="X74" s="37"/>
      <c r="Y74" s="22">
        <f t="shared" si="24"/>
        <v>0</v>
      </c>
      <c r="Z74" s="22">
        <f t="shared" si="24"/>
        <v>0</v>
      </c>
      <c r="AA74" s="22">
        <f t="shared" si="24"/>
        <v>0</v>
      </c>
      <c r="AB74" s="21">
        <f t="shared" si="24"/>
        <v>0</v>
      </c>
      <c r="AC74" s="19">
        <v>0</v>
      </c>
      <c r="AD74" s="19"/>
      <c r="AE74" s="19">
        <v>0</v>
      </c>
      <c r="AF74" s="37"/>
      <c r="AG74" s="22">
        <f t="shared" si="25"/>
        <v>0</v>
      </c>
      <c r="AH74" s="22">
        <f t="shared" si="25"/>
        <v>0</v>
      </c>
      <c r="AI74" s="22">
        <f t="shared" si="25"/>
        <v>0</v>
      </c>
      <c r="AJ74" s="21">
        <f t="shared" si="25"/>
        <v>0</v>
      </c>
      <c r="AK74" s="19">
        <v>0</v>
      </c>
      <c r="AL74" s="19"/>
      <c r="AM74" s="20">
        <v>0</v>
      </c>
      <c r="AN74" s="37"/>
      <c r="AO74" s="22">
        <f t="shared" si="26"/>
        <v>0</v>
      </c>
      <c r="AP74" s="22">
        <f t="shared" si="26"/>
        <v>0</v>
      </c>
      <c r="AQ74" s="22">
        <f t="shared" si="26"/>
        <v>0</v>
      </c>
      <c r="AR74" s="21">
        <f t="shared" si="26"/>
        <v>0</v>
      </c>
      <c r="AS74" s="19">
        <v>0</v>
      </c>
      <c r="AT74" s="19"/>
      <c r="AU74" s="20">
        <v>0</v>
      </c>
      <c r="AV74" s="37"/>
      <c r="AW74" s="22">
        <f t="shared" si="27"/>
        <v>0</v>
      </c>
      <c r="AX74" s="22">
        <f t="shared" si="27"/>
        <v>0</v>
      </c>
      <c r="AY74" s="22">
        <f t="shared" si="27"/>
        <v>0</v>
      </c>
      <c r="AZ74" s="21">
        <f t="shared" si="27"/>
        <v>0</v>
      </c>
      <c r="BA74" s="19">
        <v>0</v>
      </c>
      <c r="BB74" s="19"/>
      <c r="BC74" s="20">
        <v>0</v>
      </c>
      <c r="BD74" s="37"/>
      <c r="BE74" s="22">
        <f t="shared" si="28"/>
        <v>0</v>
      </c>
      <c r="BF74" s="22">
        <f t="shared" si="28"/>
        <v>0</v>
      </c>
      <c r="BG74" s="22">
        <f t="shared" si="28"/>
        <v>0</v>
      </c>
      <c r="BH74" s="21">
        <f t="shared" si="28"/>
        <v>0</v>
      </c>
      <c r="BI74" s="19">
        <v>0</v>
      </c>
      <c r="BJ74" s="19">
        <v>0</v>
      </c>
      <c r="BK74" s="20">
        <v>0</v>
      </c>
      <c r="BL74" s="37"/>
      <c r="BM74" s="22">
        <f t="shared" si="29"/>
        <v>0</v>
      </c>
      <c r="BN74" s="22">
        <f t="shared" si="29"/>
        <v>0</v>
      </c>
      <c r="BO74" s="22">
        <f t="shared" si="29"/>
        <v>0</v>
      </c>
      <c r="BP74" s="21">
        <f t="shared" si="29"/>
        <v>0</v>
      </c>
      <c r="BQ74" s="19">
        <v>0</v>
      </c>
      <c r="BR74" s="19"/>
      <c r="BS74" s="20">
        <v>0</v>
      </c>
      <c r="BT74" s="37"/>
      <c r="BU74" s="22">
        <f t="shared" si="30"/>
        <v>0</v>
      </c>
      <c r="BV74" s="22">
        <f t="shared" si="30"/>
        <v>0</v>
      </c>
      <c r="BW74" s="22">
        <f t="shared" si="30"/>
        <v>0</v>
      </c>
      <c r="BX74" s="21">
        <f t="shared" si="30"/>
        <v>0</v>
      </c>
      <c r="BY74" s="19">
        <v>0</v>
      </c>
      <c r="BZ74" s="19"/>
      <c r="CA74" s="19">
        <v>0</v>
      </c>
      <c r="CB74" s="20">
        <v>0</v>
      </c>
      <c r="CC74" s="20">
        <v>0</v>
      </c>
      <c r="CD74" s="37"/>
      <c r="CE74" s="22">
        <f t="shared" si="31"/>
        <v>0</v>
      </c>
      <c r="CF74" s="22">
        <f t="shared" si="32"/>
        <v>0</v>
      </c>
      <c r="CG74" s="22">
        <f t="shared" si="33"/>
        <v>0</v>
      </c>
      <c r="CH74" s="21">
        <f t="shared" si="34"/>
        <v>0</v>
      </c>
      <c r="CI74" s="19">
        <v>0</v>
      </c>
      <c r="CJ74" s="19"/>
      <c r="CK74" s="19"/>
      <c r="CL74" s="20">
        <v>0</v>
      </c>
      <c r="CM74" s="20">
        <v>0</v>
      </c>
      <c r="CN74" s="61"/>
      <c r="CO74" s="37"/>
      <c r="CP74" s="22">
        <f t="shared" si="20"/>
        <v>0</v>
      </c>
      <c r="CQ74" s="22">
        <f t="shared" si="35"/>
        <v>0</v>
      </c>
      <c r="CR74" s="22">
        <f t="shared" si="36"/>
        <v>0</v>
      </c>
      <c r="CS74" s="21">
        <f t="shared" si="21"/>
        <v>0</v>
      </c>
    </row>
    <row r="75" spans="1:97" ht="12.75">
      <c r="A75" s="18">
        <v>8901020061</v>
      </c>
      <c r="B75" s="18">
        <v>110808000</v>
      </c>
      <c r="C75" s="17" t="s">
        <v>167</v>
      </c>
      <c r="D75" s="18" t="s">
        <v>168</v>
      </c>
      <c r="E75" s="19">
        <v>0</v>
      </c>
      <c r="F75" s="19"/>
      <c r="G75" s="20">
        <v>0</v>
      </c>
      <c r="H75" s="19"/>
      <c r="I75" s="21">
        <f t="shared" si="22"/>
        <v>0</v>
      </c>
      <c r="J75" s="21">
        <f t="shared" si="22"/>
        <v>0</v>
      </c>
      <c r="K75" s="21">
        <f t="shared" si="22"/>
        <v>0</v>
      </c>
      <c r="L75" s="21">
        <f t="shared" si="19"/>
        <v>0</v>
      </c>
      <c r="M75" s="19">
        <v>0</v>
      </c>
      <c r="N75" s="19"/>
      <c r="O75" s="20">
        <v>0</v>
      </c>
      <c r="P75" s="19"/>
      <c r="Q75" s="21">
        <f t="shared" si="23"/>
        <v>0</v>
      </c>
      <c r="R75" s="21">
        <f t="shared" si="23"/>
        <v>0</v>
      </c>
      <c r="S75" s="22">
        <f t="shared" si="23"/>
        <v>0</v>
      </c>
      <c r="T75" s="21">
        <f t="shared" si="23"/>
        <v>0</v>
      </c>
      <c r="U75" s="19">
        <v>0</v>
      </c>
      <c r="V75" s="19"/>
      <c r="W75" s="20">
        <v>0</v>
      </c>
      <c r="X75" s="19"/>
      <c r="Y75" s="22">
        <f t="shared" si="24"/>
        <v>0</v>
      </c>
      <c r="Z75" s="22">
        <f t="shared" si="24"/>
        <v>0</v>
      </c>
      <c r="AA75" s="22">
        <f t="shared" si="24"/>
        <v>0</v>
      </c>
      <c r="AB75" s="21">
        <f t="shared" si="24"/>
        <v>0</v>
      </c>
      <c r="AC75" s="19">
        <v>0</v>
      </c>
      <c r="AD75" s="19"/>
      <c r="AE75" s="19">
        <v>0</v>
      </c>
      <c r="AF75" s="19"/>
      <c r="AG75" s="22">
        <f t="shared" si="25"/>
        <v>0</v>
      </c>
      <c r="AH75" s="22">
        <f t="shared" si="25"/>
        <v>0</v>
      </c>
      <c r="AI75" s="22">
        <f t="shared" si="25"/>
        <v>0</v>
      </c>
      <c r="AJ75" s="21">
        <f t="shared" si="25"/>
        <v>0</v>
      </c>
      <c r="AK75" s="19">
        <v>0</v>
      </c>
      <c r="AL75" s="19"/>
      <c r="AM75" s="20">
        <v>0</v>
      </c>
      <c r="AN75" s="19"/>
      <c r="AO75" s="22">
        <f t="shared" si="26"/>
        <v>0</v>
      </c>
      <c r="AP75" s="22">
        <f t="shared" si="26"/>
        <v>0</v>
      </c>
      <c r="AQ75" s="22">
        <f t="shared" si="26"/>
        <v>0</v>
      </c>
      <c r="AR75" s="21">
        <f t="shared" si="26"/>
        <v>0</v>
      </c>
      <c r="AS75" s="19">
        <v>0</v>
      </c>
      <c r="AT75" s="19"/>
      <c r="AU75" s="20">
        <v>0</v>
      </c>
      <c r="AV75" s="19"/>
      <c r="AW75" s="22">
        <f t="shared" si="27"/>
        <v>0</v>
      </c>
      <c r="AX75" s="22">
        <f t="shared" si="27"/>
        <v>0</v>
      </c>
      <c r="AY75" s="22">
        <f t="shared" si="27"/>
        <v>0</v>
      </c>
      <c r="AZ75" s="21">
        <f t="shared" si="27"/>
        <v>0</v>
      </c>
      <c r="BA75" s="19">
        <v>0</v>
      </c>
      <c r="BB75" s="19"/>
      <c r="BC75" s="20">
        <v>0</v>
      </c>
      <c r="BD75" s="19"/>
      <c r="BE75" s="22">
        <f t="shared" si="28"/>
        <v>0</v>
      </c>
      <c r="BF75" s="22">
        <f t="shared" si="28"/>
        <v>0</v>
      </c>
      <c r="BG75" s="22">
        <f t="shared" si="28"/>
        <v>0</v>
      </c>
      <c r="BH75" s="21">
        <f t="shared" si="28"/>
        <v>0</v>
      </c>
      <c r="BI75" s="19">
        <v>0</v>
      </c>
      <c r="BJ75" s="19">
        <v>0</v>
      </c>
      <c r="BK75" s="20">
        <v>0</v>
      </c>
      <c r="BL75" s="19"/>
      <c r="BM75" s="22">
        <f t="shared" si="29"/>
        <v>0</v>
      </c>
      <c r="BN75" s="22">
        <f t="shared" si="29"/>
        <v>0</v>
      </c>
      <c r="BO75" s="22">
        <f t="shared" si="29"/>
        <v>0</v>
      </c>
      <c r="BP75" s="21">
        <f t="shared" si="29"/>
        <v>0</v>
      </c>
      <c r="BQ75" s="19">
        <v>0</v>
      </c>
      <c r="BR75" s="19"/>
      <c r="BS75" s="20">
        <v>0</v>
      </c>
      <c r="BT75" s="19"/>
      <c r="BU75" s="22">
        <f t="shared" si="30"/>
        <v>0</v>
      </c>
      <c r="BV75" s="22">
        <f t="shared" si="30"/>
        <v>0</v>
      </c>
      <c r="BW75" s="22">
        <f t="shared" si="30"/>
        <v>0</v>
      </c>
      <c r="BX75" s="21">
        <f t="shared" si="30"/>
        <v>0</v>
      </c>
      <c r="BY75" s="19">
        <v>0</v>
      </c>
      <c r="BZ75" s="19"/>
      <c r="CA75" s="19">
        <v>0</v>
      </c>
      <c r="CB75" s="20">
        <v>0</v>
      </c>
      <c r="CC75" s="20">
        <v>0</v>
      </c>
      <c r="CD75" s="19"/>
      <c r="CE75" s="22">
        <f t="shared" si="31"/>
        <v>0</v>
      </c>
      <c r="CF75" s="22">
        <f t="shared" si="32"/>
        <v>0</v>
      </c>
      <c r="CG75" s="22">
        <f t="shared" si="33"/>
        <v>0</v>
      </c>
      <c r="CH75" s="21">
        <f t="shared" si="34"/>
        <v>0</v>
      </c>
      <c r="CI75" s="19">
        <v>0</v>
      </c>
      <c r="CJ75" s="19"/>
      <c r="CK75" s="19"/>
      <c r="CL75" s="20">
        <v>0</v>
      </c>
      <c r="CM75" s="20">
        <v>0</v>
      </c>
      <c r="CN75" s="20"/>
      <c r="CO75" s="19"/>
      <c r="CP75" s="22">
        <f t="shared" si="20"/>
        <v>0</v>
      </c>
      <c r="CQ75" s="22">
        <f t="shared" si="35"/>
        <v>0</v>
      </c>
      <c r="CR75" s="22">
        <f t="shared" si="36"/>
        <v>0</v>
      </c>
      <c r="CS75" s="21">
        <f t="shared" si="21"/>
        <v>0</v>
      </c>
    </row>
    <row r="76" spans="1:97" ht="12.75">
      <c r="A76" s="18">
        <v>8000967341</v>
      </c>
      <c r="B76" s="18">
        <v>210123001</v>
      </c>
      <c r="C76" s="17" t="s">
        <v>169</v>
      </c>
      <c r="D76" s="25" t="s">
        <v>170</v>
      </c>
      <c r="E76" s="19">
        <v>0</v>
      </c>
      <c r="F76" s="19"/>
      <c r="G76" s="20">
        <v>0</v>
      </c>
      <c r="H76" s="19"/>
      <c r="I76" s="21">
        <f t="shared" si="22"/>
        <v>0</v>
      </c>
      <c r="J76" s="21">
        <f t="shared" si="22"/>
        <v>0</v>
      </c>
      <c r="K76" s="21">
        <f t="shared" si="22"/>
        <v>0</v>
      </c>
      <c r="L76" s="21">
        <f t="shared" si="19"/>
        <v>0</v>
      </c>
      <c r="M76" s="19">
        <v>0</v>
      </c>
      <c r="N76" s="19"/>
      <c r="O76" s="20">
        <v>0</v>
      </c>
      <c r="P76" s="19"/>
      <c r="Q76" s="21">
        <f t="shared" si="23"/>
        <v>0</v>
      </c>
      <c r="R76" s="21">
        <f t="shared" si="23"/>
        <v>0</v>
      </c>
      <c r="S76" s="22">
        <f t="shared" si="23"/>
        <v>0</v>
      </c>
      <c r="T76" s="21">
        <f t="shared" si="23"/>
        <v>0</v>
      </c>
      <c r="U76" s="19">
        <v>0</v>
      </c>
      <c r="V76" s="19"/>
      <c r="W76" s="20">
        <v>0</v>
      </c>
      <c r="X76" s="19"/>
      <c r="Y76" s="22">
        <f t="shared" si="24"/>
        <v>0</v>
      </c>
      <c r="Z76" s="22">
        <f t="shared" si="24"/>
        <v>0</v>
      </c>
      <c r="AA76" s="22">
        <f t="shared" si="24"/>
        <v>0</v>
      </c>
      <c r="AB76" s="21">
        <f t="shared" si="24"/>
        <v>0</v>
      </c>
      <c r="AC76" s="19">
        <v>0</v>
      </c>
      <c r="AD76" s="19"/>
      <c r="AE76" s="19">
        <v>0</v>
      </c>
      <c r="AF76" s="19"/>
      <c r="AG76" s="22">
        <f t="shared" si="25"/>
        <v>0</v>
      </c>
      <c r="AH76" s="22">
        <f t="shared" si="25"/>
        <v>0</v>
      </c>
      <c r="AI76" s="22">
        <f t="shared" si="25"/>
        <v>0</v>
      </c>
      <c r="AJ76" s="21">
        <f t="shared" si="25"/>
        <v>0</v>
      </c>
      <c r="AK76" s="19">
        <v>0</v>
      </c>
      <c r="AL76" s="19"/>
      <c r="AM76" s="20">
        <v>0</v>
      </c>
      <c r="AN76" s="19"/>
      <c r="AO76" s="22">
        <f t="shared" si="26"/>
        <v>0</v>
      </c>
      <c r="AP76" s="22">
        <f t="shared" si="26"/>
        <v>0</v>
      </c>
      <c r="AQ76" s="22">
        <f t="shared" si="26"/>
        <v>0</v>
      </c>
      <c r="AR76" s="21">
        <f t="shared" si="26"/>
        <v>0</v>
      </c>
      <c r="AS76" s="19">
        <v>0</v>
      </c>
      <c r="AT76" s="19"/>
      <c r="AU76" s="20">
        <v>0</v>
      </c>
      <c r="AV76" s="19"/>
      <c r="AW76" s="22">
        <f t="shared" si="27"/>
        <v>0</v>
      </c>
      <c r="AX76" s="22">
        <f t="shared" si="27"/>
        <v>0</v>
      </c>
      <c r="AY76" s="22">
        <f t="shared" si="27"/>
        <v>0</v>
      </c>
      <c r="AZ76" s="21">
        <f t="shared" si="27"/>
        <v>0</v>
      </c>
      <c r="BA76" s="19">
        <v>0</v>
      </c>
      <c r="BB76" s="19"/>
      <c r="BC76" s="20">
        <v>0</v>
      </c>
      <c r="BD76" s="19"/>
      <c r="BE76" s="22">
        <f t="shared" si="28"/>
        <v>0</v>
      </c>
      <c r="BF76" s="22">
        <f t="shared" si="28"/>
        <v>0</v>
      </c>
      <c r="BG76" s="22">
        <f t="shared" si="28"/>
        <v>0</v>
      </c>
      <c r="BH76" s="21">
        <f t="shared" si="28"/>
        <v>0</v>
      </c>
      <c r="BI76" s="19">
        <v>0</v>
      </c>
      <c r="BJ76" s="19">
        <v>0</v>
      </c>
      <c r="BK76" s="20">
        <v>0</v>
      </c>
      <c r="BL76" s="19"/>
      <c r="BM76" s="22">
        <f t="shared" si="29"/>
        <v>0</v>
      </c>
      <c r="BN76" s="22">
        <f t="shared" si="29"/>
        <v>0</v>
      </c>
      <c r="BO76" s="22">
        <f t="shared" si="29"/>
        <v>0</v>
      </c>
      <c r="BP76" s="21">
        <f t="shared" si="29"/>
        <v>0</v>
      </c>
      <c r="BQ76" s="19">
        <v>0</v>
      </c>
      <c r="BR76" s="19"/>
      <c r="BS76" s="20">
        <v>0</v>
      </c>
      <c r="BT76" s="19"/>
      <c r="BU76" s="22">
        <f t="shared" si="30"/>
        <v>0</v>
      </c>
      <c r="BV76" s="22">
        <f t="shared" si="30"/>
        <v>0</v>
      </c>
      <c r="BW76" s="22">
        <f t="shared" si="30"/>
        <v>0</v>
      </c>
      <c r="BX76" s="21">
        <f t="shared" si="30"/>
        <v>0</v>
      </c>
      <c r="BY76" s="19">
        <v>0</v>
      </c>
      <c r="BZ76" s="19"/>
      <c r="CA76" s="19">
        <v>0</v>
      </c>
      <c r="CB76" s="20">
        <v>0</v>
      </c>
      <c r="CC76" s="20">
        <v>0</v>
      </c>
      <c r="CD76" s="19"/>
      <c r="CE76" s="22">
        <f t="shared" si="31"/>
        <v>0</v>
      </c>
      <c r="CF76" s="22">
        <f t="shared" si="32"/>
        <v>0</v>
      </c>
      <c r="CG76" s="22">
        <f t="shared" si="33"/>
        <v>0</v>
      </c>
      <c r="CH76" s="21">
        <f t="shared" si="34"/>
        <v>0</v>
      </c>
      <c r="CI76" s="19">
        <v>0</v>
      </c>
      <c r="CJ76" s="19"/>
      <c r="CK76" s="19"/>
      <c r="CL76" s="20">
        <v>0</v>
      </c>
      <c r="CM76" s="20">
        <v>0</v>
      </c>
      <c r="CN76" s="20"/>
      <c r="CO76" s="19"/>
      <c r="CP76" s="22">
        <f t="shared" si="20"/>
        <v>0</v>
      </c>
      <c r="CQ76" s="22">
        <f t="shared" si="35"/>
        <v>0</v>
      </c>
      <c r="CR76" s="22">
        <f t="shared" si="36"/>
        <v>0</v>
      </c>
      <c r="CS76" s="21">
        <f t="shared" si="21"/>
        <v>0</v>
      </c>
    </row>
    <row r="77" spans="1:97" ht="12.75">
      <c r="A77" s="18">
        <v>8903990453</v>
      </c>
      <c r="B77" s="18">
        <v>210976109</v>
      </c>
      <c r="C77" s="17" t="s">
        <v>171</v>
      </c>
      <c r="D77" s="18" t="s">
        <v>172</v>
      </c>
      <c r="E77" s="19">
        <v>0</v>
      </c>
      <c r="F77" s="19"/>
      <c r="G77" s="20">
        <v>0</v>
      </c>
      <c r="H77" s="19"/>
      <c r="I77" s="21">
        <f t="shared" si="22"/>
        <v>0</v>
      </c>
      <c r="J77" s="21">
        <f t="shared" si="22"/>
        <v>0</v>
      </c>
      <c r="K77" s="21">
        <f t="shared" si="22"/>
        <v>0</v>
      </c>
      <c r="L77" s="21">
        <f t="shared" si="19"/>
        <v>0</v>
      </c>
      <c r="M77" s="19">
        <v>0</v>
      </c>
      <c r="N77" s="19"/>
      <c r="O77" s="20">
        <v>0</v>
      </c>
      <c r="P77" s="19"/>
      <c r="Q77" s="21">
        <f t="shared" si="23"/>
        <v>0</v>
      </c>
      <c r="R77" s="21">
        <f t="shared" si="23"/>
        <v>0</v>
      </c>
      <c r="S77" s="22">
        <f t="shared" si="23"/>
        <v>0</v>
      </c>
      <c r="T77" s="21">
        <f t="shared" si="23"/>
        <v>0</v>
      </c>
      <c r="U77" s="19">
        <v>0</v>
      </c>
      <c r="V77" s="19"/>
      <c r="W77" s="20">
        <v>0</v>
      </c>
      <c r="X77" s="19"/>
      <c r="Y77" s="22">
        <f t="shared" si="24"/>
        <v>0</v>
      </c>
      <c r="Z77" s="22">
        <f t="shared" si="24"/>
        <v>0</v>
      </c>
      <c r="AA77" s="22">
        <f t="shared" si="24"/>
        <v>0</v>
      </c>
      <c r="AB77" s="21">
        <f t="shared" si="24"/>
        <v>0</v>
      </c>
      <c r="AC77" s="19">
        <v>0</v>
      </c>
      <c r="AD77" s="19"/>
      <c r="AE77" s="19">
        <v>0</v>
      </c>
      <c r="AF77" s="19"/>
      <c r="AG77" s="22">
        <f t="shared" si="25"/>
        <v>0</v>
      </c>
      <c r="AH77" s="22">
        <f t="shared" si="25"/>
        <v>0</v>
      </c>
      <c r="AI77" s="22">
        <f t="shared" si="25"/>
        <v>0</v>
      </c>
      <c r="AJ77" s="21">
        <f t="shared" si="25"/>
        <v>0</v>
      </c>
      <c r="AK77" s="19">
        <v>0</v>
      </c>
      <c r="AL77" s="19"/>
      <c r="AM77" s="20">
        <v>0</v>
      </c>
      <c r="AN77" s="19"/>
      <c r="AO77" s="22">
        <f t="shared" si="26"/>
        <v>0</v>
      </c>
      <c r="AP77" s="22">
        <f t="shared" si="26"/>
        <v>0</v>
      </c>
      <c r="AQ77" s="22">
        <f t="shared" si="26"/>
        <v>0</v>
      </c>
      <c r="AR77" s="21">
        <f t="shared" si="26"/>
        <v>0</v>
      </c>
      <c r="AS77" s="19">
        <v>0</v>
      </c>
      <c r="AT77" s="19"/>
      <c r="AU77" s="20">
        <v>0</v>
      </c>
      <c r="AV77" s="19"/>
      <c r="AW77" s="22">
        <f t="shared" si="27"/>
        <v>0</v>
      </c>
      <c r="AX77" s="22">
        <f t="shared" si="27"/>
        <v>0</v>
      </c>
      <c r="AY77" s="22">
        <f t="shared" si="27"/>
        <v>0</v>
      </c>
      <c r="AZ77" s="21">
        <f t="shared" si="27"/>
        <v>0</v>
      </c>
      <c r="BA77" s="19">
        <v>0</v>
      </c>
      <c r="BB77" s="19"/>
      <c r="BC77" s="20">
        <v>0</v>
      </c>
      <c r="BD77" s="19"/>
      <c r="BE77" s="22">
        <f t="shared" si="28"/>
        <v>0</v>
      </c>
      <c r="BF77" s="22">
        <f t="shared" si="28"/>
        <v>0</v>
      </c>
      <c r="BG77" s="22">
        <f t="shared" si="28"/>
        <v>0</v>
      </c>
      <c r="BH77" s="21">
        <f t="shared" si="28"/>
        <v>0</v>
      </c>
      <c r="BI77" s="19">
        <v>0</v>
      </c>
      <c r="BJ77" s="19">
        <v>0</v>
      </c>
      <c r="BK77" s="20">
        <v>0</v>
      </c>
      <c r="BL77" s="19"/>
      <c r="BM77" s="22">
        <f t="shared" si="29"/>
        <v>0</v>
      </c>
      <c r="BN77" s="22">
        <f t="shared" si="29"/>
        <v>0</v>
      </c>
      <c r="BO77" s="22">
        <f t="shared" si="29"/>
        <v>0</v>
      </c>
      <c r="BP77" s="21">
        <f t="shared" si="29"/>
        <v>0</v>
      </c>
      <c r="BQ77" s="19">
        <v>0</v>
      </c>
      <c r="BR77" s="19"/>
      <c r="BS77" s="20">
        <v>0</v>
      </c>
      <c r="BT77" s="19"/>
      <c r="BU77" s="22">
        <f t="shared" si="30"/>
        <v>0</v>
      </c>
      <c r="BV77" s="22">
        <f t="shared" si="30"/>
        <v>0</v>
      </c>
      <c r="BW77" s="22">
        <f t="shared" si="30"/>
        <v>0</v>
      </c>
      <c r="BX77" s="21">
        <f t="shared" si="30"/>
        <v>0</v>
      </c>
      <c r="BY77" s="19">
        <v>0</v>
      </c>
      <c r="BZ77" s="19"/>
      <c r="CA77" s="19">
        <v>0</v>
      </c>
      <c r="CB77" s="20">
        <v>0</v>
      </c>
      <c r="CC77" s="20">
        <v>0</v>
      </c>
      <c r="CD77" s="19"/>
      <c r="CE77" s="22">
        <f t="shared" si="31"/>
        <v>0</v>
      </c>
      <c r="CF77" s="22">
        <f t="shared" si="32"/>
        <v>0</v>
      </c>
      <c r="CG77" s="22">
        <f t="shared" si="33"/>
        <v>0</v>
      </c>
      <c r="CH77" s="21">
        <f t="shared" si="34"/>
        <v>0</v>
      </c>
      <c r="CI77" s="19">
        <v>0</v>
      </c>
      <c r="CJ77" s="19"/>
      <c r="CK77" s="19"/>
      <c r="CL77" s="20">
        <v>0</v>
      </c>
      <c r="CM77" s="20">
        <v>0</v>
      </c>
      <c r="CN77" s="20"/>
      <c r="CO77" s="19"/>
      <c r="CP77" s="22">
        <f t="shared" si="20"/>
        <v>0</v>
      </c>
      <c r="CQ77" s="22">
        <f t="shared" si="35"/>
        <v>0</v>
      </c>
      <c r="CR77" s="22">
        <f t="shared" si="36"/>
        <v>0</v>
      </c>
      <c r="CS77" s="21">
        <f t="shared" si="21"/>
        <v>0</v>
      </c>
    </row>
    <row r="78" spans="1:97" ht="12.75">
      <c r="A78" s="18">
        <v>8904800591</v>
      </c>
      <c r="B78" s="18">
        <v>111313000</v>
      </c>
      <c r="C78" s="17" t="s">
        <v>173</v>
      </c>
      <c r="D78" s="18" t="s">
        <v>174</v>
      </c>
      <c r="E78" s="19">
        <v>0</v>
      </c>
      <c r="F78" s="19"/>
      <c r="G78" s="20">
        <v>0</v>
      </c>
      <c r="H78" s="19"/>
      <c r="I78" s="21">
        <f t="shared" si="22"/>
        <v>0</v>
      </c>
      <c r="J78" s="21">
        <f t="shared" si="22"/>
        <v>0</v>
      </c>
      <c r="K78" s="21">
        <f t="shared" si="22"/>
        <v>0</v>
      </c>
      <c r="L78" s="21">
        <f t="shared" si="19"/>
        <v>0</v>
      </c>
      <c r="M78" s="19">
        <v>0</v>
      </c>
      <c r="N78" s="19"/>
      <c r="O78" s="20">
        <v>0</v>
      </c>
      <c r="P78" s="19"/>
      <c r="Q78" s="21">
        <f t="shared" si="23"/>
        <v>0</v>
      </c>
      <c r="R78" s="21">
        <f t="shared" si="23"/>
        <v>0</v>
      </c>
      <c r="S78" s="22">
        <f t="shared" si="23"/>
        <v>0</v>
      </c>
      <c r="T78" s="21">
        <f t="shared" si="23"/>
        <v>0</v>
      </c>
      <c r="U78" s="19">
        <v>0</v>
      </c>
      <c r="V78" s="19"/>
      <c r="W78" s="20">
        <v>0</v>
      </c>
      <c r="X78" s="19"/>
      <c r="Y78" s="22">
        <f t="shared" si="24"/>
        <v>0</v>
      </c>
      <c r="Z78" s="22">
        <f t="shared" si="24"/>
        <v>0</v>
      </c>
      <c r="AA78" s="22">
        <f t="shared" si="24"/>
        <v>0</v>
      </c>
      <c r="AB78" s="21">
        <f t="shared" si="24"/>
        <v>0</v>
      </c>
      <c r="AC78" s="19">
        <v>0</v>
      </c>
      <c r="AD78" s="19"/>
      <c r="AE78" s="19">
        <v>0</v>
      </c>
      <c r="AF78" s="19"/>
      <c r="AG78" s="22">
        <f t="shared" si="25"/>
        <v>0</v>
      </c>
      <c r="AH78" s="22">
        <f t="shared" si="25"/>
        <v>0</v>
      </c>
      <c r="AI78" s="22">
        <f t="shared" si="25"/>
        <v>0</v>
      </c>
      <c r="AJ78" s="21">
        <f t="shared" si="25"/>
        <v>0</v>
      </c>
      <c r="AK78" s="19">
        <v>0</v>
      </c>
      <c r="AL78" s="19"/>
      <c r="AM78" s="20">
        <v>0</v>
      </c>
      <c r="AN78" s="19"/>
      <c r="AO78" s="22">
        <f t="shared" si="26"/>
        <v>0</v>
      </c>
      <c r="AP78" s="22">
        <f t="shared" si="26"/>
        <v>0</v>
      </c>
      <c r="AQ78" s="22">
        <f t="shared" si="26"/>
        <v>0</v>
      </c>
      <c r="AR78" s="21">
        <f t="shared" si="26"/>
        <v>0</v>
      </c>
      <c r="AS78" s="19">
        <v>0</v>
      </c>
      <c r="AT78" s="19"/>
      <c r="AU78" s="20">
        <v>0</v>
      </c>
      <c r="AV78" s="19"/>
      <c r="AW78" s="22">
        <f t="shared" si="27"/>
        <v>0</v>
      </c>
      <c r="AX78" s="22">
        <f t="shared" si="27"/>
        <v>0</v>
      </c>
      <c r="AY78" s="22">
        <f t="shared" si="27"/>
        <v>0</v>
      </c>
      <c r="AZ78" s="21">
        <f t="shared" si="27"/>
        <v>0</v>
      </c>
      <c r="BA78" s="19">
        <v>0</v>
      </c>
      <c r="BB78" s="19"/>
      <c r="BC78" s="20">
        <v>0</v>
      </c>
      <c r="BD78" s="19"/>
      <c r="BE78" s="22">
        <f t="shared" si="28"/>
        <v>0</v>
      </c>
      <c r="BF78" s="22">
        <f t="shared" si="28"/>
        <v>0</v>
      </c>
      <c r="BG78" s="22">
        <f t="shared" si="28"/>
        <v>0</v>
      </c>
      <c r="BH78" s="21">
        <f t="shared" si="28"/>
        <v>0</v>
      </c>
      <c r="BI78" s="19">
        <v>0</v>
      </c>
      <c r="BJ78" s="19">
        <v>0</v>
      </c>
      <c r="BK78" s="20">
        <v>0</v>
      </c>
      <c r="BL78" s="19"/>
      <c r="BM78" s="22">
        <f t="shared" si="29"/>
        <v>0</v>
      </c>
      <c r="BN78" s="22">
        <f t="shared" si="29"/>
        <v>0</v>
      </c>
      <c r="BO78" s="22">
        <f t="shared" si="29"/>
        <v>0</v>
      </c>
      <c r="BP78" s="21">
        <f t="shared" si="29"/>
        <v>0</v>
      </c>
      <c r="BQ78" s="19">
        <v>0</v>
      </c>
      <c r="BR78" s="19"/>
      <c r="BS78" s="20">
        <v>0</v>
      </c>
      <c r="BT78" s="19"/>
      <c r="BU78" s="22">
        <f t="shared" si="30"/>
        <v>0</v>
      </c>
      <c r="BV78" s="22">
        <f t="shared" si="30"/>
        <v>0</v>
      </c>
      <c r="BW78" s="22">
        <f t="shared" si="30"/>
        <v>0</v>
      </c>
      <c r="BX78" s="21">
        <f t="shared" si="30"/>
        <v>0</v>
      </c>
      <c r="BY78" s="19">
        <v>0</v>
      </c>
      <c r="BZ78" s="19"/>
      <c r="CA78" s="19">
        <v>0</v>
      </c>
      <c r="CB78" s="20">
        <v>0</v>
      </c>
      <c r="CC78" s="20">
        <v>0</v>
      </c>
      <c r="CD78" s="19"/>
      <c r="CE78" s="22">
        <f t="shared" si="31"/>
        <v>0</v>
      </c>
      <c r="CF78" s="22">
        <f t="shared" si="32"/>
        <v>0</v>
      </c>
      <c r="CG78" s="22">
        <f t="shared" si="33"/>
        <v>0</v>
      </c>
      <c r="CH78" s="21">
        <f t="shared" si="34"/>
        <v>0</v>
      </c>
      <c r="CI78" s="19">
        <v>0</v>
      </c>
      <c r="CJ78" s="19"/>
      <c r="CK78" s="19"/>
      <c r="CL78" s="20">
        <v>0</v>
      </c>
      <c r="CM78" s="20">
        <v>0</v>
      </c>
      <c r="CN78" s="20"/>
      <c r="CO78" s="19"/>
      <c r="CP78" s="22">
        <f t="shared" si="20"/>
        <v>0</v>
      </c>
      <c r="CQ78" s="22">
        <f t="shared" si="35"/>
        <v>0</v>
      </c>
      <c r="CR78" s="22">
        <f t="shared" si="36"/>
        <v>0</v>
      </c>
      <c r="CS78" s="21">
        <f t="shared" si="21"/>
        <v>0</v>
      </c>
    </row>
    <row r="79" spans="1:97" ht="12.75">
      <c r="A79" s="18">
        <v>8904801844</v>
      </c>
      <c r="B79" s="18">
        <v>210113001</v>
      </c>
      <c r="C79" s="17" t="s">
        <v>175</v>
      </c>
      <c r="D79" s="18" t="s">
        <v>176</v>
      </c>
      <c r="E79" s="19">
        <v>0</v>
      </c>
      <c r="F79" s="19"/>
      <c r="G79" s="20">
        <v>0</v>
      </c>
      <c r="H79" s="19"/>
      <c r="I79" s="21">
        <f t="shared" si="22"/>
        <v>0</v>
      </c>
      <c r="J79" s="21">
        <f t="shared" si="22"/>
        <v>0</v>
      </c>
      <c r="K79" s="21">
        <f t="shared" si="22"/>
        <v>0</v>
      </c>
      <c r="L79" s="21">
        <f t="shared" si="19"/>
        <v>0</v>
      </c>
      <c r="M79" s="19">
        <v>0</v>
      </c>
      <c r="N79" s="19"/>
      <c r="O79" s="20">
        <v>0</v>
      </c>
      <c r="P79" s="19"/>
      <c r="Q79" s="21">
        <f t="shared" si="23"/>
        <v>0</v>
      </c>
      <c r="R79" s="21">
        <f t="shared" si="23"/>
        <v>0</v>
      </c>
      <c r="S79" s="22">
        <f t="shared" si="23"/>
        <v>0</v>
      </c>
      <c r="T79" s="21">
        <f t="shared" si="23"/>
        <v>0</v>
      </c>
      <c r="U79" s="19">
        <v>0</v>
      </c>
      <c r="V79" s="19"/>
      <c r="W79" s="20">
        <v>0</v>
      </c>
      <c r="X79" s="19"/>
      <c r="Y79" s="22">
        <f t="shared" si="24"/>
        <v>0</v>
      </c>
      <c r="Z79" s="22">
        <f t="shared" si="24"/>
        <v>0</v>
      </c>
      <c r="AA79" s="22">
        <f t="shared" si="24"/>
        <v>0</v>
      </c>
      <c r="AB79" s="21">
        <f t="shared" si="24"/>
        <v>0</v>
      </c>
      <c r="AC79" s="19">
        <v>0</v>
      </c>
      <c r="AD79" s="19"/>
      <c r="AE79" s="19">
        <v>0</v>
      </c>
      <c r="AF79" s="19"/>
      <c r="AG79" s="22">
        <f t="shared" si="25"/>
        <v>0</v>
      </c>
      <c r="AH79" s="22">
        <f t="shared" si="25"/>
        <v>0</v>
      </c>
      <c r="AI79" s="22">
        <f t="shared" si="25"/>
        <v>0</v>
      </c>
      <c r="AJ79" s="21">
        <f t="shared" si="25"/>
        <v>0</v>
      </c>
      <c r="AK79" s="19">
        <v>0</v>
      </c>
      <c r="AL79" s="19"/>
      <c r="AM79" s="20">
        <v>0</v>
      </c>
      <c r="AN79" s="19"/>
      <c r="AO79" s="22">
        <f t="shared" si="26"/>
        <v>0</v>
      </c>
      <c r="AP79" s="22">
        <f t="shared" si="26"/>
        <v>0</v>
      </c>
      <c r="AQ79" s="22">
        <f t="shared" si="26"/>
        <v>0</v>
      </c>
      <c r="AR79" s="21">
        <f t="shared" si="26"/>
        <v>0</v>
      </c>
      <c r="AS79" s="19">
        <v>0</v>
      </c>
      <c r="AT79" s="19"/>
      <c r="AU79" s="20">
        <v>0</v>
      </c>
      <c r="AV79" s="19"/>
      <c r="AW79" s="22">
        <f t="shared" si="27"/>
        <v>0</v>
      </c>
      <c r="AX79" s="22">
        <f t="shared" si="27"/>
        <v>0</v>
      </c>
      <c r="AY79" s="22">
        <f t="shared" si="27"/>
        <v>0</v>
      </c>
      <c r="AZ79" s="21">
        <f t="shared" si="27"/>
        <v>0</v>
      </c>
      <c r="BA79" s="19">
        <v>0</v>
      </c>
      <c r="BB79" s="19"/>
      <c r="BC79" s="20">
        <v>0</v>
      </c>
      <c r="BD79" s="19"/>
      <c r="BE79" s="22">
        <f t="shared" si="28"/>
        <v>0</v>
      </c>
      <c r="BF79" s="22">
        <f t="shared" si="28"/>
        <v>0</v>
      </c>
      <c r="BG79" s="22">
        <f t="shared" si="28"/>
        <v>0</v>
      </c>
      <c r="BH79" s="21">
        <f t="shared" si="28"/>
        <v>0</v>
      </c>
      <c r="BI79" s="19">
        <v>0</v>
      </c>
      <c r="BJ79" s="19">
        <v>0</v>
      </c>
      <c r="BK79" s="20">
        <v>0</v>
      </c>
      <c r="BL79" s="19"/>
      <c r="BM79" s="22">
        <f t="shared" si="29"/>
        <v>0</v>
      </c>
      <c r="BN79" s="22">
        <f t="shared" si="29"/>
        <v>0</v>
      </c>
      <c r="BO79" s="22">
        <f t="shared" si="29"/>
        <v>0</v>
      </c>
      <c r="BP79" s="21">
        <f t="shared" si="29"/>
        <v>0</v>
      </c>
      <c r="BQ79" s="19">
        <v>0</v>
      </c>
      <c r="BR79" s="19"/>
      <c r="BS79" s="20">
        <v>0</v>
      </c>
      <c r="BT79" s="19"/>
      <c r="BU79" s="22">
        <f t="shared" si="30"/>
        <v>0</v>
      </c>
      <c r="BV79" s="22">
        <f t="shared" si="30"/>
        <v>0</v>
      </c>
      <c r="BW79" s="22">
        <f t="shared" si="30"/>
        <v>0</v>
      </c>
      <c r="BX79" s="21">
        <f t="shared" si="30"/>
        <v>0</v>
      </c>
      <c r="BY79" s="19">
        <v>0</v>
      </c>
      <c r="BZ79" s="19"/>
      <c r="CA79" s="19">
        <v>0</v>
      </c>
      <c r="CB79" s="20">
        <v>0</v>
      </c>
      <c r="CC79" s="20">
        <v>0</v>
      </c>
      <c r="CD79" s="19"/>
      <c r="CE79" s="22">
        <f t="shared" si="31"/>
        <v>0</v>
      </c>
      <c r="CF79" s="22">
        <f t="shared" si="32"/>
        <v>0</v>
      </c>
      <c r="CG79" s="22">
        <f t="shared" si="33"/>
        <v>0</v>
      </c>
      <c r="CH79" s="21">
        <f t="shared" si="34"/>
        <v>0</v>
      </c>
      <c r="CI79" s="19">
        <v>0</v>
      </c>
      <c r="CJ79" s="19"/>
      <c r="CK79" s="19"/>
      <c r="CL79" s="20">
        <v>0</v>
      </c>
      <c r="CM79" s="20">
        <v>0</v>
      </c>
      <c r="CN79" s="20"/>
      <c r="CO79" s="19"/>
      <c r="CP79" s="22">
        <f t="shared" si="20"/>
        <v>0</v>
      </c>
      <c r="CQ79" s="22">
        <f t="shared" si="35"/>
        <v>0</v>
      </c>
      <c r="CR79" s="22">
        <f t="shared" si="36"/>
        <v>0</v>
      </c>
      <c r="CS79" s="21">
        <f t="shared" si="21"/>
        <v>0</v>
      </c>
    </row>
    <row r="80" spans="1:97" ht="12.75">
      <c r="A80" s="18">
        <v>8906800084</v>
      </c>
      <c r="B80" s="18">
        <v>219025290</v>
      </c>
      <c r="C80" s="17" t="s">
        <v>177</v>
      </c>
      <c r="D80" s="18" t="s">
        <v>178</v>
      </c>
      <c r="E80" s="19">
        <v>0</v>
      </c>
      <c r="F80" s="19"/>
      <c r="G80" s="20">
        <v>0</v>
      </c>
      <c r="H80" s="19"/>
      <c r="I80" s="21">
        <f t="shared" si="22"/>
        <v>0</v>
      </c>
      <c r="J80" s="21">
        <f t="shared" si="22"/>
        <v>0</v>
      </c>
      <c r="K80" s="21">
        <f t="shared" si="22"/>
        <v>0</v>
      </c>
      <c r="L80" s="21">
        <f t="shared" si="19"/>
        <v>0</v>
      </c>
      <c r="M80" s="19">
        <v>0</v>
      </c>
      <c r="N80" s="19"/>
      <c r="O80" s="20">
        <v>0</v>
      </c>
      <c r="P80" s="19"/>
      <c r="Q80" s="21">
        <f t="shared" si="23"/>
        <v>0</v>
      </c>
      <c r="R80" s="21">
        <f t="shared" si="23"/>
        <v>0</v>
      </c>
      <c r="S80" s="22">
        <f t="shared" si="23"/>
        <v>0</v>
      </c>
      <c r="T80" s="21">
        <f t="shared" si="23"/>
        <v>0</v>
      </c>
      <c r="U80" s="19">
        <v>0</v>
      </c>
      <c r="V80" s="19"/>
      <c r="W80" s="20">
        <v>0</v>
      </c>
      <c r="X80" s="19"/>
      <c r="Y80" s="22">
        <f t="shared" si="24"/>
        <v>0</v>
      </c>
      <c r="Z80" s="22">
        <f t="shared" si="24"/>
        <v>0</v>
      </c>
      <c r="AA80" s="22">
        <f t="shared" si="24"/>
        <v>0</v>
      </c>
      <c r="AB80" s="21">
        <f t="shared" si="24"/>
        <v>0</v>
      </c>
      <c r="AC80" s="19">
        <v>0</v>
      </c>
      <c r="AD80" s="19"/>
      <c r="AE80" s="19">
        <v>0</v>
      </c>
      <c r="AF80" s="19"/>
      <c r="AG80" s="22">
        <f t="shared" si="25"/>
        <v>0</v>
      </c>
      <c r="AH80" s="22">
        <f t="shared" si="25"/>
        <v>0</v>
      </c>
      <c r="AI80" s="22">
        <f t="shared" si="25"/>
        <v>0</v>
      </c>
      <c r="AJ80" s="21">
        <f t="shared" si="25"/>
        <v>0</v>
      </c>
      <c r="AK80" s="19">
        <v>0</v>
      </c>
      <c r="AL80" s="19"/>
      <c r="AM80" s="20">
        <v>0</v>
      </c>
      <c r="AN80" s="19"/>
      <c r="AO80" s="22">
        <f t="shared" si="26"/>
        <v>0</v>
      </c>
      <c r="AP80" s="22">
        <f t="shared" si="26"/>
        <v>0</v>
      </c>
      <c r="AQ80" s="22">
        <f t="shared" si="26"/>
        <v>0</v>
      </c>
      <c r="AR80" s="21">
        <f t="shared" si="26"/>
        <v>0</v>
      </c>
      <c r="AS80" s="19">
        <v>0</v>
      </c>
      <c r="AT80" s="19"/>
      <c r="AU80" s="20">
        <v>0</v>
      </c>
      <c r="AV80" s="19"/>
      <c r="AW80" s="22">
        <f t="shared" si="27"/>
        <v>0</v>
      </c>
      <c r="AX80" s="22">
        <f t="shared" si="27"/>
        <v>0</v>
      </c>
      <c r="AY80" s="22">
        <f t="shared" si="27"/>
        <v>0</v>
      </c>
      <c r="AZ80" s="21">
        <f t="shared" si="27"/>
        <v>0</v>
      </c>
      <c r="BA80" s="19">
        <v>0</v>
      </c>
      <c r="BB80" s="19"/>
      <c r="BC80" s="20">
        <v>0</v>
      </c>
      <c r="BD80" s="19"/>
      <c r="BE80" s="22">
        <f t="shared" si="28"/>
        <v>0</v>
      </c>
      <c r="BF80" s="22">
        <f t="shared" si="28"/>
        <v>0</v>
      </c>
      <c r="BG80" s="22">
        <f t="shared" si="28"/>
        <v>0</v>
      </c>
      <c r="BH80" s="21">
        <f t="shared" si="28"/>
        <v>0</v>
      </c>
      <c r="BI80" s="19">
        <v>0</v>
      </c>
      <c r="BJ80" s="19">
        <v>0</v>
      </c>
      <c r="BK80" s="20">
        <v>0</v>
      </c>
      <c r="BL80" s="19"/>
      <c r="BM80" s="22">
        <f t="shared" si="29"/>
        <v>0</v>
      </c>
      <c r="BN80" s="22">
        <f t="shared" si="29"/>
        <v>0</v>
      </c>
      <c r="BO80" s="22">
        <f t="shared" si="29"/>
        <v>0</v>
      </c>
      <c r="BP80" s="21">
        <f t="shared" si="29"/>
        <v>0</v>
      </c>
      <c r="BQ80" s="19">
        <v>0</v>
      </c>
      <c r="BR80" s="19"/>
      <c r="BS80" s="20">
        <v>0</v>
      </c>
      <c r="BT80" s="19"/>
      <c r="BU80" s="22">
        <f t="shared" si="30"/>
        <v>0</v>
      </c>
      <c r="BV80" s="22">
        <f t="shared" si="30"/>
        <v>0</v>
      </c>
      <c r="BW80" s="22">
        <f t="shared" si="30"/>
        <v>0</v>
      </c>
      <c r="BX80" s="21">
        <f t="shared" si="30"/>
        <v>0</v>
      </c>
      <c r="BY80" s="19">
        <v>0</v>
      </c>
      <c r="BZ80" s="19"/>
      <c r="CA80" s="19">
        <v>0</v>
      </c>
      <c r="CB80" s="20">
        <v>0</v>
      </c>
      <c r="CC80" s="20">
        <v>0</v>
      </c>
      <c r="CD80" s="19"/>
      <c r="CE80" s="22">
        <f t="shared" si="31"/>
        <v>0</v>
      </c>
      <c r="CF80" s="22">
        <f t="shared" si="32"/>
        <v>0</v>
      </c>
      <c r="CG80" s="22">
        <f t="shared" si="33"/>
        <v>0</v>
      </c>
      <c r="CH80" s="21">
        <f t="shared" si="34"/>
        <v>0</v>
      </c>
      <c r="CI80" s="19">
        <v>0</v>
      </c>
      <c r="CJ80" s="19"/>
      <c r="CK80" s="19"/>
      <c r="CL80" s="20">
        <v>0</v>
      </c>
      <c r="CM80" s="20">
        <v>0</v>
      </c>
      <c r="CN80" s="20"/>
      <c r="CO80" s="19"/>
      <c r="CP80" s="22">
        <f t="shared" si="20"/>
        <v>0</v>
      </c>
      <c r="CQ80" s="22">
        <f t="shared" si="35"/>
        <v>0</v>
      </c>
      <c r="CR80" s="22">
        <f t="shared" si="36"/>
        <v>0</v>
      </c>
      <c r="CS80" s="21">
        <f t="shared" si="21"/>
        <v>0</v>
      </c>
    </row>
    <row r="81" spans="1:97" ht="12.75">
      <c r="A81" s="38">
        <v>8905015784</v>
      </c>
      <c r="B81" s="39"/>
      <c r="C81" s="40" t="s">
        <v>179</v>
      </c>
      <c r="D81" s="36"/>
      <c r="E81" s="19">
        <v>0</v>
      </c>
      <c r="F81" s="19"/>
      <c r="G81" s="20">
        <f>VLOOKUP(A81,'[1]Hoja1'!$B$2:$C$49,2,0)</f>
        <v>169505758</v>
      </c>
      <c r="H81" s="19"/>
      <c r="I81" s="21"/>
      <c r="J81" s="21"/>
      <c r="K81" s="21">
        <f t="shared" si="22"/>
        <v>169505758</v>
      </c>
      <c r="L81" s="21"/>
      <c r="M81" s="19">
        <v>0</v>
      </c>
      <c r="N81" s="19"/>
      <c r="O81" s="20">
        <f>VLOOKUP(A81,'[1]Hoja1'!$B$2:$D$49,3,0)</f>
        <v>169505758</v>
      </c>
      <c r="P81" s="19"/>
      <c r="Q81" s="21">
        <f t="shared" si="23"/>
        <v>0</v>
      </c>
      <c r="R81" s="21">
        <f t="shared" si="23"/>
        <v>0</v>
      </c>
      <c r="S81" s="22">
        <f t="shared" si="23"/>
        <v>339011516</v>
      </c>
      <c r="T81" s="21"/>
      <c r="U81" s="19">
        <v>0</v>
      </c>
      <c r="V81" s="19"/>
      <c r="W81" s="20">
        <f>VLOOKUP(A81,'[1]Hoja1'!$B$2:$E$49,4,0)</f>
        <v>169505758</v>
      </c>
      <c r="X81" s="19"/>
      <c r="Y81" s="22">
        <f t="shared" si="24"/>
        <v>0</v>
      </c>
      <c r="Z81" s="22">
        <f t="shared" si="24"/>
        <v>0</v>
      </c>
      <c r="AA81" s="22">
        <f t="shared" si="24"/>
        <v>508517274</v>
      </c>
      <c r="AB81" s="21"/>
      <c r="AC81" s="19">
        <v>0</v>
      </c>
      <c r="AD81" s="19"/>
      <c r="AE81" s="20">
        <f>VLOOKUP(A81,'[2]Hoja2'!$C$2:$D$49,2,0)</f>
        <v>169505758</v>
      </c>
      <c r="AF81" s="19"/>
      <c r="AG81" s="22">
        <f t="shared" si="25"/>
        <v>0</v>
      </c>
      <c r="AH81" s="22">
        <f t="shared" si="25"/>
        <v>0</v>
      </c>
      <c r="AI81" s="22">
        <f t="shared" si="25"/>
        <v>678023032</v>
      </c>
      <c r="AJ81" s="21">
        <f t="shared" si="25"/>
        <v>0</v>
      </c>
      <c r="AK81" s="19">
        <v>0</v>
      </c>
      <c r="AL81" s="19"/>
      <c r="AM81" s="20">
        <v>169505758</v>
      </c>
      <c r="AN81" s="19"/>
      <c r="AO81" s="22">
        <f t="shared" si="26"/>
        <v>0</v>
      </c>
      <c r="AP81" s="22">
        <f t="shared" si="26"/>
        <v>0</v>
      </c>
      <c r="AQ81" s="22">
        <f t="shared" si="26"/>
        <v>847528790</v>
      </c>
      <c r="AR81" s="21">
        <f t="shared" si="26"/>
        <v>0</v>
      </c>
      <c r="AS81" s="19">
        <v>0</v>
      </c>
      <c r="AT81" s="19"/>
      <c r="AU81" s="20">
        <v>169505758</v>
      </c>
      <c r="AV81" s="19"/>
      <c r="AW81" s="22">
        <f t="shared" si="27"/>
        <v>0</v>
      </c>
      <c r="AX81" s="22">
        <f t="shared" si="27"/>
        <v>0</v>
      </c>
      <c r="AY81" s="22">
        <f t="shared" si="27"/>
        <v>1017034548</v>
      </c>
      <c r="AZ81" s="21">
        <f t="shared" si="27"/>
        <v>0</v>
      </c>
      <c r="BA81" s="19">
        <v>0</v>
      </c>
      <c r="BB81" s="19"/>
      <c r="BC81" s="20">
        <v>169505758</v>
      </c>
      <c r="BD81" s="19"/>
      <c r="BE81" s="22">
        <f t="shared" si="28"/>
        <v>0</v>
      </c>
      <c r="BF81" s="22">
        <f t="shared" si="28"/>
        <v>0</v>
      </c>
      <c r="BG81" s="22">
        <f t="shared" si="28"/>
        <v>1186540306</v>
      </c>
      <c r="BH81" s="21">
        <f t="shared" si="28"/>
        <v>0</v>
      </c>
      <c r="BI81" s="19">
        <v>0</v>
      </c>
      <c r="BJ81" s="19">
        <v>0</v>
      </c>
      <c r="BK81" s="20">
        <v>169505758</v>
      </c>
      <c r="BL81" s="19"/>
      <c r="BM81" s="22">
        <f t="shared" si="29"/>
        <v>0</v>
      </c>
      <c r="BN81" s="22">
        <f t="shared" si="29"/>
        <v>0</v>
      </c>
      <c r="BO81" s="22">
        <f t="shared" si="29"/>
        <v>1356046064</v>
      </c>
      <c r="BP81" s="21">
        <f t="shared" si="29"/>
        <v>0</v>
      </c>
      <c r="BQ81" s="19">
        <v>0</v>
      </c>
      <c r="BR81" s="19"/>
      <c r="BS81" s="20">
        <v>169505758</v>
      </c>
      <c r="BT81" s="19"/>
      <c r="BU81" s="22">
        <f t="shared" si="30"/>
        <v>0</v>
      </c>
      <c r="BV81" s="22">
        <f t="shared" si="30"/>
        <v>0</v>
      </c>
      <c r="BW81" s="22">
        <f t="shared" si="30"/>
        <v>1525551822</v>
      </c>
      <c r="BX81" s="21">
        <f t="shared" si="30"/>
        <v>0</v>
      </c>
      <c r="BY81" s="19">
        <v>0</v>
      </c>
      <c r="BZ81" s="19"/>
      <c r="CA81" s="19">
        <v>0</v>
      </c>
      <c r="CB81" s="20">
        <v>169505758</v>
      </c>
      <c r="CC81" s="20">
        <v>0</v>
      </c>
      <c r="CD81" s="19"/>
      <c r="CE81" s="22">
        <f t="shared" si="31"/>
        <v>0</v>
      </c>
      <c r="CF81" s="22">
        <f t="shared" si="32"/>
        <v>0</v>
      </c>
      <c r="CG81" s="22">
        <f t="shared" si="33"/>
        <v>1695057580</v>
      </c>
      <c r="CH81" s="21">
        <f t="shared" si="34"/>
        <v>0</v>
      </c>
      <c r="CI81" s="19">
        <v>0</v>
      </c>
      <c r="CJ81" s="19"/>
      <c r="CK81" s="19"/>
      <c r="CL81" s="20">
        <v>169505758</v>
      </c>
      <c r="CM81" s="20">
        <v>0</v>
      </c>
      <c r="CN81" s="20"/>
      <c r="CO81" s="19"/>
      <c r="CP81" s="22">
        <f t="shared" si="20"/>
        <v>0</v>
      </c>
      <c r="CQ81" s="22">
        <f t="shared" si="35"/>
        <v>0</v>
      </c>
      <c r="CR81" s="22">
        <f t="shared" si="36"/>
        <v>1864563338</v>
      </c>
      <c r="CS81" s="21">
        <f t="shared" si="21"/>
        <v>0</v>
      </c>
    </row>
    <row r="82" spans="1:97" ht="12.75">
      <c r="A82" s="38">
        <v>8919028110</v>
      </c>
      <c r="B82" s="39"/>
      <c r="C82" s="40" t="s">
        <v>180</v>
      </c>
      <c r="D82" s="64" t="s">
        <v>201</v>
      </c>
      <c r="E82" s="19">
        <v>0</v>
      </c>
      <c r="F82" s="19"/>
      <c r="G82" s="20">
        <f>VLOOKUP(A82,'[1]Hoja1'!$B$2:$C$49,2,0)</f>
        <v>216172085</v>
      </c>
      <c r="H82" s="19"/>
      <c r="I82" s="21"/>
      <c r="J82" s="21"/>
      <c r="K82" s="21">
        <f t="shared" si="22"/>
        <v>216172085</v>
      </c>
      <c r="L82" s="21"/>
      <c r="M82" s="19">
        <v>0</v>
      </c>
      <c r="N82" s="19"/>
      <c r="O82" s="20">
        <f>VLOOKUP(A82,'[1]Hoja1'!$B$2:$D$49,3,0)</f>
        <v>216172085</v>
      </c>
      <c r="P82" s="19"/>
      <c r="Q82" s="21">
        <f t="shared" si="23"/>
        <v>0</v>
      </c>
      <c r="R82" s="21">
        <f t="shared" si="23"/>
        <v>0</v>
      </c>
      <c r="S82" s="22">
        <f t="shared" si="23"/>
        <v>432344170</v>
      </c>
      <c r="T82" s="21"/>
      <c r="U82" s="19">
        <v>0</v>
      </c>
      <c r="V82" s="19"/>
      <c r="W82" s="20">
        <f>VLOOKUP(A82,'[1]Hoja1'!$B$2:$E$49,4,0)</f>
        <v>216172085</v>
      </c>
      <c r="X82" s="19"/>
      <c r="Y82" s="22">
        <f t="shared" si="24"/>
        <v>0</v>
      </c>
      <c r="Z82" s="22">
        <f t="shared" si="24"/>
        <v>0</v>
      </c>
      <c r="AA82" s="22">
        <f t="shared" si="24"/>
        <v>648516255</v>
      </c>
      <c r="AB82" s="21"/>
      <c r="AC82" s="19">
        <v>0</v>
      </c>
      <c r="AD82" s="19"/>
      <c r="AE82" s="20">
        <f>VLOOKUP(A82,'[2]Hoja2'!$C$2:$D$49,2,0)</f>
        <v>216172085</v>
      </c>
      <c r="AF82" s="19"/>
      <c r="AG82" s="22">
        <f t="shared" si="25"/>
        <v>0</v>
      </c>
      <c r="AH82" s="22">
        <f t="shared" si="25"/>
        <v>0</v>
      </c>
      <c r="AI82" s="22">
        <f t="shared" si="25"/>
        <v>864688340</v>
      </c>
      <c r="AJ82" s="21">
        <f t="shared" si="25"/>
        <v>0</v>
      </c>
      <c r="AK82" s="19">
        <v>0</v>
      </c>
      <c r="AL82" s="19"/>
      <c r="AM82" s="20">
        <v>216172085</v>
      </c>
      <c r="AN82" s="19"/>
      <c r="AO82" s="22">
        <f t="shared" si="26"/>
        <v>0</v>
      </c>
      <c r="AP82" s="22">
        <f t="shared" si="26"/>
        <v>0</v>
      </c>
      <c r="AQ82" s="22">
        <f t="shared" si="26"/>
        <v>1080860425</v>
      </c>
      <c r="AR82" s="21">
        <f t="shared" si="26"/>
        <v>0</v>
      </c>
      <c r="AS82" s="19">
        <v>0</v>
      </c>
      <c r="AT82" s="19"/>
      <c r="AU82" s="20">
        <v>216172085</v>
      </c>
      <c r="AV82" s="19"/>
      <c r="AW82" s="22">
        <f t="shared" si="27"/>
        <v>0</v>
      </c>
      <c r="AX82" s="22">
        <f t="shared" si="27"/>
        <v>0</v>
      </c>
      <c r="AY82" s="22">
        <f t="shared" si="27"/>
        <v>1297032510</v>
      </c>
      <c r="AZ82" s="21">
        <f t="shared" si="27"/>
        <v>0</v>
      </c>
      <c r="BA82" s="19">
        <v>0</v>
      </c>
      <c r="BB82" s="19"/>
      <c r="BC82" s="20">
        <v>216172085</v>
      </c>
      <c r="BD82" s="19"/>
      <c r="BE82" s="22">
        <f t="shared" si="28"/>
        <v>0</v>
      </c>
      <c r="BF82" s="22">
        <f t="shared" si="28"/>
        <v>0</v>
      </c>
      <c r="BG82" s="22">
        <f t="shared" si="28"/>
        <v>1513204595</v>
      </c>
      <c r="BH82" s="21">
        <f t="shared" si="28"/>
        <v>0</v>
      </c>
      <c r="BI82" s="19">
        <v>0</v>
      </c>
      <c r="BJ82" s="19">
        <v>0</v>
      </c>
      <c r="BK82" s="20">
        <v>216172085</v>
      </c>
      <c r="BL82" s="19"/>
      <c r="BM82" s="22">
        <f t="shared" si="29"/>
        <v>0</v>
      </c>
      <c r="BN82" s="22">
        <f t="shared" si="29"/>
        <v>0</v>
      </c>
      <c r="BO82" s="22">
        <f t="shared" si="29"/>
        <v>1729376680</v>
      </c>
      <c r="BP82" s="21">
        <f t="shared" si="29"/>
        <v>0</v>
      </c>
      <c r="BQ82" s="19">
        <v>0</v>
      </c>
      <c r="BR82" s="19"/>
      <c r="BS82" s="20">
        <v>216172085</v>
      </c>
      <c r="BT82" s="19"/>
      <c r="BU82" s="22">
        <f t="shared" si="30"/>
        <v>0</v>
      </c>
      <c r="BV82" s="22">
        <f t="shared" si="30"/>
        <v>0</v>
      </c>
      <c r="BW82" s="22">
        <f t="shared" si="30"/>
        <v>1945548765</v>
      </c>
      <c r="BX82" s="21">
        <f t="shared" si="30"/>
        <v>0</v>
      </c>
      <c r="BY82" s="19">
        <v>0</v>
      </c>
      <c r="BZ82" s="19"/>
      <c r="CA82" s="19">
        <v>0</v>
      </c>
      <c r="CB82" s="20">
        <v>216172085</v>
      </c>
      <c r="CC82" s="20">
        <v>0</v>
      </c>
      <c r="CD82" s="19"/>
      <c r="CE82" s="22">
        <f t="shared" si="31"/>
        <v>0</v>
      </c>
      <c r="CF82" s="22">
        <f t="shared" si="32"/>
        <v>0</v>
      </c>
      <c r="CG82" s="22">
        <f t="shared" si="33"/>
        <v>2161720850</v>
      </c>
      <c r="CH82" s="21">
        <f t="shared" si="34"/>
        <v>0</v>
      </c>
      <c r="CI82" s="19">
        <v>0</v>
      </c>
      <c r="CJ82" s="19"/>
      <c r="CK82" s="19"/>
      <c r="CL82" s="20">
        <v>216172085</v>
      </c>
      <c r="CM82" s="20">
        <v>0</v>
      </c>
      <c r="CN82" s="20"/>
      <c r="CO82" s="19"/>
      <c r="CP82" s="22">
        <f t="shared" si="20"/>
        <v>0</v>
      </c>
      <c r="CQ82" s="22">
        <f t="shared" si="35"/>
        <v>0</v>
      </c>
      <c r="CR82" s="22">
        <f t="shared" si="36"/>
        <v>2377892935</v>
      </c>
      <c r="CS82" s="21">
        <f t="shared" si="21"/>
        <v>0</v>
      </c>
    </row>
    <row r="83" spans="1:97" ht="24" customHeight="1">
      <c r="A83" s="41" t="s">
        <v>181</v>
      </c>
      <c r="B83" s="42"/>
      <c r="C83" s="43"/>
      <c r="D83" s="44"/>
      <c r="E83" s="45">
        <f>SUM(E4:E82)</f>
        <v>14258326577</v>
      </c>
      <c r="F83" s="45">
        <f>SUM(F4:F82)</f>
        <v>0</v>
      </c>
      <c r="G83" s="45">
        <f>SUM(G4:G82)</f>
        <v>384086381414.0999</v>
      </c>
      <c r="H83" s="46">
        <v>0</v>
      </c>
      <c r="I83" s="46">
        <f>SUM(I4:I70)</f>
        <v>14258326577</v>
      </c>
      <c r="J83" s="46">
        <f>SUM(J4:J80)</f>
        <v>0</v>
      </c>
      <c r="K83" s="46">
        <f>SUM(K4:K82)</f>
        <v>384086381414.0999</v>
      </c>
      <c r="L83" s="46">
        <f>SUM(L4:L70)</f>
        <v>0</v>
      </c>
      <c r="M83" s="45">
        <f>SUM(M4:M82)</f>
        <v>36784143710.59999</v>
      </c>
      <c r="N83" s="45">
        <f>SUM(N4:N82)</f>
        <v>7499000000</v>
      </c>
      <c r="O83" s="45">
        <f>SUM(O4:O82)</f>
        <v>611010212261.8999</v>
      </c>
      <c r="P83" s="46">
        <v>0</v>
      </c>
      <c r="Q83" s="46">
        <f>SUM(Q4:Q70)</f>
        <v>51042470287.59999</v>
      </c>
      <c r="R83" s="46">
        <f>SUM(R4:R80)</f>
        <v>7499000000</v>
      </c>
      <c r="S83" s="45">
        <f>SUM(S4:S82)</f>
        <v>995096593676.0004</v>
      </c>
      <c r="T83" s="46">
        <f>SUM(T4:T70)</f>
        <v>0</v>
      </c>
      <c r="U83" s="45">
        <f>SUM(U4:U82)</f>
        <v>7154801051.733334</v>
      </c>
      <c r="V83" s="45">
        <f>SUM(V4:V82)</f>
        <v>58993151105</v>
      </c>
      <c r="W83" s="45">
        <f>SUM(W4:W82)</f>
        <v>272389481811.19995</v>
      </c>
      <c r="X83" s="46">
        <v>0</v>
      </c>
      <c r="Y83" s="45">
        <f>SUM(Y4:Y82)</f>
        <v>58197271339.33333</v>
      </c>
      <c r="Z83" s="45">
        <f>SUM(Z4:Z82)</f>
        <v>66492151105</v>
      </c>
      <c r="AA83" s="45">
        <f>SUM(AA4:AA82)</f>
        <v>1267486075487.1997</v>
      </c>
      <c r="AB83" s="46">
        <f>SUM(AB4:AB70)</f>
        <v>0</v>
      </c>
      <c r="AC83" s="45">
        <f>SUM(AC4:AC82)</f>
        <v>14549332834.733334</v>
      </c>
      <c r="AD83" s="45">
        <f>SUM(AD4:AD82)</f>
        <v>0</v>
      </c>
      <c r="AE83" s="45">
        <f>SUM(AE4:AE82)</f>
        <v>272936401592.19995</v>
      </c>
      <c r="AF83" s="46">
        <v>0</v>
      </c>
      <c r="AG83" s="46">
        <f t="shared" si="25"/>
        <v>72746604174.06667</v>
      </c>
      <c r="AH83" s="45">
        <f>SUM(AH4:AH82)</f>
        <v>66492151105</v>
      </c>
      <c r="AI83" s="45">
        <f>SUM(AI4:AI82)</f>
        <v>1540422477079.4011</v>
      </c>
      <c r="AJ83" s="46">
        <f>SUM(AJ4:AJ70)</f>
        <v>0</v>
      </c>
      <c r="AK83" s="45">
        <f>SUM(AK4:AK82)</f>
        <v>14549332834.733334</v>
      </c>
      <c r="AL83" s="45">
        <f>SUM(AL4:AL82)</f>
        <v>0</v>
      </c>
      <c r="AM83" s="45">
        <f>SUM(AM4:AM82)</f>
        <v>287032392075.1999</v>
      </c>
      <c r="AN83" s="46">
        <v>0</v>
      </c>
      <c r="AO83" s="46">
        <f t="shared" si="26"/>
        <v>87295937008.8</v>
      </c>
      <c r="AP83" s="45">
        <f>SUM(AP4:AP82)</f>
        <v>66492151105</v>
      </c>
      <c r="AQ83" s="47">
        <f>SUM(AQ4:AQ82)</f>
        <v>1827454869154.6006</v>
      </c>
      <c r="AR83" s="46">
        <f>SUM(AR4:AR70)</f>
        <v>0</v>
      </c>
      <c r="AS83" s="45">
        <f>SUM(AS4:AS82)</f>
        <v>29098665670</v>
      </c>
      <c r="AT83" s="45">
        <f>SUM(AT4:AT82)</f>
        <v>0</v>
      </c>
      <c r="AU83" s="45">
        <f>SUM(AU4:AU82)</f>
        <v>252838062336</v>
      </c>
      <c r="AV83" s="46">
        <v>0</v>
      </c>
      <c r="AW83" s="46">
        <f t="shared" si="27"/>
        <v>116394602678.8</v>
      </c>
      <c r="AX83" s="45">
        <f>SUM(AX4:AX82)</f>
        <v>66492151105</v>
      </c>
      <c r="AY83" s="47">
        <f>SUM(AY4:AY82)</f>
        <v>2080292931490.6006</v>
      </c>
      <c r="AZ83" s="46">
        <f>SUM(AZ4:AZ70)</f>
        <v>0</v>
      </c>
      <c r="BA83" s="45">
        <f>SUM(BA4:BA82)</f>
        <v>14549332834.733334</v>
      </c>
      <c r="BB83" s="45">
        <f>SUM(BB4:BB82)</f>
        <v>0</v>
      </c>
      <c r="BC83" s="45">
        <f>SUM(BC4:BC82)</f>
        <v>127841616072.19998</v>
      </c>
      <c r="BD83" s="46">
        <v>0</v>
      </c>
      <c r="BE83" s="46">
        <f t="shared" si="28"/>
        <v>130943935513.53334</v>
      </c>
      <c r="BF83" s="45">
        <f>SUM(BF4:BF82)</f>
        <v>66492151105</v>
      </c>
      <c r="BG83" s="47">
        <f>SUM(BG4:BG82)</f>
        <v>2208134547562.8003</v>
      </c>
      <c r="BH83" s="46">
        <f>SUM(BH4:BH70)</f>
        <v>0</v>
      </c>
      <c r="BI83" s="45">
        <f>SUM(BI4:BI82)</f>
        <v>14549332834.733334</v>
      </c>
      <c r="BJ83" s="45">
        <f>SUM(BJ4:BJ82)</f>
        <v>26000000000.280006</v>
      </c>
      <c r="BK83" s="45">
        <f>SUM(BK4:BK82)</f>
        <v>128035616072.19998</v>
      </c>
      <c r="BL83" s="46">
        <v>0</v>
      </c>
      <c r="BM83" s="46">
        <f t="shared" si="29"/>
        <v>145493268348.26666</v>
      </c>
      <c r="BN83" s="45">
        <f>SUM(BN4:BN82)</f>
        <v>92492151105.28001</v>
      </c>
      <c r="BO83" s="47">
        <f>SUM(BO4:BO82)</f>
        <v>2336170163634.999</v>
      </c>
      <c r="BP83" s="46">
        <f>SUM(BP4:BP70)</f>
        <v>0</v>
      </c>
      <c r="BQ83" s="45">
        <f>SUM(BQ4:BQ82)</f>
        <v>14549332834.733334</v>
      </c>
      <c r="BR83" s="45">
        <v>0</v>
      </c>
      <c r="BS83" s="45">
        <f>SUM(BS4:BS82)</f>
        <v>128641864947.19998</v>
      </c>
      <c r="BT83" s="46">
        <v>0</v>
      </c>
      <c r="BU83" s="46">
        <f t="shared" si="30"/>
        <v>160042601183</v>
      </c>
      <c r="BV83" s="45">
        <f>SUM(BV4:BV82)</f>
        <v>92492151105.28001</v>
      </c>
      <c r="BW83" s="47">
        <f>SUM(BW4:BW82)</f>
        <v>2464812028582.199</v>
      </c>
      <c r="BX83" s="46">
        <f>SUM(BX4:BX70)</f>
        <v>0</v>
      </c>
      <c r="BY83" s="45">
        <f>SUM(BY4:BY82)</f>
        <v>14549332834.733334</v>
      </c>
      <c r="BZ83" s="45">
        <f>SUM(BZ4:BZ82)</f>
        <v>0</v>
      </c>
      <c r="CA83" s="45">
        <f>SUM(CA4:CA82)</f>
        <v>6411093223</v>
      </c>
      <c r="CB83" s="45">
        <f>SUM(CB4:CB82)</f>
        <v>126985367198.19998</v>
      </c>
      <c r="CC83" s="45">
        <f>SUM(CC4:CC82)</f>
        <v>18540000000</v>
      </c>
      <c r="CD83" s="46">
        <v>0</v>
      </c>
      <c r="CE83" s="46">
        <f t="shared" si="31"/>
        <v>174591934017.73334</v>
      </c>
      <c r="CF83" s="45">
        <f>SUM(CF4:CF82)</f>
        <v>98903244328.28001</v>
      </c>
      <c r="CG83" s="47">
        <f>SUM(CG4:CG82)</f>
        <v>2610337395780.3994</v>
      </c>
      <c r="CH83" s="46">
        <f>SUM(CH4:CH70)</f>
        <v>0</v>
      </c>
      <c r="CI83" s="45">
        <f aca="true" t="shared" si="37" ref="CI83:CN83">SUM(CI4:CI82)</f>
        <v>14549332834.733334</v>
      </c>
      <c r="CJ83" s="45">
        <f t="shared" si="37"/>
        <v>0</v>
      </c>
      <c r="CK83" s="45">
        <f t="shared" si="37"/>
        <v>0</v>
      </c>
      <c r="CL83" s="45">
        <f t="shared" si="37"/>
        <v>144662956184.3333</v>
      </c>
      <c r="CM83" s="45">
        <f t="shared" si="37"/>
        <v>8279053202</v>
      </c>
      <c r="CN83" s="45">
        <f t="shared" si="37"/>
        <v>811186527</v>
      </c>
      <c r="CO83" s="46">
        <v>0</v>
      </c>
      <c r="CP83" s="46">
        <f t="shared" si="20"/>
        <v>189141266852.46667</v>
      </c>
      <c r="CQ83" s="45">
        <f>SUM(CQ4:CQ82)</f>
        <v>98903244328.28001</v>
      </c>
      <c r="CR83" s="47">
        <f>SUM(CR4:CR82)</f>
        <v>2764090591693.7334</v>
      </c>
      <c r="CS83" s="46">
        <f>SUM(CS4:CS70)</f>
        <v>0</v>
      </c>
    </row>
    <row r="84" spans="7:36" ht="15">
      <c r="G84" s="49"/>
      <c r="I84" s="48"/>
      <c r="J84" s="48"/>
      <c r="K84" s="48"/>
      <c r="L84" s="48"/>
      <c r="O84" s="49"/>
      <c r="Q84" s="48"/>
      <c r="R84" s="48"/>
      <c r="S84" s="49"/>
      <c r="T84" s="48"/>
      <c r="W84" s="49"/>
      <c r="Y84" s="49"/>
      <c r="Z84" s="49"/>
      <c r="AA84" s="49"/>
      <c r="AB84" s="48"/>
      <c r="AE84" s="49"/>
      <c r="AG84" s="49"/>
      <c r="AH84" s="49"/>
      <c r="AI84" s="49"/>
      <c r="AJ84" s="48"/>
    </row>
    <row r="85" spans="7:86" ht="15">
      <c r="G85" s="50" t="s">
        <v>182</v>
      </c>
      <c r="I85" s="51"/>
      <c r="J85" s="51"/>
      <c r="K85" s="51"/>
      <c r="L85" s="51"/>
      <c r="Q85" s="51"/>
      <c r="R85" s="51"/>
      <c r="T85" s="51"/>
      <c r="W85" s="50" t="s">
        <v>182</v>
      </c>
      <c r="Z85" s="50">
        <v>66492151105</v>
      </c>
      <c r="AB85" s="51"/>
      <c r="AE85" s="50" t="s">
        <v>182</v>
      </c>
      <c r="AJ85" s="51"/>
      <c r="AS85" s="50"/>
      <c r="BA85" s="50"/>
      <c r="CB85" s="50"/>
      <c r="CC85" s="50"/>
      <c r="CF85" s="56">
        <v>2628940098.99</v>
      </c>
      <c r="CG85" s="56">
        <v>43541515172</v>
      </c>
      <c r="CH85" s="57"/>
    </row>
    <row r="86" spans="7:86" ht="15" customHeight="1">
      <c r="G86" s="50" t="s">
        <v>182</v>
      </c>
      <c r="Z86" s="50">
        <f>+Z85-Z83</f>
        <v>0</v>
      </c>
      <c r="CF86" s="58">
        <f>+CF28-CF85</f>
        <v>0</v>
      </c>
      <c r="CG86" s="56">
        <f>+CG28-CG85</f>
        <v>3.6666641235351562</v>
      </c>
      <c r="CH86" s="57" t="s">
        <v>190</v>
      </c>
    </row>
    <row r="87" spans="7:35" ht="15">
      <c r="G87" s="50" t="s">
        <v>182</v>
      </c>
      <c r="Z87" s="50" t="s">
        <v>183</v>
      </c>
      <c r="AA87" s="50" t="s">
        <v>184</v>
      </c>
      <c r="AI87" s="50" t="s">
        <v>182</v>
      </c>
    </row>
    <row r="88" spans="27:85" ht="15">
      <c r="AA88" s="50" t="s">
        <v>182</v>
      </c>
      <c r="AI88" s="50" t="s">
        <v>182</v>
      </c>
      <c r="CF88" s="23">
        <v>862937952.52</v>
      </c>
      <c r="CG88" s="52">
        <v>46221846171</v>
      </c>
    </row>
    <row r="89" spans="84:85" ht="15">
      <c r="CF89" s="50">
        <f>+CF17-CF88</f>
        <v>0</v>
      </c>
      <c r="CG89" s="52">
        <f>+CG88-CG17</f>
        <v>2.333343505859375</v>
      </c>
    </row>
  </sheetData>
  <sheetProtection/>
  <autoFilter ref="A1:CS83"/>
  <mergeCells count="22">
    <mergeCell ref="CI2:CO2"/>
    <mergeCell ref="CP2:CS2"/>
    <mergeCell ref="BM2:BP2"/>
    <mergeCell ref="BQ2:BT2"/>
    <mergeCell ref="Y2:AB2"/>
    <mergeCell ref="BY2:CD2"/>
    <mergeCell ref="CE2:CH2"/>
    <mergeCell ref="BU2:BX2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  <mergeCell ref="E2:H2"/>
    <mergeCell ref="I2:L2"/>
    <mergeCell ref="M2:P2"/>
    <mergeCell ref="Q2:T2"/>
    <mergeCell ref="U2:X2"/>
  </mergeCells>
  <hyperlinks>
    <hyperlink ref="D45" r:id="rId1" display="divnacc_nal@unal.edu.co"/>
    <hyperlink ref="D28" r:id="rId2" display="contabilidad@unicordoba.edu.co"/>
    <hyperlink ref="D8" r:id="rId3" display="contumng@umng.edu.co"/>
    <hyperlink ref="D7" r:id="rId4" display="direccion@ufpso.edu.co"/>
    <hyperlink ref="D76" r:id="rId5" display="juangi17@hotmail.com"/>
    <hyperlink ref="D21" r:id="rId6" display="jmlopez@ut.edu.co"/>
    <hyperlink ref="D6" r:id="rId7" display="ruthgarcia@unicolmayor.edu.co"/>
    <hyperlink ref="D33" r:id="rId8" display="mailto:wbenavidez@unicauca.edu.co"/>
    <hyperlink ref="D82" r:id="rId9" display="finanzas@intep.edu.co; "/>
  </hyperlinks>
  <printOptions/>
  <pageMargins left="0.7" right="0.7" top="0.75" bottom="0.75" header="0.3" footer="0.3"/>
  <pageSetup horizontalDpi="600" verticalDpi="600" orientation="portrait" paperSize="9" r:id="rId12"/>
  <legacy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lsantos</dc:creator>
  <cp:keywords/>
  <dc:description/>
  <cp:lastModifiedBy>chormaza</cp:lastModifiedBy>
  <dcterms:created xsi:type="dcterms:W3CDTF">2012-01-13T14:38:35Z</dcterms:created>
  <dcterms:modified xsi:type="dcterms:W3CDTF">2012-01-31T16:05:02Z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