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170" activeTab="0"/>
  </bookViews>
  <sheets>
    <sheet name="RECIPROCAS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'RECIPROCAS'!$A$3:$AJ$83</definedName>
  </definedNames>
  <calcPr fullCalcOnLoad="1"/>
</workbook>
</file>

<file path=xl/sharedStrings.xml><?xml version="1.0" encoding="utf-8"?>
<sst xmlns="http://schemas.openxmlformats.org/spreadsheetml/2006/main" count="211" uniqueCount="177">
  <si>
    <t>SALDOS DE CUENTAS DEL GASTO - OTRAS TRANSFERENCIAS</t>
  </si>
  <si>
    <t>MOVIMIENTOS DE ENERO</t>
  </si>
  <si>
    <t>NIT</t>
  </si>
  <si>
    <t>CODIGO CONTADURIA</t>
  </si>
  <si>
    <t>TERCERO</t>
  </si>
  <si>
    <t>DIRECCION</t>
  </si>
  <si>
    <t>542301                               Para pago de pensiones y/o cesantias</t>
  </si>
  <si>
    <t>542303                              Para gastos de funcionamiento</t>
  </si>
  <si>
    <t>542303                           Para gastos de funcionamiento</t>
  </si>
  <si>
    <t>542302                          Para Proyectos de Inversión</t>
  </si>
  <si>
    <t>542390                Otras Transferencias</t>
  </si>
  <si>
    <t>UNIVERSIDAD DE NARIÑO</t>
  </si>
  <si>
    <t>contabilidad@udenar.edu.co</t>
  </si>
  <si>
    <t>INSTITUTO TECNOLOGICO AGRICOLA</t>
  </si>
  <si>
    <t>instepa@uniweb.net.co</t>
  </si>
  <si>
    <t>UNIVERSIDAD COLEGIO MAYOR DE C</t>
  </si>
  <si>
    <t>financiera@unicolmayor.edu.co</t>
  </si>
  <si>
    <t>UNIVERSIDAD FRANCISCO DE PAULA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</si>
  <si>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</si>
  <si>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</si>
  <si>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</si>
  <si>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</si>
  <si>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</si>
  <si>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</si>
  <si>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</si>
  <si>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</si>
  <si>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jorge.aldana@unad.edu.co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</si>
  <si>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</si>
  <si>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</si>
  <si>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</si>
  <si>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</si>
  <si>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</si>
  <si>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</si>
  <si>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</si>
  <si>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</si>
  <si>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</si>
  <si>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alexacol@univalle.edu.co</t>
  </si>
  <si>
    <t>UNIVERSIDAD DE CARTAGENA</t>
  </si>
  <si>
    <t>rodolforondon@yahoo.com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</si>
  <si>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</si>
  <si>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</si>
  <si>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</si>
  <si>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</si>
  <si>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</si>
  <si>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</si>
  <si>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jairocontador@latinmail.com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</si>
  <si>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</si>
  <si>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</si>
  <si>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</si>
  <si>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</si>
  <si>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</si>
  <si>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</si>
  <si>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</si>
  <si>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mmarulan@arhuaco.udea.edu.co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</si>
  <si>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</si>
  <si>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</si>
  <si>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</si>
  <si>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</si>
  <si>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</si>
  <si>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</si>
  <si>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</si>
  <si>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</si>
  <si>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</si>
  <si>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</si>
  <si>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</si>
  <si>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contabilidad@guadalajaradebuga-valle.gov.co</t>
  </si>
  <si>
    <t>UNIVERSIDAD TECNOLÓGICA DE PER</t>
  </si>
  <si>
    <t>luzdary@utp.edu.co</t>
  </si>
  <si>
    <t>UNIVERSIDAD DEL CAUCA</t>
  </si>
  <si>
    <t>mvidal@unicauca.edu.co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</si>
  <si>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</si>
  <si>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</si>
  <si>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</si>
  <si>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</si>
  <si>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</si>
  <si>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</si>
  <si>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</si>
  <si>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</si>
  <si>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</si>
  <si>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</si>
  <si>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</si>
  <si>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>contabilidad@uptc.edu.co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</si>
  <si>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</si>
  <si>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</si>
  <si>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</si>
  <si>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</si>
  <si>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</si>
  <si>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</si>
  <si>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</si>
  <si>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</si>
  <si>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</si>
  <si>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</si>
  <si>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</si>
  <si>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</si>
  <si>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</si>
  <si>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</si>
  <si>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</si>
  <si>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</si>
  <si>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</si>
  <si>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</si>
  <si>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</si>
  <si>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</si>
  <si>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</si>
  <si>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</si>
  <si>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CARTAGO - VALLE DEL CAUCA</t>
  </si>
  <si>
    <t>mnunezf1963@hotmail.com</t>
  </si>
  <si>
    <t>INSTITUTO COLOMBIANO PARA EL FOMENTO DE LA EDUCACION SUPERIOR</t>
  </si>
  <si>
    <t>jhernandez@icfes.gov.co</t>
  </si>
  <si>
    <t>MAGANGUE - BOLIVAR</t>
  </si>
  <si>
    <t>secretaria@magangue-bolivar.gov.co</t>
  </si>
  <si>
    <t>SOACHA - CUNDINAMARCA</t>
  </si>
  <si>
    <t>Contabilidad@alcaldiasoacha.gov.co</t>
  </si>
  <si>
    <t>DEPARTAMENTO DE NARIÑO</t>
  </si>
  <si>
    <t>jesuscadena@int.gobernar.gov.co</t>
  </si>
  <si>
    <t>SINCELEJO SUCRE</t>
  </si>
  <si>
    <t>asincelejo@hotmail.com</t>
  </si>
  <si>
    <t>DEPARTAMENTO DEL TOLIMA</t>
  </si>
  <si>
    <t>jgonzalezm@tolima.gov.co</t>
  </si>
  <si>
    <t>DISTRITO TURISTICO Y CULTURAL</t>
  </si>
  <si>
    <t>egomez@barranquilla.gov.co</t>
  </si>
  <si>
    <t>SOLEDAD - ATLANTICO</t>
  </si>
  <si>
    <t>Ceslee1973@yahoo.com</t>
  </si>
  <si>
    <t>MEDELLIN - ANTIOQUIA</t>
  </si>
  <si>
    <t>olga.gil@medellin.gov.co</t>
  </si>
  <si>
    <t>BELLO - ANTIOQUIA</t>
  </si>
  <si>
    <t>contaduriabello@une.net.co</t>
  </si>
  <si>
    <t>PEREIRA RISARALDA</t>
  </si>
  <si>
    <t>pvargas@pereira.gov.co</t>
  </si>
  <si>
    <t>DEPARTAMENTO DEL CAUCA</t>
  </si>
  <si>
    <t>hecjavi@hotmail.com</t>
  </si>
  <si>
    <t>DUITAMA - BOYACA</t>
  </si>
  <si>
    <t>duitama@col1.telecom.com.co</t>
  </si>
  <si>
    <t>DEPARTAMENTO DEL AMAZONAS</t>
  </si>
  <si>
    <t>gsantana@amazonas.gov.co</t>
  </si>
  <si>
    <t>INSTITUTO COLOMBIANO DE BIENESTAR FAMILIAR</t>
  </si>
  <si>
    <t>maria.botero@icbf.gov.co</t>
  </si>
  <si>
    <t>DEPARTAMENTO DE LA GUAJIRA</t>
  </si>
  <si>
    <t>fleque5@yahoo.com</t>
  </si>
  <si>
    <t>MUNICIPIO DE DOSQUEBRADAS</t>
  </si>
  <si>
    <t>maligo76@yahoo.com</t>
  </si>
  <si>
    <t>TUNJA BOYACA</t>
  </si>
  <si>
    <t>sorayanandez@hotmail.com</t>
  </si>
  <si>
    <t>DEPARTAMENTO DEL PUTUMAYO</t>
  </si>
  <si>
    <t>financiera@putumayo.gov.co</t>
  </si>
  <si>
    <t>DEPARTAMENTO DEL MAGDALENA</t>
  </si>
  <si>
    <t>administrador@gobmagdalena.gov.co</t>
  </si>
  <si>
    <t>DEPARTAMENTO DE VAUPES</t>
  </si>
  <si>
    <t>fred0728@yahoo.com</t>
  </si>
  <si>
    <t>DISTRITO TURISTICO DE SANTA MARTA</t>
  </si>
  <si>
    <t>contabilidad@santamarta.gov.co</t>
  </si>
  <si>
    <t>DEPARTAMENTO DEL CAQUETA</t>
  </si>
  <si>
    <t>gobernador@gobernaciondecaqueta.gov.co</t>
  </si>
  <si>
    <t>gobernador@atlantico.gov.co</t>
  </si>
  <si>
    <t>MONTERIA - CORDOBA</t>
  </si>
  <si>
    <t>juangi17@hotmail.com</t>
  </si>
  <si>
    <t>BUENAVENTURA - VALLE DEL CAUCA</t>
  </si>
  <si>
    <t>alcaldebtura7@msn.com</t>
  </si>
  <si>
    <t>DEPARTAMENTO DE BOLIVAR</t>
  </si>
  <si>
    <t>evekaic@hotmail.com</t>
  </si>
  <si>
    <t>DISTRITO TURISTICO DE CARTAGEN</t>
  </si>
  <si>
    <t>despachoalcalde@cartagena.gov.co</t>
  </si>
  <si>
    <t>FUSAGASUGA - CUNDINAMARCA</t>
  </si>
  <si>
    <t>munifusa@fusagasuga.gov.co</t>
  </si>
  <si>
    <t xml:space="preserve">TOTAL SALDO </t>
  </si>
  <si>
    <t>SALDOS A 30 ENERO DEL 2011</t>
  </si>
  <si>
    <t>MOVIMIENTOS DE FEBRERO</t>
  </si>
  <si>
    <t>SALDOS A 28 FEBRERO DEL 2011</t>
  </si>
  <si>
    <t>MOVIMIENTOS DE MARZO</t>
  </si>
  <si>
    <t>SALDOS A 30 MARZO DEL 2011</t>
  </si>
  <si>
    <t>INST.SUP. ISER DE PAMPLONA</t>
  </si>
  <si>
    <t>INST.EDUC.TEC.ROLDANILLO</t>
  </si>
  <si>
    <t>UNIVERSIDAD FRANCISCO DE PAULA OCAÑA</t>
  </si>
  <si>
    <t>DEPARTAMENTO DEL ATLANTICO</t>
  </si>
  <si>
    <t xml:space="preserve"> </t>
  </si>
  <si>
    <t xml:space="preserve">MOVIMIENTOS DE ABRIL </t>
  </si>
  <si>
    <t>SALDOS A 30 ABRIL DE 2011</t>
  </si>
  <si>
    <t xml:space="preserve">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</si>
</sst>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[$€-2]* #,##0.00_);_([$€-2]* \(#,##0.00\);_([$€-2]* &quot;-&quot;??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5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164" fontId="3" fillId="0" borderId="0" xfId="48" applyFont="1" applyAlignment="1">
      <alignment/>
    </xf>
    <xf numFmtId="0" fontId="4" fillId="0" borderId="0" xfId="54" applyFont="1">
      <alignment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5" fillId="6" borderId="10" xfId="54" applyFont="1" applyFill="1" applyBorder="1" applyAlignment="1">
      <alignment horizontal="center" vertical="center" wrapText="1"/>
      <protection/>
    </xf>
    <xf numFmtId="164" fontId="5" fillId="6" borderId="10" xfId="48" applyFont="1" applyFill="1" applyBorder="1" applyAlignment="1">
      <alignment horizontal="center" vertical="center" wrapText="1"/>
    </xf>
    <xf numFmtId="0" fontId="5" fillId="34" borderId="10" xfId="54" applyFont="1" applyFill="1" applyBorder="1" applyAlignment="1">
      <alignment horizontal="center" vertical="center" wrapText="1"/>
      <protection/>
    </xf>
    <xf numFmtId="0" fontId="2" fillId="0" borderId="0" xfId="54" applyFont="1">
      <alignment wrapText="1"/>
      <protection/>
    </xf>
    <xf numFmtId="1" fontId="2" fillId="0" borderId="10" xfId="54" applyNumberFormat="1" applyBorder="1" applyAlignment="1">
      <alignment/>
      <protection/>
    </xf>
    <xf numFmtId="0" fontId="2" fillId="0" borderId="10" xfId="54" applyBorder="1" applyAlignment="1">
      <alignment/>
      <protection/>
    </xf>
    <xf numFmtId="164" fontId="2" fillId="6" borderId="10" xfId="48" applyFont="1" applyFill="1" applyBorder="1" applyAlignment="1">
      <alignment wrapText="1"/>
    </xf>
    <xf numFmtId="164" fontId="2" fillId="0" borderId="10" xfId="54" applyNumberFormat="1" applyFill="1" applyBorder="1" applyAlignment="1">
      <alignment/>
      <protection/>
    </xf>
    <xf numFmtId="0" fontId="2" fillId="0" borderId="0" xfId="54">
      <alignment wrapText="1"/>
      <protection/>
    </xf>
    <xf numFmtId="0" fontId="6" fillId="0" borderId="10" xfId="46" applyBorder="1" applyAlignment="1" applyProtection="1">
      <alignment/>
      <protection/>
    </xf>
    <xf numFmtId="0" fontId="43" fillId="0" borderId="10" xfId="46" applyFont="1" applyBorder="1" applyAlignment="1" applyProtection="1">
      <alignment/>
      <protection/>
    </xf>
    <xf numFmtId="0" fontId="2" fillId="0" borderId="11" xfId="54" applyBorder="1" applyAlignment="1">
      <alignment/>
      <protection/>
    </xf>
    <xf numFmtId="0" fontId="2" fillId="0" borderId="12" xfId="54" applyBorder="1" applyAlignment="1">
      <alignment/>
      <protection/>
    </xf>
    <xf numFmtId="0" fontId="2" fillId="0" borderId="10" xfId="54" applyFill="1" applyBorder="1">
      <alignment wrapText="1"/>
      <protection/>
    </xf>
    <xf numFmtId="0" fontId="2" fillId="0" borderId="13" xfId="54" applyBorder="1" applyAlignment="1">
      <alignment/>
      <protection/>
    </xf>
    <xf numFmtId="164" fontId="2" fillId="6" borderId="12" xfId="48" applyFont="1" applyFill="1" applyBorder="1" applyAlignment="1">
      <alignment wrapText="1"/>
    </xf>
    <xf numFmtId="0" fontId="5" fillId="33" borderId="14" xfId="54" applyFont="1" applyFill="1" applyBorder="1" applyAlignment="1">
      <alignment horizontal="left" vertical="center"/>
      <protection/>
    </xf>
    <xf numFmtId="0" fontId="5" fillId="33" borderId="15" xfId="54" applyFont="1" applyFill="1" applyBorder="1" applyAlignment="1">
      <alignment/>
      <protection/>
    </xf>
    <xf numFmtId="0" fontId="5" fillId="33" borderId="13" xfId="54" applyFont="1" applyFill="1" applyBorder="1" applyAlignment="1">
      <alignment/>
      <protection/>
    </xf>
    <xf numFmtId="164" fontId="5" fillId="33" borderId="10" xfId="54" applyNumberFormat="1" applyFont="1" applyFill="1" applyBorder="1" applyAlignment="1">
      <alignment/>
      <protection/>
    </xf>
    <xf numFmtId="164" fontId="0" fillId="0" borderId="0" xfId="48" applyFont="1" applyAlignment="1">
      <alignment wrapText="1"/>
    </xf>
    <xf numFmtId="164" fontId="2" fillId="0" borderId="0" xfId="54" applyNumberFormat="1">
      <alignment wrapText="1"/>
      <protection/>
    </xf>
    <xf numFmtId="0" fontId="2" fillId="0" borderId="14" xfId="54" applyBorder="1" applyAlignment="1">
      <alignment/>
      <protection/>
    </xf>
    <xf numFmtId="0" fontId="2" fillId="0" borderId="15" xfId="54" applyBorder="1" applyAlignment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1" fontId="2" fillId="0" borderId="10" xfId="54" applyNumberFormat="1" applyFill="1" applyBorder="1" applyAlignment="1">
      <alignment/>
      <protection/>
    </xf>
    <xf numFmtId="3" fontId="3" fillId="0" borderId="0" xfId="54" applyNumberFormat="1" applyFont="1" applyAlignment="1">
      <alignment/>
      <protection/>
    </xf>
    <xf numFmtId="3" fontId="5" fillId="6" borderId="10" xfId="54" applyNumberFormat="1" applyFont="1" applyFill="1" applyBorder="1" applyAlignment="1">
      <alignment horizontal="center" vertical="center" wrapText="1"/>
      <protection/>
    </xf>
    <xf numFmtId="3" fontId="2" fillId="6" borderId="10" xfId="54" applyNumberFormat="1" applyFill="1" applyBorder="1" applyAlignment="1">
      <alignment/>
      <protection/>
    </xf>
    <xf numFmtId="3" fontId="5" fillId="33" borderId="10" xfId="54" applyNumberFormat="1" applyFont="1" applyFill="1" applyBorder="1" applyAlignment="1">
      <alignment/>
      <protection/>
    </xf>
    <xf numFmtId="3" fontId="0" fillId="0" borderId="0" xfId="48" applyNumberFormat="1" applyFont="1" applyAlignment="1">
      <alignment wrapText="1"/>
    </xf>
    <xf numFmtId="3" fontId="2" fillId="0" borderId="0" xfId="54" applyNumberFormat="1">
      <alignment wrapText="1"/>
      <protection/>
    </xf>
    <xf numFmtId="3" fontId="5" fillId="33" borderId="10" xfId="54" applyNumberFormat="1" applyFont="1" applyFill="1" applyBorder="1" applyAlignment="1">
      <alignment horizontal="center" vertical="center" wrapText="1"/>
      <protection/>
    </xf>
    <xf numFmtId="3" fontId="2" fillId="0" borderId="10" xfId="54" applyNumberFormat="1" applyFill="1" applyBorder="1" applyAlignment="1">
      <alignment/>
      <protection/>
    </xf>
    <xf numFmtId="0" fontId="2" fillId="0" borderId="10" xfId="54" applyFill="1" applyBorder="1" applyAlignment="1">
      <alignment/>
      <protection/>
    </xf>
    <xf numFmtId="0" fontId="43" fillId="0" borderId="10" xfId="46" applyFont="1" applyFill="1" applyBorder="1" applyAlignment="1" applyProtection="1">
      <alignment/>
      <protection/>
    </xf>
    <xf numFmtId="0" fontId="2" fillId="0" borderId="0" xfId="54" applyFill="1">
      <alignment wrapText="1"/>
      <protection/>
    </xf>
    <xf numFmtId="0" fontId="5" fillId="6" borderId="14" xfId="54" applyFont="1" applyFill="1" applyBorder="1" applyAlignment="1">
      <alignment horizontal="center" vertical="center"/>
      <protection/>
    </xf>
    <xf numFmtId="0" fontId="5" fillId="6" borderId="15" xfId="54" applyFont="1" applyFill="1" applyBorder="1" applyAlignment="1">
      <alignment horizontal="center" vertical="center"/>
      <protection/>
    </xf>
    <xf numFmtId="0" fontId="5" fillId="6" borderId="13" xfId="54" applyFont="1" applyFill="1" applyBorder="1" applyAlignment="1">
      <alignment horizontal="center" vertical="center"/>
      <protection/>
    </xf>
    <xf numFmtId="0" fontId="5" fillId="33" borderId="14" xfId="54" applyFont="1" applyFill="1" applyBorder="1" applyAlignment="1">
      <alignment horizontal="center" vertical="center"/>
      <protection/>
    </xf>
    <xf numFmtId="0" fontId="5" fillId="33" borderId="15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achon\Escritorio\TRANSFERENCIAS%20UNIVERSIDADES%202011\PAC%20UNIVERSIDADES\PAC%20ENERO,%20FEBRERO,%20MARZO%20UNIVERSIDAD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achon\Escritorio\TRANSFERENCIAS%20UNIVERSIDADES%202011\PAC%20UNIVERSIDADES\PAC%20UNIV.%20ABRIL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achon\Escritorio\TRANSFERENCIAS%20UNIVERSIDADES%202011\PAC%20UNIVERSIDADES\PAC%20UNIV.%20ENERO%20A%20MAY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CIONAMIENTO"/>
      <sheetName val="PENSIONAL"/>
      <sheetName val="Hoja1"/>
      <sheetName val="Hoja2"/>
      <sheetName val="DIFERENCIA"/>
    </sheetNames>
    <sheetDataSet>
      <sheetData sheetId="2">
        <row r="2">
          <cell r="B2">
            <v>8919008530</v>
          </cell>
          <cell r="C2">
            <v>103288150.2</v>
          </cell>
          <cell r="D2">
            <v>241005683.79999998</v>
          </cell>
          <cell r="E2">
            <v>114764611.33333333</v>
          </cell>
        </row>
        <row r="3">
          <cell r="B3">
            <v>8001448299</v>
          </cell>
          <cell r="C3">
            <v>788739882.5400001</v>
          </cell>
          <cell r="D3">
            <v>1840393059.2599998</v>
          </cell>
          <cell r="E3">
            <v>876377647.2666667</v>
          </cell>
        </row>
        <row r="4">
          <cell r="B4">
            <v>8909800408</v>
          </cell>
          <cell r="C4">
            <v>13060950691.140001</v>
          </cell>
          <cell r="D4">
            <v>30475551612.66</v>
          </cell>
          <cell r="E4">
            <v>14512167434.6</v>
          </cell>
        </row>
        <row r="5">
          <cell r="B5">
            <v>8908010630</v>
          </cell>
          <cell r="C5">
            <v>3235018103.94</v>
          </cell>
          <cell r="D5">
            <v>7548375575.860001</v>
          </cell>
          <cell r="E5">
            <v>3594464559.9333334</v>
          </cell>
        </row>
        <row r="6">
          <cell r="B6">
            <v>8904801235</v>
          </cell>
          <cell r="C6">
            <v>3440043430.8</v>
          </cell>
          <cell r="D6">
            <v>8026768005.199999</v>
          </cell>
          <cell r="E6">
            <v>3822270478.6666665</v>
          </cell>
        </row>
        <row r="7">
          <cell r="B7">
            <v>8910800313</v>
          </cell>
          <cell r="C7">
            <v>3252919969.32</v>
          </cell>
          <cell r="D7">
            <v>7590146595.08</v>
          </cell>
          <cell r="E7">
            <v>3614355521.4666667</v>
          </cell>
        </row>
        <row r="8">
          <cell r="B8">
            <v>8906800622</v>
          </cell>
          <cell r="C8">
            <v>505249919.28</v>
          </cell>
          <cell r="D8">
            <v>1178916478.3200002</v>
          </cell>
          <cell r="E8">
            <v>561388799.2</v>
          </cell>
        </row>
        <row r="9">
          <cell r="B9">
            <v>8911903461</v>
          </cell>
          <cell r="C9">
            <v>1015118716.26</v>
          </cell>
          <cell r="D9">
            <v>2368610337.94</v>
          </cell>
          <cell r="E9">
            <v>1127909684.7333333</v>
          </cell>
        </row>
        <row r="10">
          <cell r="B10">
            <v>8921150294</v>
          </cell>
          <cell r="C10">
            <v>798607956.5400001</v>
          </cell>
          <cell r="D10">
            <v>1863418565.2599998</v>
          </cell>
          <cell r="E10">
            <v>887342173.9333333</v>
          </cell>
        </row>
        <row r="11">
          <cell r="B11">
            <v>8920007573</v>
          </cell>
          <cell r="C11">
            <v>1228706787.5400002</v>
          </cell>
          <cell r="D11">
            <v>2866982504.26</v>
          </cell>
          <cell r="E11">
            <v>1365229763.9333334</v>
          </cell>
        </row>
        <row r="12">
          <cell r="B12">
            <v>8001189541</v>
          </cell>
          <cell r="C12">
            <v>2679711574.32</v>
          </cell>
          <cell r="D12">
            <v>6252660340.08</v>
          </cell>
          <cell r="E12">
            <v>2977457304.8</v>
          </cell>
        </row>
        <row r="13">
          <cell r="B13">
            <v>8905015104</v>
          </cell>
          <cell r="C13">
            <v>1600809713.16</v>
          </cell>
          <cell r="D13">
            <v>3735222664.04</v>
          </cell>
          <cell r="E13">
            <v>1778677459.0666666</v>
          </cell>
        </row>
        <row r="14">
          <cell r="B14">
            <v>8922003239</v>
          </cell>
          <cell r="C14">
            <v>766630176.1200001</v>
          </cell>
          <cell r="D14">
            <v>1788803744.2799997</v>
          </cell>
          <cell r="E14">
            <v>851811306.8</v>
          </cell>
        </row>
        <row r="15">
          <cell r="B15">
            <v>8901022573</v>
          </cell>
          <cell r="C15">
            <v>4969841469.9</v>
          </cell>
          <cell r="D15">
            <v>11596296763.100002</v>
          </cell>
          <cell r="E15">
            <v>5522046077.666667</v>
          </cell>
        </row>
        <row r="16">
          <cell r="B16">
            <v>8915003192</v>
          </cell>
          <cell r="C16">
            <v>4340343008.7</v>
          </cell>
          <cell r="D16">
            <v>10127467020.3</v>
          </cell>
          <cell r="E16">
            <v>4822603343</v>
          </cell>
        </row>
        <row r="17">
          <cell r="B17">
            <v>8917801118</v>
          </cell>
          <cell r="C17">
            <v>2031440811.2400002</v>
          </cell>
          <cell r="D17">
            <v>4740028559.559999</v>
          </cell>
          <cell r="E17">
            <v>2257156456.9333334</v>
          </cell>
        </row>
        <row r="18">
          <cell r="B18">
            <v>8350003004</v>
          </cell>
          <cell r="C18">
            <v>492227803.02000004</v>
          </cell>
          <cell r="D18">
            <v>1148531540.3799999</v>
          </cell>
          <cell r="E18">
            <v>0</v>
          </cell>
        </row>
        <row r="19">
          <cell r="B19">
            <v>8900004328</v>
          </cell>
          <cell r="C19">
            <v>2180737063.44</v>
          </cell>
          <cell r="D19">
            <v>5088386481.36</v>
          </cell>
          <cell r="E19">
            <v>2423041181.6</v>
          </cell>
        </row>
        <row r="20">
          <cell r="B20">
            <v>8907006407</v>
          </cell>
          <cell r="C20">
            <v>1910873126.16</v>
          </cell>
          <cell r="D20">
            <v>4458703961.04</v>
          </cell>
          <cell r="E20">
            <v>2123192362.4</v>
          </cell>
        </row>
        <row r="21">
          <cell r="B21">
            <v>8903990106</v>
          </cell>
          <cell r="C21">
            <v>9812544352.44</v>
          </cell>
          <cell r="D21">
            <v>22895936822.36</v>
          </cell>
          <cell r="E21">
            <v>10902827058.266666</v>
          </cell>
        </row>
        <row r="22">
          <cell r="B22">
            <v>8999992307</v>
          </cell>
          <cell r="C22">
            <v>774048933.9</v>
          </cell>
          <cell r="D22">
            <v>1806114179.1</v>
          </cell>
          <cell r="E22">
            <v>860054371</v>
          </cell>
        </row>
        <row r="23">
          <cell r="B23">
            <v>8905006226</v>
          </cell>
          <cell r="C23">
            <v>1395829802.22</v>
          </cell>
          <cell r="D23">
            <v>3256936205.1800003</v>
          </cell>
          <cell r="E23">
            <v>1550922002.4666667</v>
          </cell>
        </row>
        <row r="24">
          <cell r="B24">
            <v>8001631300</v>
          </cell>
          <cell r="C24">
            <v>479100003.66</v>
          </cell>
          <cell r="D24">
            <v>1117900008.54</v>
          </cell>
          <cell r="E24">
            <v>532333337.4</v>
          </cell>
        </row>
        <row r="25">
          <cell r="B25">
            <v>8902012134</v>
          </cell>
          <cell r="C25">
            <v>5198945906.76</v>
          </cell>
          <cell r="D25">
            <v>12130873782.439999</v>
          </cell>
          <cell r="E25">
            <v>5776606563.066667</v>
          </cell>
        </row>
        <row r="26">
          <cell r="B26">
            <v>8002253408</v>
          </cell>
          <cell r="C26">
            <v>517362026.64000005</v>
          </cell>
          <cell r="D26">
            <v>1207178062.1599998</v>
          </cell>
          <cell r="E26">
            <v>574846696.2666667</v>
          </cell>
        </row>
        <row r="27">
          <cell r="B27">
            <v>8999990633</v>
          </cell>
          <cell r="C27">
            <v>27754604966.1</v>
          </cell>
          <cell r="D27">
            <v>64760744920.899994</v>
          </cell>
          <cell r="E27">
            <v>30838449962.333332</v>
          </cell>
        </row>
        <row r="28">
          <cell r="B28">
            <v>8999991244</v>
          </cell>
          <cell r="C28">
            <v>2743874169.8399997</v>
          </cell>
          <cell r="D28">
            <v>6402373062.96</v>
          </cell>
          <cell r="E28">
            <v>3048749077.6</v>
          </cell>
        </row>
        <row r="29">
          <cell r="B29">
            <v>8918003301</v>
          </cell>
          <cell r="C29">
            <v>5206724430.42</v>
          </cell>
          <cell r="D29">
            <v>12149023670.98</v>
          </cell>
          <cell r="E29">
            <v>5785249367.133333</v>
          </cell>
        </row>
        <row r="30">
          <cell r="B30">
            <v>8923002856</v>
          </cell>
          <cell r="C30">
            <v>1125249138.36</v>
          </cell>
          <cell r="D30">
            <v>2625581322.84</v>
          </cell>
          <cell r="E30">
            <v>1250276820.4</v>
          </cell>
        </row>
        <row r="31">
          <cell r="B31">
            <v>8916800894</v>
          </cell>
          <cell r="C31">
            <v>1785792707.22</v>
          </cell>
          <cell r="D31">
            <v>4166849650.1800003</v>
          </cell>
          <cell r="E31">
            <v>1984214119.1333334</v>
          </cell>
        </row>
        <row r="32">
          <cell r="B32">
            <v>8911800842</v>
          </cell>
          <cell r="C32">
            <v>2249943978.54</v>
          </cell>
          <cell r="D32">
            <v>5249869283.26</v>
          </cell>
          <cell r="E32">
            <v>2499937753.9333334</v>
          </cell>
        </row>
        <row r="33">
          <cell r="B33">
            <v>8914800359</v>
          </cell>
          <cell r="C33">
            <v>3353035519.74</v>
          </cell>
          <cell r="D33">
            <v>7823749546.06</v>
          </cell>
          <cell r="E33">
            <v>3725595021.9333334</v>
          </cell>
        </row>
        <row r="34">
          <cell r="B34">
            <v>8605127804</v>
          </cell>
          <cell r="C34">
            <v>1723687346.64</v>
          </cell>
          <cell r="D34">
            <v>4021937142.16</v>
          </cell>
          <cell r="E34">
            <v>1915208162.9333334</v>
          </cell>
        </row>
        <row r="35">
          <cell r="C35">
            <v>112522001636.09999</v>
          </cell>
          <cell r="D35">
            <v>262551337150.9</v>
          </cell>
          <cell r="E35">
            <v>124477526481.2</v>
          </cell>
        </row>
        <row r="36">
          <cell r="B36">
            <v>8918002604</v>
          </cell>
          <cell r="C36">
            <v>381792195</v>
          </cell>
          <cell r="D36">
            <v>381792195</v>
          </cell>
          <cell r="E36">
            <v>381792195</v>
          </cell>
        </row>
        <row r="37">
          <cell r="B37">
            <v>8907009060</v>
          </cell>
          <cell r="C37">
            <v>58041067</v>
          </cell>
          <cell r="D37">
            <v>58041067</v>
          </cell>
          <cell r="E37">
            <v>58041067</v>
          </cell>
        </row>
        <row r="38">
          <cell r="B38">
            <v>8909801341</v>
          </cell>
          <cell r="C38">
            <v>202594503</v>
          </cell>
          <cell r="D38">
            <v>202594503</v>
          </cell>
          <cell r="E38">
            <v>202594503</v>
          </cell>
        </row>
        <row r="39">
          <cell r="B39">
            <v>8915007591</v>
          </cell>
          <cell r="C39">
            <v>226706862</v>
          </cell>
          <cell r="D39">
            <v>226706862</v>
          </cell>
          <cell r="E39">
            <v>226706862</v>
          </cell>
        </row>
        <row r="40">
          <cell r="B40">
            <v>8909801501</v>
          </cell>
          <cell r="C40">
            <v>124615578</v>
          </cell>
          <cell r="D40">
            <v>124615578</v>
          </cell>
          <cell r="E40">
            <v>124615578</v>
          </cell>
        </row>
        <row r="41">
          <cell r="B41">
            <v>8002479401</v>
          </cell>
          <cell r="C41">
            <v>119274859</v>
          </cell>
          <cell r="D41">
            <v>119274859</v>
          </cell>
          <cell r="E41">
            <v>119274859</v>
          </cell>
        </row>
        <row r="42">
          <cell r="B42">
            <v>8917019320</v>
          </cell>
          <cell r="C42">
            <v>154637447</v>
          </cell>
          <cell r="D42">
            <v>154637447</v>
          </cell>
          <cell r="E42">
            <v>154637447</v>
          </cell>
        </row>
        <row r="43">
          <cell r="B43">
            <v>8908026784</v>
          </cell>
          <cell r="C43">
            <v>124453679</v>
          </cell>
          <cell r="D43">
            <v>124453679</v>
          </cell>
          <cell r="E43">
            <v>124453679</v>
          </cell>
        </row>
        <row r="44">
          <cell r="B44">
            <v>8001240234</v>
          </cell>
          <cell r="C44">
            <v>166713150</v>
          </cell>
          <cell r="D44">
            <v>166713150</v>
          </cell>
          <cell r="E44">
            <v>166713150</v>
          </cell>
        </row>
        <row r="45">
          <cell r="B45">
            <v>8909801531</v>
          </cell>
          <cell r="C45">
            <v>479992686</v>
          </cell>
          <cell r="D45">
            <v>479992686</v>
          </cell>
          <cell r="E45">
            <v>479992686</v>
          </cell>
        </row>
        <row r="46">
          <cell r="B46">
            <v>8904800545</v>
          </cell>
          <cell r="C46">
            <v>201654411</v>
          </cell>
          <cell r="D46">
            <v>201654411</v>
          </cell>
          <cell r="E46">
            <v>201654411</v>
          </cell>
        </row>
        <row r="47">
          <cell r="B47">
            <v>8020110655</v>
          </cell>
          <cell r="C47">
            <v>163015530</v>
          </cell>
          <cell r="D47">
            <v>163015530</v>
          </cell>
          <cell r="E47">
            <v>163015530</v>
          </cell>
        </row>
        <row r="48">
          <cell r="B48">
            <v>8905015784</v>
          </cell>
          <cell r="C48">
            <v>169505758</v>
          </cell>
          <cell r="D48">
            <v>169505758</v>
          </cell>
          <cell r="E48">
            <v>169505758</v>
          </cell>
        </row>
        <row r="49">
          <cell r="B49">
            <v>8919028110</v>
          </cell>
          <cell r="C49">
            <v>216172085</v>
          </cell>
          <cell r="D49">
            <v>216172085</v>
          </cell>
          <cell r="E49">
            <v>216172085</v>
          </cell>
        </row>
      </sheetData>
      <sheetData sheetId="3">
        <row r="2">
          <cell r="A2">
            <v>8999990633</v>
          </cell>
          <cell r="B2">
            <v>9751260366</v>
          </cell>
          <cell r="C2">
            <v>20099536673.799995</v>
          </cell>
          <cell r="D2">
            <v>2555753897</v>
          </cell>
        </row>
        <row r="3">
          <cell r="A3">
            <v>8915003192</v>
          </cell>
          <cell r="B3">
            <v>1022490974</v>
          </cell>
          <cell r="C3">
            <v>2107583437</v>
          </cell>
          <cell r="D3">
            <v>1043358137</v>
          </cell>
        </row>
        <row r="4">
          <cell r="A4">
            <v>8908010630</v>
          </cell>
          <cell r="B4">
            <v>943152454</v>
          </cell>
          <cell r="C4">
            <v>1944048936.6</v>
          </cell>
          <cell r="D4">
            <v>962400463.5333333</v>
          </cell>
        </row>
        <row r="5">
          <cell r="A5">
            <v>8910800313</v>
          </cell>
          <cell r="B5">
            <v>1633689678</v>
          </cell>
          <cell r="C5">
            <v>3367401173.8</v>
          </cell>
          <cell r="D5">
            <v>1667030283.9333334</v>
          </cell>
        </row>
        <row r="6">
          <cell r="A6">
            <v>8916800894</v>
          </cell>
          <cell r="B6">
            <v>90986684</v>
          </cell>
          <cell r="C6">
            <v>187543981.8</v>
          </cell>
          <cell r="D6">
            <v>92843555.26666667</v>
          </cell>
        </row>
        <row r="7">
          <cell r="A7">
            <v>8914800359</v>
          </cell>
          <cell r="B7">
            <v>816746421</v>
          </cell>
          <cell r="C7">
            <v>1683497724.6000001</v>
          </cell>
          <cell r="D7">
            <v>833414715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1">
        <row r="2">
          <cell r="C2">
            <v>8919008530</v>
          </cell>
          <cell r="D2">
            <v>114764611.33333333</v>
          </cell>
        </row>
        <row r="3">
          <cell r="C3">
            <v>8001448299</v>
          </cell>
          <cell r="D3">
            <v>876377647.2666667</v>
          </cell>
        </row>
        <row r="4">
          <cell r="C4">
            <v>8909800408</v>
          </cell>
          <cell r="D4">
            <v>14512167434.6</v>
          </cell>
        </row>
        <row r="5">
          <cell r="C5">
            <v>8908010630</v>
          </cell>
          <cell r="D5">
            <v>3594464559.9333334</v>
          </cell>
        </row>
        <row r="6">
          <cell r="C6">
            <v>8904801235</v>
          </cell>
          <cell r="D6">
            <v>3822270478.6666665</v>
          </cell>
        </row>
        <row r="7">
          <cell r="C7">
            <v>8910800313</v>
          </cell>
          <cell r="D7">
            <v>3614355521.4666667</v>
          </cell>
        </row>
        <row r="8">
          <cell r="C8">
            <v>8906800622</v>
          </cell>
          <cell r="D8">
            <v>561388799.2</v>
          </cell>
        </row>
        <row r="9">
          <cell r="C9">
            <v>8911903461</v>
          </cell>
          <cell r="D9">
            <v>1127909684.7333333</v>
          </cell>
        </row>
        <row r="10">
          <cell r="C10">
            <v>8921150294</v>
          </cell>
          <cell r="D10">
            <v>887342173.9333333</v>
          </cell>
        </row>
        <row r="11">
          <cell r="C11">
            <v>8920007573</v>
          </cell>
          <cell r="D11">
            <v>1365229763.9333334</v>
          </cell>
        </row>
        <row r="12">
          <cell r="C12">
            <v>8001189541</v>
          </cell>
          <cell r="D12">
            <v>2977457304.8</v>
          </cell>
        </row>
        <row r="13">
          <cell r="C13">
            <v>8905015104</v>
          </cell>
          <cell r="D13">
            <v>1778677459.0666666</v>
          </cell>
        </row>
        <row r="14">
          <cell r="C14">
            <v>8922003239</v>
          </cell>
          <cell r="D14">
            <v>851811306.8</v>
          </cell>
        </row>
        <row r="15">
          <cell r="C15">
            <v>8901022573</v>
          </cell>
          <cell r="D15">
            <v>5522046077.666667</v>
          </cell>
        </row>
        <row r="16">
          <cell r="C16">
            <v>8915003192</v>
          </cell>
          <cell r="D16">
            <v>4822603343</v>
          </cell>
        </row>
        <row r="17">
          <cell r="C17">
            <v>8917801118</v>
          </cell>
          <cell r="D17">
            <v>2257156456.9333334</v>
          </cell>
        </row>
        <row r="18">
          <cell r="C18">
            <v>8350003004</v>
          </cell>
          <cell r="D18">
            <v>546919781</v>
          </cell>
        </row>
        <row r="19">
          <cell r="C19">
            <v>8900004328</v>
          </cell>
          <cell r="D19">
            <v>2423041181.6</v>
          </cell>
        </row>
        <row r="20">
          <cell r="C20">
            <v>8907006407</v>
          </cell>
          <cell r="D20">
            <v>2123192362.4</v>
          </cell>
        </row>
        <row r="21">
          <cell r="C21">
            <v>8903990106</v>
          </cell>
          <cell r="D21">
            <v>10902827058.266666</v>
          </cell>
        </row>
        <row r="22">
          <cell r="C22">
            <v>8999992307</v>
          </cell>
          <cell r="D22">
            <v>860054371</v>
          </cell>
        </row>
        <row r="23">
          <cell r="C23">
            <v>8905006226</v>
          </cell>
          <cell r="D23">
            <v>1550922002.4666667</v>
          </cell>
        </row>
        <row r="24">
          <cell r="C24">
            <v>8001631300</v>
          </cell>
          <cell r="D24">
            <v>532333337.4</v>
          </cell>
        </row>
        <row r="25">
          <cell r="C25">
            <v>8902012134</v>
          </cell>
          <cell r="D25">
            <v>5776606563.066667</v>
          </cell>
        </row>
        <row r="26">
          <cell r="C26">
            <v>8002253408</v>
          </cell>
          <cell r="D26">
            <v>574846696.2666667</v>
          </cell>
        </row>
        <row r="27">
          <cell r="C27">
            <v>8999990633</v>
          </cell>
          <cell r="D27">
            <v>30838449962.333332</v>
          </cell>
        </row>
        <row r="28">
          <cell r="C28">
            <v>8999991244</v>
          </cell>
          <cell r="D28">
            <v>3048749077.6</v>
          </cell>
        </row>
        <row r="29">
          <cell r="C29">
            <v>8918003301</v>
          </cell>
          <cell r="D29">
            <v>5785249367.133333</v>
          </cell>
        </row>
        <row r="30">
          <cell r="C30">
            <v>8923002856</v>
          </cell>
          <cell r="D30">
            <v>1250276820.4</v>
          </cell>
        </row>
        <row r="31">
          <cell r="C31">
            <v>8916800894</v>
          </cell>
          <cell r="D31">
            <v>1984214119.1333334</v>
          </cell>
        </row>
        <row r="32">
          <cell r="C32">
            <v>8911800842</v>
          </cell>
          <cell r="D32">
            <v>2499937753.9333334</v>
          </cell>
        </row>
        <row r="33">
          <cell r="C33">
            <v>8914800359</v>
          </cell>
          <cell r="D33">
            <v>3725595021.9333334</v>
          </cell>
        </row>
        <row r="34">
          <cell r="C34">
            <v>8605127804</v>
          </cell>
          <cell r="D34">
            <v>1915208162.9333334</v>
          </cell>
        </row>
        <row r="35">
          <cell r="D35">
            <v>125024446262.2</v>
          </cell>
        </row>
        <row r="36">
          <cell r="C36">
            <v>8918002604</v>
          </cell>
          <cell r="D36">
            <v>381792195</v>
          </cell>
        </row>
        <row r="37">
          <cell r="C37">
            <v>8907009060</v>
          </cell>
          <cell r="D37">
            <v>58041067</v>
          </cell>
        </row>
        <row r="38">
          <cell r="C38">
            <v>8909801341</v>
          </cell>
          <cell r="D38">
            <v>202594503</v>
          </cell>
        </row>
        <row r="39">
          <cell r="C39">
            <v>8915007591</v>
          </cell>
          <cell r="D39">
            <v>226706862</v>
          </cell>
        </row>
        <row r="40">
          <cell r="C40">
            <v>8909801501</v>
          </cell>
          <cell r="D40">
            <v>124615578</v>
          </cell>
        </row>
        <row r="41">
          <cell r="C41">
            <v>8002479401</v>
          </cell>
          <cell r="D41">
            <v>119274859</v>
          </cell>
        </row>
        <row r="42">
          <cell r="C42">
            <v>8917019320</v>
          </cell>
          <cell r="D42">
            <v>154637447</v>
          </cell>
        </row>
        <row r="43">
          <cell r="C43">
            <v>8908026784</v>
          </cell>
          <cell r="D43">
            <v>124453679</v>
          </cell>
        </row>
        <row r="44">
          <cell r="C44">
            <v>8001240234</v>
          </cell>
          <cell r="D44">
            <v>166713150</v>
          </cell>
        </row>
        <row r="45">
          <cell r="C45">
            <v>8909801531</v>
          </cell>
          <cell r="D45">
            <v>479992686</v>
          </cell>
        </row>
        <row r="46">
          <cell r="C46">
            <v>8904800545</v>
          </cell>
          <cell r="D46">
            <v>201654411</v>
          </cell>
        </row>
        <row r="47">
          <cell r="C47">
            <v>8020110655</v>
          </cell>
          <cell r="D47">
            <v>163015530</v>
          </cell>
        </row>
        <row r="48">
          <cell r="C48">
            <v>8905015784</v>
          </cell>
          <cell r="D48">
            <v>169505758</v>
          </cell>
        </row>
        <row r="49">
          <cell r="C49">
            <v>8919028110</v>
          </cell>
          <cell r="D49">
            <v>216172085</v>
          </cell>
        </row>
        <row r="53">
          <cell r="C53">
            <v>8999990633</v>
          </cell>
          <cell r="D53">
            <v>9950285680</v>
          </cell>
        </row>
        <row r="54">
          <cell r="C54">
            <v>8915003192</v>
          </cell>
          <cell r="D54">
            <v>1043358137</v>
          </cell>
        </row>
        <row r="55">
          <cell r="C55">
            <v>8908010630</v>
          </cell>
          <cell r="D55">
            <v>962400463.5333333</v>
          </cell>
        </row>
        <row r="56">
          <cell r="C56">
            <v>8910800313</v>
          </cell>
          <cell r="D56">
            <v>1667030283.9333334</v>
          </cell>
        </row>
        <row r="57">
          <cell r="C57">
            <v>8916800894</v>
          </cell>
          <cell r="D57">
            <v>92843555.26666667</v>
          </cell>
        </row>
        <row r="58">
          <cell r="C58">
            <v>8914800359</v>
          </cell>
          <cell r="D58">
            <v>833414715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>
        <row r="37">
          <cell r="J37">
            <v>27494068456.799995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uangi17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8"/>
  <sheetViews>
    <sheetView tabSelected="1" zoomScale="80" zoomScaleNormal="80" zoomScalePageLayoutView="0" workbookViewId="0" topLeftCell="AE1">
      <selection activeCell="AG3" sqref="AG3"/>
    </sheetView>
  </sheetViews>
  <sheetFormatPr defaultColWidth="11.421875" defaultRowHeight="15"/>
  <cols>
    <col min="1" max="1" width="17.28125" style="15" customWidth="1"/>
    <col min="2" max="2" width="16.28125" style="15" customWidth="1"/>
    <col min="3" max="3" width="36.57421875" style="15" customWidth="1"/>
    <col min="4" max="4" width="35.57421875" style="15" customWidth="1"/>
    <col min="5" max="5" width="18.57421875" style="27" customWidth="1"/>
    <col min="6" max="6" width="19.57421875" style="15" customWidth="1"/>
    <col min="7" max="7" width="18.7109375" style="38" customWidth="1"/>
    <col min="8" max="8" width="17.28125" style="15" customWidth="1"/>
    <col min="9" max="9" width="21.421875" style="15" customWidth="1"/>
    <col min="10" max="10" width="19.7109375" style="15" customWidth="1"/>
    <col min="11" max="11" width="25.421875" style="15" customWidth="1"/>
    <col min="12" max="12" width="17.00390625" style="15" customWidth="1"/>
    <col min="13" max="13" width="18.57421875" style="27" customWidth="1"/>
    <col min="14" max="14" width="19.57421875" style="15" customWidth="1"/>
    <col min="15" max="15" width="18.7109375" style="38" customWidth="1"/>
    <col min="16" max="16" width="17.28125" style="15" customWidth="1"/>
    <col min="17" max="17" width="21.421875" style="15" customWidth="1"/>
    <col min="18" max="18" width="19.7109375" style="15" customWidth="1"/>
    <col min="19" max="19" width="25.421875" style="38" customWidth="1"/>
    <col min="20" max="20" width="17.00390625" style="15" customWidth="1"/>
    <col min="21" max="21" width="18.57421875" style="27" customWidth="1"/>
    <col min="22" max="22" width="19.57421875" style="15" customWidth="1"/>
    <col min="23" max="23" width="18.7109375" style="38" customWidth="1"/>
    <col min="24" max="24" width="17.28125" style="15" customWidth="1"/>
    <col min="25" max="25" width="21.421875" style="38" customWidth="1"/>
    <col min="26" max="26" width="19.7109375" style="38" customWidth="1"/>
    <col min="27" max="27" width="25.421875" style="38" customWidth="1"/>
    <col min="28" max="28" width="17.00390625" style="15" customWidth="1"/>
    <col min="29" max="29" width="18.57421875" style="27" customWidth="1"/>
    <col min="30" max="30" width="19.57421875" style="15" customWidth="1"/>
    <col min="31" max="31" width="18.7109375" style="38" customWidth="1"/>
    <col min="32" max="32" width="17.28125" style="15" customWidth="1"/>
    <col min="33" max="33" width="21.421875" style="38" customWidth="1"/>
    <col min="34" max="34" width="19.7109375" style="38" customWidth="1"/>
    <col min="35" max="35" width="25.421875" style="38" customWidth="1"/>
    <col min="36" max="36" width="17.00390625" style="15" customWidth="1"/>
    <col min="37" max="16384" width="11.421875" style="15" customWidth="1"/>
  </cols>
  <sheetData>
    <row r="1" spans="1:35" s="3" customFormat="1" ht="30.75" customHeight="1">
      <c r="A1" s="1" t="s">
        <v>0</v>
      </c>
      <c r="B1" s="1"/>
      <c r="C1" s="1"/>
      <c r="D1" s="1"/>
      <c r="E1" s="2"/>
      <c r="F1" s="1"/>
      <c r="G1" s="33"/>
      <c r="H1" s="1"/>
      <c r="I1" s="1"/>
      <c r="J1" s="1"/>
      <c r="K1" s="1"/>
      <c r="M1" s="2"/>
      <c r="N1" s="1"/>
      <c r="O1" s="33"/>
      <c r="P1" s="1"/>
      <c r="Q1" s="1"/>
      <c r="R1" s="1"/>
      <c r="S1" s="33"/>
      <c r="U1" s="2"/>
      <c r="V1" s="1"/>
      <c r="W1" s="33"/>
      <c r="X1" s="1"/>
      <c r="Y1" s="33"/>
      <c r="Z1" s="33"/>
      <c r="AA1" s="33"/>
      <c r="AC1" s="2"/>
      <c r="AD1" s="1"/>
      <c r="AE1" s="33"/>
      <c r="AF1" s="1"/>
      <c r="AG1" s="33"/>
      <c r="AH1" s="33"/>
      <c r="AI1" s="33"/>
    </row>
    <row r="2" spans="1:36" s="5" customFormat="1" ht="22.5" customHeight="1">
      <c r="A2" s="4"/>
      <c r="B2" s="4"/>
      <c r="C2" s="4"/>
      <c r="D2" s="4"/>
      <c r="E2" s="44" t="s">
        <v>1</v>
      </c>
      <c r="F2" s="45"/>
      <c r="G2" s="45"/>
      <c r="H2" s="46"/>
      <c r="I2" s="47" t="s">
        <v>164</v>
      </c>
      <c r="J2" s="48"/>
      <c r="K2" s="48"/>
      <c r="L2" s="49"/>
      <c r="M2" s="44" t="s">
        <v>165</v>
      </c>
      <c r="N2" s="45"/>
      <c r="O2" s="45"/>
      <c r="P2" s="46"/>
      <c r="Q2" s="47" t="s">
        <v>166</v>
      </c>
      <c r="R2" s="48"/>
      <c r="S2" s="48"/>
      <c r="T2" s="49"/>
      <c r="U2" s="44" t="s">
        <v>167</v>
      </c>
      <c r="V2" s="45"/>
      <c r="W2" s="45"/>
      <c r="X2" s="46"/>
      <c r="Y2" s="47" t="s">
        <v>168</v>
      </c>
      <c r="Z2" s="48"/>
      <c r="AA2" s="48"/>
      <c r="AB2" s="49"/>
      <c r="AC2" s="44" t="s">
        <v>174</v>
      </c>
      <c r="AD2" s="45"/>
      <c r="AE2" s="45"/>
      <c r="AF2" s="46"/>
      <c r="AG2" s="47" t="s">
        <v>175</v>
      </c>
      <c r="AH2" s="48"/>
      <c r="AI2" s="48"/>
      <c r="AJ2" s="49"/>
    </row>
    <row r="3" spans="1:36" s="10" customFormat="1" ht="51">
      <c r="A3" s="6" t="s">
        <v>2</v>
      </c>
      <c r="B3" s="6" t="s">
        <v>3</v>
      </c>
      <c r="C3" s="6" t="s">
        <v>4</v>
      </c>
      <c r="D3" s="6" t="s">
        <v>5</v>
      </c>
      <c r="E3" s="8" t="s">
        <v>6</v>
      </c>
      <c r="F3" s="7" t="s">
        <v>9</v>
      </c>
      <c r="G3" s="34" t="s">
        <v>7</v>
      </c>
      <c r="H3" s="7" t="s">
        <v>10</v>
      </c>
      <c r="I3" s="6" t="s">
        <v>6</v>
      </c>
      <c r="J3" s="6" t="s">
        <v>9</v>
      </c>
      <c r="K3" s="6" t="s">
        <v>8</v>
      </c>
      <c r="L3" s="9" t="s">
        <v>10</v>
      </c>
      <c r="M3" s="8" t="s">
        <v>6</v>
      </c>
      <c r="N3" s="7" t="s">
        <v>9</v>
      </c>
      <c r="O3" s="34" t="s">
        <v>7</v>
      </c>
      <c r="P3" s="7" t="s">
        <v>10</v>
      </c>
      <c r="Q3" s="6" t="s">
        <v>6</v>
      </c>
      <c r="R3" s="6" t="s">
        <v>9</v>
      </c>
      <c r="S3" s="39" t="s">
        <v>8</v>
      </c>
      <c r="T3" s="9" t="s">
        <v>10</v>
      </c>
      <c r="U3" s="8" t="s">
        <v>6</v>
      </c>
      <c r="V3" s="7" t="s">
        <v>9</v>
      </c>
      <c r="W3" s="34" t="s">
        <v>7</v>
      </c>
      <c r="X3" s="7" t="s">
        <v>10</v>
      </c>
      <c r="Y3" s="39" t="s">
        <v>6</v>
      </c>
      <c r="Z3" s="39" t="s">
        <v>9</v>
      </c>
      <c r="AA3" s="39" t="s">
        <v>8</v>
      </c>
      <c r="AB3" s="9" t="s">
        <v>10</v>
      </c>
      <c r="AC3" s="8" t="s">
        <v>6</v>
      </c>
      <c r="AD3" s="7" t="s">
        <v>9</v>
      </c>
      <c r="AE3" s="34" t="s">
        <v>7</v>
      </c>
      <c r="AF3" s="7" t="s">
        <v>10</v>
      </c>
      <c r="AG3" s="39" t="s">
        <v>6</v>
      </c>
      <c r="AH3" s="39" t="s">
        <v>9</v>
      </c>
      <c r="AI3" s="39" t="s">
        <v>8</v>
      </c>
      <c r="AJ3" s="9" t="s">
        <v>10</v>
      </c>
    </row>
    <row r="4" spans="1:36" ht="12.75">
      <c r="A4" s="11">
        <v>8001189541</v>
      </c>
      <c r="B4" s="11">
        <v>124552000</v>
      </c>
      <c r="C4" s="12" t="s">
        <v>11</v>
      </c>
      <c r="D4" s="12" t="s">
        <v>12</v>
      </c>
      <c r="E4" s="13">
        <v>0</v>
      </c>
      <c r="F4" s="13"/>
      <c r="G4" s="35">
        <f>VLOOKUP(A4,'[1]Hoja1'!$B$2:$C$49,2,0)</f>
        <v>2679711574.32</v>
      </c>
      <c r="H4" s="13"/>
      <c r="I4" s="14">
        <f>E4</f>
        <v>0</v>
      </c>
      <c r="J4" s="14">
        <f>F4</f>
        <v>0</v>
      </c>
      <c r="K4" s="14">
        <f>G4</f>
        <v>2679711574.32</v>
      </c>
      <c r="L4" s="14">
        <f>H4</f>
        <v>0</v>
      </c>
      <c r="M4" s="13">
        <v>0</v>
      </c>
      <c r="N4" s="13"/>
      <c r="O4" s="35">
        <f>VLOOKUP(A4,'[1]Hoja1'!$B$2:$D$49,3,0)</f>
        <v>6252660340.08</v>
      </c>
      <c r="P4" s="13"/>
      <c r="Q4" s="14">
        <f>I4+M4</f>
        <v>0</v>
      </c>
      <c r="R4" s="14">
        <f>J4+N4</f>
        <v>0</v>
      </c>
      <c r="S4" s="40">
        <f>K4+O4</f>
        <v>8932371914.4</v>
      </c>
      <c r="T4" s="14">
        <f>L4+P4</f>
        <v>0</v>
      </c>
      <c r="U4" s="13">
        <v>0</v>
      </c>
      <c r="V4" s="13"/>
      <c r="W4" s="35">
        <f>VLOOKUP(A4,'[1]Hoja1'!$B$2:$E$49,4,0)</f>
        <v>2977457304.8</v>
      </c>
      <c r="X4" s="13"/>
      <c r="Y4" s="40">
        <f>Q4+U4</f>
        <v>0</v>
      </c>
      <c r="Z4" s="40">
        <f>R4+V4</f>
        <v>0</v>
      </c>
      <c r="AA4" s="40">
        <f>S4+W4</f>
        <v>11909829219.2</v>
      </c>
      <c r="AB4" s="14">
        <f>T4+X4</f>
        <v>0</v>
      </c>
      <c r="AC4" s="13">
        <v>0</v>
      </c>
      <c r="AD4" s="13"/>
      <c r="AE4" s="35">
        <f>VLOOKUP(A4,'[2]Hoja2'!$C$2:$D$49,2,0)</f>
        <v>2977457304.8</v>
      </c>
      <c r="AF4" s="13"/>
      <c r="AG4" s="40">
        <f>Y4+AC4</f>
        <v>0</v>
      </c>
      <c r="AH4" s="40">
        <f>Z4+AD4</f>
        <v>0</v>
      </c>
      <c r="AI4" s="40">
        <f>AA4+AE4</f>
        <v>14887286524</v>
      </c>
      <c r="AJ4" s="14">
        <f>AB4+AF4</f>
        <v>0</v>
      </c>
    </row>
    <row r="5" spans="1:36" ht="12.75">
      <c r="A5" s="11">
        <v>8001240234</v>
      </c>
      <c r="B5" s="11">
        <v>824276000</v>
      </c>
      <c r="C5" s="12" t="s">
        <v>13</v>
      </c>
      <c r="D5" s="12" t="s">
        <v>14</v>
      </c>
      <c r="E5" s="13">
        <v>0</v>
      </c>
      <c r="F5" s="13"/>
      <c r="G5" s="35">
        <f>VLOOKUP(A5,'[1]Hoja1'!$B$2:$C$49,2,0)</f>
        <v>166713150</v>
      </c>
      <c r="H5" s="13"/>
      <c r="I5" s="14">
        <f aca="true" t="shared" si="0" ref="I5:I68">E5</f>
        <v>0</v>
      </c>
      <c r="J5" s="14">
        <f aca="true" t="shared" si="1" ref="J5:J68">F5</f>
        <v>0</v>
      </c>
      <c r="K5" s="14">
        <f aca="true" t="shared" si="2" ref="K5:K68">G5</f>
        <v>166713150</v>
      </c>
      <c r="L5" s="14">
        <f aca="true" t="shared" si="3" ref="L5:L68">H5</f>
        <v>0</v>
      </c>
      <c r="M5" s="13">
        <v>0</v>
      </c>
      <c r="N5" s="13"/>
      <c r="O5" s="35">
        <f>VLOOKUP(A5,'[1]Hoja1'!$B$2:$D$49,3,0)</f>
        <v>166713150</v>
      </c>
      <c r="P5" s="13"/>
      <c r="Q5" s="14">
        <f aca="true" t="shared" si="4" ref="Q5:Q68">I5+M5</f>
        <v>0</v>
      </c>
      <c r="R5" s="14">
        <f aca="true" t="shared" si="5" ref="R5:R68">J5+N5</f>
        <v>0</v>
      </c>
      <c r="S5" s="40">
        <f aca="true" t="shared" si="6" ref="S5:S68">K5+O5</f>
        <v>333426300</v>
      </c>
      <c r="T5" s="14">
        <f aca="true" t="shared" si="7" ref="T5:T68">L5+P5</f>
        <v>0</v>
      </c>
      <c r="U5" s="13">
        <v>0</v>
      </c>
      <c r="V5" s="13"/>
      <c r="W5" s="35">
        <f>VLOOKUP(A5,'[1]Hoja1'!$B$2:$E$49,4,0)</f>
        <v>166713150</v>
      </c>
      <c r="X5" s="13"/>
      <c r="Y5" s="40">
        <f aca="true" t="shared" si="8" ref="Y5:Y68">Q5+U5</f>
        <v>0</v>
      </c>
      <c r="Z5" s="40">
        <f aca="true" t="shared" si="9" ref="Z5:Z68">R5+V5</f>
        <v>0</v>
      </c>
      <c r="AA5" s="40">
        <f aca="true" t="shared" si="10" ref="AA5:AA68">S5+W5</f>
        <v>500139450</v>
      </c>
      <c r="AB5" s="14">
        <f aca="true" t="shared" si="11" ref="AB5:AB68">T5+X5</f>
        <v>0</v>
      </c>
      <c r="AC5" s="13">
        <v>0</v>
      </c>
      <c r="AD5" s="13"/>
      <c r="AE5" s="35">
        <f>VLOOKUP(A5,'[2]Hoja2'!$C$2:$D$49,2,0)</f>
        <v>166713150</v>
      </c>
      <c r="AF5" s="13"/>
      <c r="AG5" s="40">
        <f aca="true" t="shared" si="12" ref="AG5:AG68">Y5+AC5</f>
        <v>0</v>
      </c>
      <c r="AH5" s="40">
        <f aca="true" t="shared" si="13" ref="AH5:AH68">Z5+AD5</f>
        <v>0</v>
      </c>
      <c r="AI5" s="40">
        <f aca="true" t="shared" si="14" ref="AI5:AI43">AA5+AE5</f>
        <v>666852600</v>
      </c>
      <c r="AJ5" s="14">
        <f aca="true" t="shared" si="15" ref="AJ5:AJ68">AB5+AF5</f>
        <v>0</v>
      </c>
    </row>
    <row r="6" spans="1:36" ht="12.75">
      <c r="A6" s="11">
        <v>8001448299</v>
      </c>
      <c r="B6" s="11">
        <v>821400000</v>
      </c>
      <c r="C6" s="12" t="s">
        <v>15</v>
      </c>
      <c r="D6" s="12" t="s">
        <v>16</v>
      </c>
      <c r="E6" s="13">
        <v>0</v>
      </c>
      <c r="F6" s="13"/>
      <c r="G6" s="35">
        <f>VLOOKUP(A6,'[1]Hoja1'!$B$2:$C$49,2,0)</f>
        <v>788739882.5400001</v>
      </c>
      <c r="H6" s="13"/>
      <c r="I6" s="14">
        <f t="shared" si="0"/>
        <v>0</v>
      </c>
      <c r="J6" s="14">
        <f t="shared" si="1"/>
        <v>0</v>
      </c>
      <c r="K6" s="14">
        <f t="shared" si="2"/>
        <v>788739882.5400001</v>
      </c>
      <c r="L6" s="14">
        <f t="shared" si="3"/>
        <v>0</v>
      </c>
      <c r="M6" s="13">
        <v>0</v>
      </c>
      <c r="N6" s="13"/>
      <c r="O6" s="35">
        <f>VLOOKUP(A6,'[1]Hoja1'!$B$2:$D$49,3,0)</f>
        <v>1840393059.2599998</v>
      </c>
      <c r="P6" s="13"/>
      <c r="Q6" s="14">
        <f t="shared" si="4"/>
        <v>0</v>
      </c>
      <c r="R6" s="14">
        <f t="shared" si="5"/>
        <v>0</v>
      </c>
      <c r="S6" s="40">
        <f t="shared" si="6"/>
        <v>2629132941.7999997</v>
      </c>
      <c r="T6" s="14">
        <f t="shared" si="7"/>
        <v>0</v>
      </c>
      <c r="U6" s="13">
        <v>0</v>
      </c>
      <c r="V6" s="13">
        <v>844360155</v>
      </c>
      <c r="W6" s="35">
        <f>VLOOKUP(A6,'[1]Hoja1'!$B$2:$E$49,4,0)</f>
        <v>876377647.2666667</v>
      </c>
      <c r="X6" s="13"/>
      <c r="Y6" s="40">
        <f t="shared" si="8"/>
        <v>0</v>
      </c>
      <c r="Z6" s="40">
        <f t="shared" si="9"/>
        <v>844360155</v>
      </c>
      <c r="AA6" s="40">
        <f t="shared" si="10"/>
        <v>3505510589.0666666</v>
      </c>
      <c r="AB6" s="14">
        <f t="shared" si="11"/>
        <v>0</v>
      </c>
      <c r="AC6" s="13">
        <v>0</v>
      </c>
      <c r="AD6" s="13"/>
      <c r="AE6" s="35">
        <f>VLOOKUP(A6,'[2]Hoja2'!$C$2:$D$49,2,0)</f>
        <v>876377647.2666667</v>
      </c>
      <c r="AF6" s="13"/>
      <c r="AG6" s="40">
        <f t="shared" si="12"/>
        <v>0</v>
      </c>
      <c r="AH6" s="40">
        <f t="shared" si="13"/>
        <v>844360155</v>
      </c>
      <c r="AI6" s="40">
        <f t="shared" si="14"/>
        <v>4381888236.333333</v>
      </c>
      <c r="AJ6" s="14">
        <f t="shared" si="15"/>
        <v>0</v>
      </c>
    </row>
    <row r="7" spans="1:36" ht="12.75">
      <c r="A7" s="32">
        <v>8001631300</v>
      </c>
      <c r="B7" s="11">
        <v>129254000</v>
      </c>
      <c r="C7" s="12" t="s">
        <v>171</v>
      </c>
      <c r="D7" s="16" t="s">
        <v>18</v>
      </c>
      <c r="E7" s="13">
        <v>0</v>
      </c>
      <c r="F7" s="13"/>
      <c r="G7" s="35">
        <f>VLOOKUP(A7,'[1]Hoja1'!$B$2:$C$49,2,0)</f>
        <v>479100003.66</v>
      </c>
      <c r="H7" s="13"/>
      <c r="I7" s="14">
        <f t="shared" si="0"/>
        <v>0</v>
      </c>
      <c r="J7" s="14">
        <f t="shared" si="1"/>
        <v>0</v>
      </c>
      <c r="K7" s="14">
        <f t="shared" si="2"/>
        <v>479100003.66</v>
      </c>
      <c r="L7" s="14">
        <f t="shared" si="3"/>
        <v>0</v>
      </c>
      <c r="M7" s="13">
        <v>0</v>
      </c>
      <c r="N7" s="13"/>
      <c r="O7" s="35">
        <f>VLOOKUP(A7,'[1]Hoja1'!$B$2:$D$49,3,0)</f>
        <v>1117900008.54</v>
      </c>
      <c r="P7" s="13"/>
      <c r="Q7" s="14">
        <f t="shared" si="4"/>
        <v>0</v>
      </c>
      <c r="R7" s="14">
        <f t="shared" si="5"/>
        <v>0</v>
      </c>
      <c r="S7" s="40">
        <f t="shared" si="6"/>
        <v>1597000012.2</v>
      </c>
      <c r="T7" s="14">
        <f t="shared" si="7"/>
        <v>0</v>
      </c>
      <c r="U7" s="13">
        <v>0</v>
      </c>
      <c r="V7" s="13"/>
      <c r="W7" s="35">
        <f>VLOOKUP(A7,'[1]Hoja1'!$B$2:$E$49,4,0)</f>
        <v>532333337.4</v>
      </c>
      <c r="X7" s="13"/>
      <c r="Y7" s="40">
        <f t="shared" si="8"/>
        <v>0</v>
      </c>
      <c r="Z7" s="40">
        <f t="shared" si="9"/>
        <v>0</v>
      </c>
      <c r="AA7" s="40">
        <f t="shared" si="10"/>
        <v>2129333349.6</v>
      </c>
      <c r="AB7" s="14">
        <f t="shared" si="11"/>
        <v>0</v>
      </c>
      <c r="AC7" s="13">
        <v>0</v>
      </c>
      <c r="AD7" s="13"/>
      <c r="AE7" s="35">
        <f>VLOOKUP(A7,'[2]Hoja2'!$C$2:$D$49,2,0)</f>
        <v>532333337.4</v>
      </c>
      <c r="AF7" s="13"/>
      <c r="AG7" s="40">
        <f t="shared" si="12"/>
        <v>0</v>
      </c>
      <c r="AH7" s="40">
        <f t="shared" si="13"/>
        <v>0</v>
      </c>
      <c r="AI7" s="40">
        <f t="shared" si="14"/>
        <v>2661666687</v>
      </c>
      <c r="AJ7" s="14">
        <f t="shared" si="15"/>
        <v>0</v>
      </c>
    </row>
    <row r="8" spans="1:36" ht="15">
      <c r="A8" s="11">
        <v>8002253408</v>
      </c>
      <c r="B8" s="11">
        <v>821700000</v>
      </c>
      <c r="C8" s="12" t="s">
        <v>19</v>
      </c>
      <c r="D8" s="17" t="s">
        <v>20</v>
      </c>
      <c r="E8" s="13">
        <v>0</v>
      </c>
      <c r="F8" s="13"/>
      <c r="G8" s="35">
        <f>VLOOKUP(A8,'[1]Hoja1'!$B$2:$C$49,2,0)</f>
        <v>517362026.64000005</v>
      </c>
      <c r="H8" s="13"/>
      <c r="I8" s="14">
        <f t="shared" si="0"/>
        <v>0</v>
      </c>
      <c r="J8" s="14">
        <f t="shared" si="1"/>
        <v>0</v>
      </c>
      <c r="K8" s="14">
        <f t="shared" si="2"/>
        <v>517362026.64000005</v>
      </c>
      <c r="L8" s="14">
        <f t="shared" si="3"/>
        <v>0</v>
      </c>
      <c r="M8" s="13">
        <v>0</v>
      </c>
      <c r="N8" s="13"/>
      <c r="O8" s="35">
        <f>VLOOKUP(A8,'[1]Hoja1'!$B$2:$D$49,3,0)</f>
        <v>1207178062.1599998</v>
      </c>
      <c r="P8" s="13"/>
      <c r="Q8" s="14">
        <f t="shared" si="4"/>
        <v>0</v>
      </c>
      <c r="R8" s="14">
        <f t="shared" si="5"/>
        <v>0</v>
      </c>
      <c r="S8" s="40">
        <f t="shared" si="6"/>
        <v>1724540088.8</v>
      </c>
      <c r="T8" s="14">
        <f t="shared" si="7"/>
        <v>0</v>
      </c>
      <c r="U8" s="13">
        <v>0</v>
      </c>
      <c r="V8" s="13"/>
      <c r="W8" s="35">
        <f>VLOOKUP(A8,'[1]Hoja1'!$B$2:$E$49,4,0)</f>
        <v>574846696.2666667</v>
      </c>
      <c r="X8" s="13"/>
      <c r="Y8" s="40">
        <f t="shared" si="8"/>
        <v>0</v>
      </c>
      <c r="Z8" s="40">
        <f t="shared" si="9"/>
        <v>0</v>
      </c>
      <c r="AA8" s="40">
        <f t="shared" si="10"/>
        <v>2299386785.0666666</v>
      </c>
      <c r="AB8" s="14">
        <f t="shared" si="11"/>
        <v>0</v>
      </c>
      <c r="AC8" s="13">
        <v>0</v>
      </c>
      <c r="AD8" s="13"/>
      <c r="AE8" s="35">
        <f>VLOOKUP(A8,'[2]Hoja2'!$C$2:$D$49,2,0)</f>
        <v>574846696.2666667</v>
      </c>
      <c r="AF8" s="13"/>
      <c r="AG8" s="40">
        <f t="shared" si="12"/>
        <v>0</v>
      </c>
      <c r="AH8" s="40">
        <f t="shared" si="13"/>
        <v>0</v>
      </c>
      <c r="AI8" s="40">
        <f t="shared" si="14"/>
        <v>2874233481.333333</v>
      </c>
      <c r="AJ8" s="14">
        <f t="shared" si="15"/>
        <v>0</v>
      </c>
    </row>
    <row r="9" spans="1:36" ht="12.75">
      <c r="A9" s="11">
        <v>8002479401</v>
      </c>
      <c r="B9" s="11">
        <v>824086000</v>
      </c>
      <c r="C9" s="12" t="s">
        <v>21</v>
      </c>
      <c r="D9" s="12" t="s">
        <v>22</v>
      </c>
      <c r="E9" s="13">
        <v>0</v>
      </c>
      <c r="F9" s="13"/>
      <c r="G9" s="35">
        <f>VLOOKUP(A9,'[1]Hoja1'!$B$2:$C$49,2,0)</f>
        <v>119274859</v>
      </c>
      <c r="H9" s="13"/>
      <c r="I9" s="14">
        <f t="shared" si="0"/>
        <v>0</v>
      </c>
      <c r="J9" s="14">
        <f t="shared" si="1"/>
        <v>0</v>
      </c>
      <c r="K9" s="14">
        <f t="shared" si="2"/>
        <v>119274859</v>
      </c>
      <c r="L9" s="14">
        <f t="shared" si="3"/>
        <v>0</v>
      </c>
      <c r="M9" s="13">
        <v>0</v>
      </c>
      <c r="N9" s="13"/>
      <c r="O9" s="35">
        <f>VLOOKUP(A9,'[1]Hoja1'!$B$2:$D$49,3,0)</f>
        <v>119274859</v>
      </c>
      <c r="P9" s="13"/>
      <c r="Q9" s="14">
        <f t="shared" si="4"/>
        <v>0</v>
      </c>
      <c r="R9" s="14">
        <f t="shared" si="5"/>
        <v>0</v>
      </c>
      <c r="S9" s="40">
        <f t="shared" si="6"/>
        <v>238549718</v>
      </c>
      <c r="T9" s="14">
        <f t="shared" si="7"/>
        <v>0</v>
      </c>
      <c r="U9" s="13">
        <v>0</v>
      </c>
      <c r="V9" s="13"/>
      <c r="W9" s="35">
        <f>VLOOKUP(A9,'[1]Hoja1'!$B$2:$E$49,4,0)</f>
        <v>119274859</v>
      </c>
      <c r="X9" s="13"/>
      <c r="Y9" s="40">
        <f t="shared" si="8"/>
        <v>0</v>
      </c>
      <c r="Z9" s="40">
        <f t="shared" si="9"/>
        <v>0</v>
      </c>
      <c r="AA9" s="40">
        <f t="shared" si="10"/>
        <v>357824577</v>
      </c>
      <c r="AB9" s="14">
        <f t="shared" si="11"/>
        <v>0</v>
      </c>
      <c r="AC9" s="13">
        <v>0</v>
      </c>
      <c r="AD9" s="13"/>
      <c r="AE9" s="35">
        <f>VLOOKUP(A9,'[2]Hoja2'!$C$2:$D$49,2,0)</f>
        <v>119274859</v>
      </c>
      <c r="AF9" s="13"/>
      <c r="AG9" s="40">
        <f t="shared" si="12"/>
        <v>0</v>
      </c>
      <c r="AH9" s="40">
        <f t="shared" si="13"/>
        <v>0</v>
      </c>
      <c r="AI9" s="40">
        <f t="shared" si="14"/>
        <v>477099436</v>
      </c>
      <c r="AJ9" s="14">
        <f t="shared" si="15"/>
        <v>0</v>
      </c>
    </row>
    <row r="10" spans="1:36" ht="12.75">
      <c r="A10" s="11">
        <v>8350003004</v>
      </c>
      <c r="B10" s="11">
        <v>826076000</v>
      </c>
      <c r="C10" s="12" t="s">
        <v>23</v>
      </c>
      <c r="D10" s="12" t="s">
        <v>24</v>
      </c>
      <c r="E10" s="13">
        <v>0</v>
      </c>
      <c r="F10" s="13"/>
      <c r="G10" s="35">
        <f>VLOOKUP(A10,'[1]Hoja1'!$B$2:$C$49,2,0)</f>
        <v>492227803.02000004</v>
      </c>
      <c r="H10" s="13"/>
      <c r="I10" s="14">
        <f t="shared" si="0"/>
        <v>0</v>
      </c>
      <c r="J10" s="14">
        <f t="shared" si="1"/>
        <v>0</v>
      </c>
      <c r="K10" s="14">
        <f t="shared" si="2"/>
        <v>492227803.02000004</v>
      </c>
      <c r="L10" s="14">
        <f t="shared" si="3"/>
        <v>0</v>
      </c>
      <c r="M10" s="13">
        <v>0</v>
      </c>
      <c r="N10" s="13"/>
      <c r="O10" s="35">
        <f>VLOOKUP(A10,'[1]Hoja1'!$B$2:$D$49,3,0)+546919781</f>
        <v>1695451321.3799999</v>
      </c>
      <c r="P10" s="13"/>
      <c r="Q10" s="14">
        <f t="shared" si="4"/>
        <v>0</v>
      </c>
      <c r="R10" s="14">
        <f t="shared" si="5"/>
        <v>0</v>
      </c>
      <c r="S10" s="40">
        <f t="shared" si="6"/>
        <v>2187679124.4</v>
      </c>
      <c r="T10" s="14">
        <f t="shared" si="7"/>
        <v>0</v>
      </c>
      <c r="U10" s="13">
        <v>0</v>
      </c>
      <c r="V10" s="13">
        <v>363529952</v>
      </c>
      <c r="W10" s="35">
        <v>0</v>
      </c>
      <c r="X10" s="13"/>
      <c r="Y10" s="40">
        <f t="shared" si="8"/>
        <v>0</v>
      </c>
      <c r="Z10" s="40">
        <f t="shared" si="9"/>
        <v>363529952</v>
      </c>
      <c r="AA10" s="40">
        <f t="shared" si="10"/>
        <v>2187679124.4</v>
      </c>
      <c r="AB10" s="14">
        <f t="shared" si="11"/>
        <v>0</v>
      </c>
      <c r="AC10" s="13">
        <v>0</v>
      </c>
      <c r="AD10" s="13"/>
      <c r="AE10" s="35">
        <f>VLOOKUP(A10,'[2]Hoja2'!$C$2:$D$49,2,0)</f>
        <v>546919781</v>
      </c>
      <c r="AF10" s="13"/>
      <c r="AG10" s="40">
        <f t="shared" si="12"/>
        <v>0</v>
      </c>
      <c r="AH10" s="40">
        <f t="shared" si="13"/>
        <v>363529952</v>
      </c>
      <c r="AI10" s="40">
        <f t="shared" si="14"/>
        <v>2734598905.4</v>
      </c>
      <c r="AJ10" s="14">
        <f t="shared" si="15"/>
        <v>0</v>
      </c>
    </row>
    <row r="11" spans="1:36" ht="12.75">
      <c r="A11" s="11">
        <v>8605127804</v>
      </c>
      <c r="B11" s="11">
        <v>822000000</v>
      </c>
      <c r="C11" s="12" t="s">
        <v>25</v>
      </c>
      <c r="D11" s="12" t="s">
        <v>26</v>
      </c>
      <c r="E11" s="13">
        <v>0</v>
      </c>
      <c r="F11" s="13"/>
      <c r="G11" s="35">
        <f>VLOOKUP(A11,'[1]Hoja1'!$B$2:$C$49,2,0)</f>
        <v>1723687346.64</v>
      </c>
      <c r="H11" s="13"/>
      <c r="I11" s="14">
        <f t="shared" si="0"/>
        <v>0</v>
      </c>
      <c r="J11" s="14">
        <f t="shared" si="1"/>
        <v>0</v>
      </c>
      <c r="K11" s="14">
        <f t="shared" si="2"/>
        <v>1723687346.64</v>
      </c>
      <c r="L11" s="14">
        <f t="shared" si="3"/>
        <v>0</v>
      </c>
      <c r="M11" s="13">
        <v>0</v>
      </c>
      <c r="N11" s="13"/>
      <c r="O11" s="35">
        <f>VLOOKUP(A11,'[1]Hoja1'!$B$2:$D$49,3,0)</f>
        <v>4021937142.16</v>
      </c>
      <c r="P11" s="13"/>
      <c r="Q11" s="14">
        <f t="shared" si="4"/>
        <v>0</v>
      </c>
      <c r="R11" s="14">
        <f t="shared" si="5"/>
        <v>0</v>
      </c>
      <c r="S11" s="40">
        <f t="shared" si="6"/>
        <v>5745624488.8</v>
      </c>
      <c r="T11" s="14">
        <f t="shared" si="7"/>
        <v>0</v>
      </c>
      <c r="U11" s="13">
        <v>0</v>
      </c>
      <c r="V11" s="13">
        <v>1319154159</v>
      </c>
      <c r="W11" s="35">
        <f>VLOOKUP(A11,'[1]Hoja1'!$B$2:$E$49,4,0)</f>
        <v>1915208162.9333334</v>
      </c>
      <c r="X11" s="13"/>
      <c r="Y11" s="40">
        <f t="shared" si="8"/>
        <v>0</v>
      </c>
      <c r="Z11" s="40">
        <f t="shared" si="9"/>
        <v>1319154159</v>
      </c>
      <c r="AA11" s="40">
        <f t="shared" si="10"/>
        <v>7660832651.733334</v>
      </c>
      <c r="AB11" s="14">
        <f t="shared" si="11"/>
        <v>0</v>
      </c>
      <c r="AC11" s="13">
        <v>0</v>
      </c>
      <c r="AD11" s="13"/>
      <c r="AE11" s="35">
        <f>VLOOKUP(A11,'[2]Hoja2'!$C$2:$D$49,2,0)</f>
        <v>1915208162.9333334</v>
      </c>
      <c r="AF11" s="13"/>
      <c r="AG11" s="40">
        <f t="shared" si="12"/>
        <v>0</v>
      </c>
      <c r="AH11" s="40">
        <f t="shared" si="13"/>
        <v>1319154159</v>
      </c>
      <c r="AI11" s="40">
        <f t="shared" si="14"/>
        <v>9576040814.666668</v>
      </c>
      <c r="AJ11" s="14">
        <f t="shared" si="15"/>
        <v>0</v>
      </c>
    </row>
    <row r="12" spans="1:36" ht="12.75">
      <c r="A12" s="11">
        <v>8605251485</v>
      </c>
      <c r="B12" s="11">
        <v>44600000</v>
      </c>
      <c r="C12" s="12" t="s">
        <v>27</v>
      </c>
      <c r="D12" s="12" t="s">
        <v>28</v>
      </c>
      <c r="E12" s="13">
        <v>0</v>
      </c>
      <c r="F12" s="13"/>
      <c r="G12" s="35">
        <v>268775209968</v>
      </c>
      <c r="H12" s="13"/>
      <c r="I12" s="14">
        <f t="shared" si="0"/>
        <v>0</v>
      </c>
      <c r="J12" s="14">
        <f t="shared" si="1"/>
        <v>0</v>
      </c>
      <c r="K12" s="14">
        <f t="shared" si="2"/>
        <v>268775209968</v>
      </c>
      <c r="L12" s="14">
        <f t="shared" si="3"/>
        <v>0</v>
      </c>
      <c r="M12" s="13">
        <v>0</v>
      </c>
      <c r="N12" s="13"/>
      <c r="O12" s="35">
        <v>345122785520</v>
      </c>
      <c r="P12" s="13"/>
      <c r="Q12" s="14">
        <f t="shared" si="4"/>
        <v>0</v>
      </c>
      <c r="R12" s="14">
        <f t="shared" si="5"/>
        <v>0</v>
      </c>
      <c r="S12" s="40">
        <f t="shared" si="6"/>
        <v>613897995488</v>
      </c>
      <c r="T12" s="14">
        <f t="shared" si="7"/>
        <v>0</v>
      </c>
      <c r="U12" s="13">
        <v>0</v>
      </c>
      <c r="V12" s="13"/>
      <c r="W12" s="35">
        <v>145122785520</v>
      </c>
      <c r="X12" s="13"/>
      <c r="Y12" s="40">
        <f t="shared" si="8"/>
        <v>0</v>
      </c>
      <c r="Z12" s="40">
        <f t="shared" si="9"/>
        <v>0</v>
      </c>
      <c r="AA12" s="40">
        <f t="shared" si="10"/>
        <v>759020781008</v>
      </c>
      <c r="AB12" s="14">
        <f t="shared" si="11"/>
        <v>0</v>
      </c>
      <c r="AC12" s="13">
        <v>0</v>
      </c>
      <c r="AD12" s="13"/>
      <c r="AE12" s="35">
        <v>145122785520</v>
      </c>
      <c r="AF12" s="13"/>
      <c r="AG12" s="40">
        <f t="shared" si="12"/>
        <v>0</v>
      </c>
      <c r="AH12" s="40">
        <f t="shared" si="13"/>
        <v>0</v>
      </c>
      <c r="AI12" s="40">
        <f t="shared" si="14"/>
        <v>904143566528</v>
      </c>
      <c r="AJ12" s="14">
        <f t="shared" si="15"/>
        <v>0</v>
      </c>
    </row>
    <row r="13" spans="1:36" ht="12.75">
      <c r="A13" s="11">
        <v>8900004328</v>
      </c>
      <c r="B13" s="11">
        <v>126663000</v>
      </c>
      <c r="C13" s="12" t="s">
        <v>29</v>
      </c>
      <c r="D13" s="12" t="s">
        <v>30</v>
      </c>
      <c r="E13" s="13">
        <v>0</v>
      </c>
      <c r="F13" s="13"/>
      <c r="G13" s="35">
        <f>VLOOKUP(A13,'[1]Hoja1'!$B$2:$C$49,2,0)</f>
        <v>2180737063.44</v>
      </c>
      <c r="H13" s="13"/>
      <c r="I13" s="14">
        <f t="shared" si="0"/>
        <v>0</v>
      </c>
      <c r="J13" s="14">
        <f t="shared" si="1"/>
        <v>0</v>
      </c>
      <c r="K13" s="14">
        <f t="shared" si="2"/>
        <v>2180737063.44</v>
      </c>
      <c r="L13" s="14">
        <f t="shared" si="3"/>
        <v>0</v>
      </c>
      <c r="M13" s="13">
        <v>0</v>
      </c>
      <c r="N13" s="13"/>
      <c r="O13" s="35">
        <f>VLOOKUP(A13,'[1]Hoja1'!$B$2:$D$49,3,0)</f>
        <v>5088386481.36</v>
      </c>
      <c r="P13" s="13"/>
      <c r="Q13" s="14">
        <f t="shared" si="4"/>
        <v>0</v>
      </c>
      <c r="R13" s="14">
        <f t="shared" si="5"/>
        <v>0</v>
      </c>
      <c r="S13" s="40">
        <f t="shared" si="6"/>
        <v>7269123544.799999</v>
      </c>
      <c r="T13" s="14">
        <f t="shared" si="7"/>
        <v>0</v>
      </c>
      <c r="U13" s="13">
        <v>0</v>
      </c>
      <c r="V13" s="13"/>
      <c r="W13" s="35">
        <f>VLOOKUP(A13,'[1]Hoja1'!$B$2:$E$49,4,0)</f>
        <v>2423041181.6</v>
      </c>
      <c r="X13" s="13"/>
      <c r="Y13" s="40">
        <f t="shared" si="8"/>
        <v>0</v>
      </c>
      <c r="Z13" s="40">
        <f t="shared" si="9"/>
        <v>0</v>
      </c>
      <c r="AA13" s="40">
        <f t="shared" si="10"/>
        <v>9692164726.4</v>
      </c>
      <c r="AB13" s="14">
        <f t="shared" si="11"/>
        <v>0</v>
      </c>
      <c r="AC13" s="13">
        <v>0</v>
      </c>
      <c r="AD13" s="13"/>
      <c r="AE13" s="35">
        <f>VLOOKUP(A13,'[2]Hoja2'!$C$2:$D$49,2,0)</f>
        <v>2423041181.6</v>
      </c>
      <c r="AF13" s="13"/>
      <c r="AG13" s="40">
        <f t="shared" si="12"/>
        <v>0</v>
      </c>
      <c r="AH13" s="40">
        <f t="shared" si="13"/>
        <v>0</v>
      </c>
      <c r="AI13" s="40">
        <f t="shared" si="14"/>
        <v>12115205908</v>
      </c>
      <c r="AJ13" s="14">
        <f t="shared" si="15"/>
        <v>0</v>
      </c>
    </row>
    <row r="14" spans="1:36" ht="12.75">
      <c r="A14" s="11">
        <v>8901022573</v>
      </c>
      <c r="B14" s="11">
        <v>121708000</v>
      </c>
      <c r="C14" s="12" t="s">
        <v>31</v>
      </c>
      <c r="D14" s="12" t="s">
        <v>32</v>
      </c>
      <c r="E14" s="13">
        <v>0</v>
      </c>
      <c r="F14" s="13"/>
      <c r="G14" s="35">
        <f>VLOOKUP(A14,'[1]Hoja1'!$B$2:$C$49,2,0)</f>
        <v>4969841469.9</v>
      </c>
      <c r="H14" s="13"/>
      <c r="I14" s="14">
        <f t="shared" si="0"/>
        <v>0</v>
      </c>
      <c r="J14" s="14">
        <f t="shared" si="1"/>
        <v>0</v>
      </c>
      <c r="K14" s="14">
        <f t="shared" si="2"/>
        <v>4969841469.9</v>
      </c>
      <c r="L14" s="14">
        <f t="shared" si="3"/>
        <v>0</v>
      </c>
      <c r="M14" s="13">
        <v>0</v>
      </c>
      <c r="N14" s="13"/>
      <c r="O14" s="35">
        <f>VLOOKUP(A14,'[1]Hoja1'!$B$2:$D$49,3,0)</f>
        <v>11596296763.100002</v>
      </c>
      <c r="P14" s="13"/>
      <c r="Q14" s="14">
        <f t="shared" si="4"/>
        <v>0</v>
      </c>
      <c r="R14" s="14">
        <f t="shared" si="5"/>
        <v>0</v>
      </c>
      <c r="S14" s="40">
        <f t="shared" si="6"/>
        <v>16566138233.000002</v>
      </c>
      <c r="T14" s="14">
        <f t="shared" si="7"/>
        <v>0</v>
      </c>
      <c r="U14" s="13">
        <v>0</v>
      </c>
      <c r="V14" s="13"/>
      <c r="W14" s="35">
        <f>VLOOKUP(A14,'[1]Hoja1'!$B$2:$E$49,4,0)</f>
        <v>5522046077.666667</v>
      </c>
      <c r="X14" s="13"/>
      <c r="Y14" s="40">
        <f t="shared" si="8"/>
        <v>0</v>
      </c>
      <c r="Z14" s="40">
        <f t="shared" si="9"/>
        <v>0</v>
      </c>
      <c r="AA14" s="40">
        <f t="shared" si="10"/>
        <v>22088184310.666668</v>
      </c>
      <c r="AB14" s="14">
        <f t="shared" si="11"/>
        <v>0</v>
      </c>
      <c r="AC14" s="13">
        <v>0</v>
      </c>
      <c r="AD14" s="13"/>
      <c r="AE14" s="35">
        <f>VLOOKUP(A14,'[2]Hoja2'!$C$2:$D$49,2,0)</f>
        <v>5522046077.666667</v>
      </c>
      <c r="AF14" s="13"/>
      <c r="AG14" s="40">
        <f t="shared" si="12"/>
        <v>0</v>
      </c>
      <c r="AH14" s="40">
        <f t="shared" si="13"/>
        <v>0</v>
      </c>
      <c r="AI14" s="40">
        <f t="shared" si="14"/>
        <v>27610230388.333336</v>
      </c>
      <c r="AJ14" s="14">
        <f t="shared" si="15"/>
        <v>0</v>
      </c>
    </row>
    <row r="15" spans="1:36" ht="12.75">
      <c r="A15" s="11">
        <v>8902012134</v>
      </c>
      <c r="B15" s="11">
        <v>128868000</v>
      </c>
      <c r="C15" s="12" t="s">
        <v>33</v>
      </c>
      <c r="D15" s="12" t="s">
        <v>34</v>
      </c>
      <c r="E15" s="13">
        <v>0</v>
      </c>
      <c r="F15" s="13"/>
      <c r="G15" s="35">
        <f>VLOOKUP(A15,'[1]Hoja1'!$B$2:$C$49,2,0)</f>
        <v>5198945906.76</v>
      </c>
      <c r="H15" s="13"/>
      <c r="I15" s="14">
        <f t="shared" si="0"/>
        <v>0</v>
      </c>
      <c r="J15" s="14">
        <f t="shared" si="1"/>
        <v>0</v>
      </c>
      <c r="K15" s="14">
        <f t="shared" si="2"/>
        <v>5198945906.76</v>
      </c>
      <c r="L15" s="14">
        <f t="shared" si="3"/>
        <v>0</v>
      </c>
      <c r="M15" s="13">
        <v>0</v>
      </c>
      <c r="N15" s="13"/>
      <c r="O15" s="35">
        <f>VLOOKUP(A15,'[1]Hoja1'!$B$2:$D$49,3,0)</f>
        <v>12130873782.439999</v>
      </c>
      <c r="P15" s="13"/>
      <c r="Q15" s="14">
        <f t="shared" si="4"/>
        <v>0</v>
      </c>
      <c r="R15" s="14">
        <f t="shared" si="5"/>
        <v>0</v>
      </c>
      <c r="S15" s="40">
        <f t="shared" si="6"/>
        <v>17329819689.199997</v>
      </c>
      <c r="T15" s="14">
        <f t="shared" si="7"/>
        <v>0</v>
      </c>
      <c r="U15" s="13">
        <v>0</v>
      </c>
      <c r="V15" s="13"/>
      <c r="W15" s="35">
        <f>VLOOKUP(A15,'[1]Hoja1'!$B$2:$E$49,4,0)</f>
        <v>5776606563.066667</v>
      </c>
      <c r="X15" s="13"/>
      <c r="Y15" s="40">
        <f t="shared" si="8"/>
        <v>0</v>
      </c>
      <c r="Z15" s="40">
        <f t="shared" si="9"/>
        <v>0</v>
      </c>
      <c r="AA15" s="40">
        <f t="shared" si="10"/>
        <v>23106426252.266663</v>
      </c>
      <c r="AB15" s="14">
        <f t="shared" si="11"/>
        <v>0</v>
      </c>
      <c r="AC15" s="13">
        <v>0</v>
      </c>
      <c r="AD15" s="13"/>
      <c r="AE15" s="35">
        <f>VLOOKUP(A15,'[2]Hoja2'!$C$2:$D$49,2,0)</f>
        <v>5776606563.066667</v>
      </c>
      <c r="AF15" s="13"/>
      <c r="AG15" s="40">
        <f t="shared" si="12"/>
        <v>0</v>
      </c>
      <c r="AH15" s="40">
        <f t="shared" si="13"/>
        <v>0</v>
      </c>
      <c r="AI15" s="40">
        <f t="shared" si="14"/>
        <v>28883032815.33333</v>
      </c>
      <c r="AJ15" s="14">
        <f t="shared" si="15"/>
        <v>0</v>
      </c>
    </row>
    <row r="16" spans="1:36" ht="12.75">
      <c r="A16" s="11">
        <v>8903990106</v>
      </c>
      <c r="B16" s="11">
        <v>120676000</v>
      </c>
      <c r="C16" s="12" t="s">
        <v>35</v>
      </c>
      <c r="D16" s="12" t="s">
        <v>36</v>
      </c>
      <c r="E16" s="13">
        <v>0</v>
      </c>
      <c r="F16" s="13"/>
      <c r="G16" s="35">
        <f>VLOOKUP(A16,'[1]Hoja1'!$B$2:$C$49,2,0)</f>
        <v>9812544352.44</v>
      </c>
      <c r="H16" s="13"/>
      <c r="I16" s="14">
        <f t="shared" si="0"/>
        <v>0</v>
      </c>
      <c r="J16" s="14">
        <f t="shared" si="1"/>
        <v>0</v>
      </c>
      <c r="K16" s="14">
        <f t="shared" si="2"/>
        <v>9812544352.44</v>
      </c>
      <c r="L16" s="14">
        <f t="shared" si="3"/>
        <v>0</v>
      </c>
      <c r="M16" s="13">
        <v>0</v>
      </c>
      <c r="N16" s="13"/>
      <c r="O16" s="35">
        <f>VLOOKUP(A16,'[1]Hoja1'!$B$2:$D$49,3,0)</f>
        <v>22895936822.36</v>
      </c>
      <c r="P16" s="13"/>
      <c r="Q16" s="14">
        <f t="shared" si="4"/>
        <v>0</v>
      </c>
      <c r="R16" s="14">
        <f t="shared" si="5"/>
        <v>0</v>
      </c>
      <c r="S16" s="40">
        <f t="shared" si="6"/>
        <v>32708481174.800003</v>
      </c>
      <c r="T16" s="14">
        <f t="shared" si="7"/>
        <v>0</v>
      </c>
      <c r="U16" s="13">
        <v>0</v>
      </c>
      <c r="V16" s="13"/>
      <c r="W16" s="35">
        <f>VLOOKUP(A16,'[1]Hoja1'!$B$2:$E$49,4,0)</f>
        <v>10902827058.266666</v>
      </c>
      <c r="X16" s="13"/>
      <c r="Y16" s="40">
        <f t="shared" si="8"/>
        <v>0</v>
      </c>
      <c r="Z16" s="40">
        <f t="shared" si="9"/>
        <v>0</v>
      </c>
      <c r="AA16" s="40">
        <f t="shared" si="10"/>
        <v>43611308233.066666</v>
      </c>
      <c r="AB16" s="14">
        <f t="shared" si="11"/>
        <v>0</v>
      </c>
      <c r="AC16" s="13">
        <v>0</v>
      </c>
      <c r="AD16" s="13"/>
      <c r="AE16" s="35">
        <f>VLOOKUP(A16,'[2]Hoja2'!$C$2:$D$49,2,0)</f>
        <v>10902827058.266666</v>
      </c>
      <c r="AF16" s="13"/>
      <c r="AG16" s="40">
        <f t="shared" si="12"/>
        <v>0</v>
      </c>
      <c r="AH16" s="40">
        <f t="shared" si="13"/>
        <v>0</v>
      </c>
      <c r="AI16" s="40">
        <f t="shared" si="14"/>
        <v>54514135291.33333</v>
      </c>
      <c r="AJ16" s="14">
        <f t="shared" si="15"/>
        <v>0</v>
      </c>
    </row>
    <row r="17" spans="1:36" ht="12.75">
      <c r="A17" s="11">
        <v>8904801235</v>
      </c>
      <c r="B17" s="11">
        <v>122613000</v>
      </c>
      <c r="C17" s="12" t="s">
        <v>37</v>
      </c>
      <c r="D17" s="12" t="s">
        <v>38</v>
      </c>
      <c r="E17" s="13">
        <v>0</v>
      </c>
      <c r="F17" s="13"/>
      <c r="G17" s="35">
        <f>VLOOKUP(A17,'[1]Hoja1'!$B$2:$C$49,2,0)</f>
        <v>3440043430.8</v>
      </c>
      <c r="H17" s="13"/>
      <c r="I17" s="14">
        <f t="shared" si="0"/>
        <v>0</v>
      </c>
      <c r="J17" s="14">
        <f t="shared" si="1"/>
        <v>0</v>
      </c>
      <c r="K17" s="14">
        <f t="shared" si="2"/>
        <v>3440043430.8</v>
      </c>
      <c r="L17" s="14">
        <f t="shared" si="3"/>
        <v>0</v>
      </c>
      <c r="M17" s="13">
        <v>0</v>
      </c>
      <c r="N17" s="13"/>
      <c r="O17" s="35">
        <f>VLOOKUP(A17,'[1]Hoja1'!$B$2:$D$49,3,0)</f>
        <v>8026768005.199999</v>
      </c>
      <c r="P17" s="13"/>
      <c r="Q17" s="14">
        <f t="shared" si="4"/>
        <v>0</v>
      </c>
      <c r="R17" s="14">
        <f t="shared" si="5"/>
        <v>0</v>
      </c>
      <c r="S17" s="40">
        <f t="shared" si="6"/>
        <v>11466811436</v>
      </c>
      <c r="T17" s="14">
        <f t="shared" si="7"/>
        <v>0</v>
      </c>
      <c r="U17" s="13">
        <v>0</v>
      </c>
      <c r="V17" s="13"/>
      <c r="W17" s="35">
        <f>VLOOKUP(A17,'[1]Hoja1'!$B$2:$E$49,4,0)</f>
        <v>3822270478.6666665</v>
      </c>
      <c r="X17" s="13"/>
      <c r="Y17" s="40">
        <f t="shared" si="8"/>
        <v>0</v>
      </c>
      <c r="Z17" s="40">
        <f t="shared" si="9"/>
        <v>0</v>
      </c>
      <c r="AA17" s="40">
        <f t="shared" si="10"/>
        <v>15289081914.666666</v>
      </c>
      <c r="AB17" s="14">
        <f t="shared" si="11"/>
        <v>0</v>
      </c>
      <c r="AC17" s="13">
        <v>0</v>
      </c>
      <c r="AD17" s="13"/>
      <c r="AE17" s="35">
        <f>VLOOKUP(A17,'[2]Hoja2'!$C$2:$D$49,2,0)</f>
        <v>3822270478.6666665</v>
      </c>
      <c r="AF17" s="13"/>
      <c r="AG17" s="40">
        <f t="shared" si="12"/>
        <v>0</v>
      </c>
      <c r="AH17" s="40">
        <f t="shared" si="13"/>
        <v>0</v>
      </c>
      <c r="AI17" s="40">
        <f t="shared" si="14"/>
        <v>19111352393.333332</v>
      </c>
      <c r="AJ17" s="14">
        <f t="shared" si="15"/>
        <v>0</v>
      </c>
    </row>
    <row r="18" spans="1:36" ht="12.75">
      <c r="A18" s="11">
        <v>8905006226</v>
      </c>
      <c r="B18" s="11">
        <v>125354000</v>
      </c>
      <c r="C18" s="12" t="s">
        <v>17</v>
      </c>
      <c r="D18" s="12" t="s">
        <v>39</v>
      </c>
      <c r="E18" s="13">
        <v>0</v>
      </c>
      <c r="F18" s="13"/>
      <c r="G18" s="35">
        <f>VLOOKUP(A18,'[1]Hoja1'!$B$2:$C$49,2,0)</f>
        <v>1395829802.22</v>
      </c>
      <c r="H18" s="13"/>
      <c r="I18" s="14">
        <f t="shared" si="0"/>
        <v>0</v>
      </c>
      <c r="J18" s="14">
        <f t="shared" si="1"/>
        <v>0</v>
      </c>
      <c r="K18" s="14">
        <f t="shared" si="2"/>
        <v>1395829802.22</v>
      </c>
      <c r="L18" s="14">
        <f t="shared" si="3"/>
        <v>0</v>
      </c>
      <c r="M18" s="13">
        <v>0</v>
      </c>
      <c r="N18" s="13"/>
      <c r="O18" s="35">
        <f>VLOOKUP(A18,'[1]Hoja1'!$B$2:$D$49,3,0)</f>
        <v>3256936205.1800003</v>
      </c>
      <c r="P18" s="13"/>
      <c r="Q18" s="14">
        <f t="shared" si="4"/>
        <v>0</v>
      </c>
      <c r="R18" s="14">
        <f t="shared" si="5"/>
        <v>0</v>
      </c>
      <c r="S18" s="40">
        <f t="shared" si="6"/>
        <v>4652766007.400001</v>
      </c>
      <c r="T18" s="14">
        <f t="shared" si="7"/>
        <v>0</v>
      </c>
      <c r="U18" s="13">
        <v>0</v>
      </c>
      <c r="V18" s="13"/>
      <c r="W18" s="35">
        <f>VLOOKUP(A18,'[1]Hoja1'!$B$2:$E$49,4,0)</f>
        <v>1550922002.4666667</v>
      </c>
      <c r="X18" s="13"/>
      <c r="Y18" s="40">
        <f t="shared" si="8"/>
        <v>0</v>
      </c>
      <c r="Z18" s="40">
        <f t="shared" si="9"/>
        <v>0</v>
      </c>
      <c r="AA18" s="40">
        <f t="shared" si="10"/>
        <v>6203688009.866667</v>
      </c>
      <c r="AB18" s="14">
        <f t="shared" si="11"/>
        <v>0</v>
      </c>
      <c r="AC18" s="13">
        <v>0</v>
      </c>
      <c r="AD18" s="13"/>
      <c r="AE18" s="35">
        <f>VLOOKUP(A18,'[2]Hoja2'!$C$2:$D$49,2,0)</f>
        <v>1550922002.4666667</v>
      </c>
      <c r="AF18" s="13"/>
      <c r="AG18" s="40">
        <f t="shared" si="12"/>
        <v>0</v>
      </c>
      <c r="AH18" s="40">
        <f t="shared" si="13"/>
        <v>0</v>
      </c>
      <c r="AI18" s="40">
        <f t="shared" si="14"/>
        <v>7754610012.333334</v>
      </c>
      <c r="AJ18" s="14">
        <f t="shared" si="15"/>
        <v>0</v>
      </c>
    </row>
    <row r="19" spans="1:36" ht="12.75">
      <c r="A19" s="11">
        <v>8905015104</v>
      </c>
      <c r="B19" s="11">
        <v>125454000</v>
      </c>
      <c r="C19" s="12" t="s">
        <v>40</v>
      </c>
      <c r="D19" s="12" t="s">
        <v>41</v>
      </c>
      <c r="E19" s="13">
        <v>0</v>
      </c>
      <c r="F19" s="13"/>
      <c r="G19" s="35">
        <f>VLOOKUP(A19,'[1]Hoja1'!$B$2:$C$49,2,0)</f>
        <v>1600809713.16</v>
      </c>
      <c r="H19" s="13"/>
      <c r="I19" s="14">
        <f t="shared" si="0"/>
        <v>0</v>
      </c>
      <c r="J19" s="14">
        <f t="shared" si="1"/>
        <v>0</v>
      </c>
      <c r="K19" s="14">
        <f t="shared" si="2"/>
        <v>1600809713.16</v>
      </c>
      <c r="L19" s="14">
        <f t="shared" si="3"/>
        <v>0</v>
      </c>
      <c r="M19" s="13">
        <v>0</v>
      </c>
      <c r="N19" s="13"/>
      <c r="O19" s="35">
        <f>VLOOKUP(A19,'[1]Hoja1'!$B$2:$D$49,3,0)</f>
        <v>3735222664.04</v>
      </c>
      <c r="P19" s="13"/>
      <c r="Q19" s="14">
        <f t="shared" si="4"/>
        <v>0</v>
      </c>
      <c r="R19" s="14">
        <f t="shared" si="5"/>
        <v>0</v>
      </c>
      <c r="S19" s="40">
        <f t="shared" si="6"/>
        <v>5336032377.2</v>
      </c>
      <c r="T19" s="14">
        <f t="shared" si="7"/>
        <v>0</v>
      </c>
      <c r="U19" s="13">
        <v>0</v>
      </c>
      <c r="V19" s="13"/>
      <c r="W19" s="35">
        <f>VLOOKUP(A19,'[1]Hoja1'!$B$2:$E$49,4,0)</f>
        <v>1778677459.0666666</v>
      </c>
      <c r="X19" s="13"/>
      <c r="Y19" s="40">
        <f t="shared" si="8"/>
        <v>0</v>
      </c>
      <c r="Z19" s="40">
        <f t="shared" si="9"/>
        <v>0</v>
      </c>
      <c r="AA19" s="40">
        <f t="shared" si="10"/>
        <v>7114709836.266666</v>
      </c>
      <c r="AB19" s="14">
        <f t="shared" si="11"/>
        <v>0</v>
      </c>
      <c r="AC19" s="13">
        <v>0</v>
      </c>
      <c r="AD19" s="13"/>
      <c r="AE19" s="35">
        <f>VLOOKUP(A19,'[2]Hoja2'!$C$2:$D$49,2,0)</f>
        <v>1778677459.0666666</v>
      </c>
      <c r="AF19" s="13"/>
      <c r="AG19" s="40">
        <f t="shared" si="12"/>
        <v>0</v>
      </c>
      <c r="AH19" s="40">
        <f t="shared" si="13"/>
        <v>0</v>
      </c>
      <c r="AI19" s="40">
        <f t="shared" si="14"/>
        <v>8893387295.333332</v>
      </c>
      <c r="AJ19" s="14">
        <f t="shared" si="15"/>
        <v>0</v>
      </c>
    </row>
    <row r="20" spans="1:36" ht="12.75">
      <c r="A20" s="11">
        <v>8906800622</v>
      </c>
      <c r="B20" s="11">
        <v>127625000</v>
      </c>
      <c r="C20" s="12" t="s">
        <v>42</v>
      </c>
      <c r="D20" s="12" t="s">
        <v>43</v>
      </c>
      <c r="E20" s="13">
        <v>0</v>
      </c>
      <c r="F20" s="13"/>
      <c r="G20" s="35">
        <f>VLOOKUP(A20,'[1]Hoja1'!$B$2:$C$49,2,0)</f>
        <v>505249919.28</v>
      </c>
      <c r="H20" s="13"/>
      <c r="I20" s="14">
        <f t="shared" si="0"/>
        <v>0</v>
      </c>
      <c r="J20" s="14">
        <f t="shared" si="1"/>
        <v>0</v>
      </c>
      <c r="K20" s="14">
        <f t="shared" si="2"/>
        <v>505249919.28</v>
      </c>
      <c r="L20" s="14">
        <f t="shared" si="3"/>
        <v>0</v>
      </c>
      <c r="M20" s="13">
        <v>0</v>
      </c>
      <c r="N20" s="13"/>
      <c r="O20" s="35">
        <f>VLOOKUP(A20,'[1]Hoja1'!$B$2:$D$49,3,0)</f>
        <v>1178916478.3200002</v>
      </c>
      <c r="P20" s="13"/>
      <c r="Q20" s="14">
        <f t="shared" si="4"/>
        <v>0</v>
      </c>
      <c r="R20" s="14">
        <f t="shared" si="5"/>
        <v>0</v>
      </c>
      <c r="S20" s="40">
        <f t="shared" si="6"/>
        <v>1684166397.6000001</v>
      </c>
      <c r="T20" s="14">
        <f t="shared" si="7"/>
        <v>0</v>
      </c>
      <c r="U20" s="13">
        <v>0</v>
      </c>
      <c r="V20" s="13"/>
      <c r="W20" s="35">
        <f>VLOOKUP(A20,'[1]Hoja1'!$B$2:$E$49,4,0)</f>
        <v>561388799.2</v>
      </c>
      <c r="X20" s="13"/>
      <c r="Y20" s="40">
        <f t="shared" si="8"/>
        <v>0</v>
      </c>
      <c r="Z20" s="40">
        <f t="shared" si="9"/>
        <v>0</v>
      </c>
      <c r="AA20" s="40">
        <f t="shared" si="10"/>
        <v>2245555196.8</v>
      </c>
      <c r="AB20" s="14">
        <f t="shared" si="11"/>
        <v>0</v>
      </c>
      <c r="AC20" s="13">
        <v>0</v>
      </c>
      <c r="AD20" s="13"/>
      <c r="AE20" s="35">
        <f>VLOOKUP(A20,'[2]Hoja2'!$C$2:$D$49,2,0)</f>
        <v>561388799.2</v>
      </c>
      <c r="AF20" s="13"/>
      <c r="AG20" s="40">
        <f t="shared" si="12"/>
        <v>0</v>
      </c>
      <c r="AH20" s="40">
        <f t="shared" si="13"/>
        <v>0</v>
      </c>
      <c r="AI20" s="40">
        <f t="shared" si="14"/>
        <v>2806943996</v>
      </c>
      <c r="AJ20" s="14">
        <f t="shared" si="15"/>
        <v>0</v>
      </c>
    </row>
    <row r="21" spans="1:36" ht="12.75">
      <c r="A21" s="11">
        <v>8907006407</v>
      </c>
      <c r="B21" s="11">
        <v>129373000</v>
      </c>
      <c r="C21" s="12" t="s">
        <v>44</v>
      </c>
      <c r="D21" s="12" t="s">
        <v>45</v>
      </c>
      <c r="E21" s="13">
        <v>0</v>
      </c>
      <c r="F21" s="13"/>
      <c r="G21" s="35">
        <f>VLOOKUP(A21,'[1]Hoja1'!$B$2:$C$49,2,0)</f>
        <v>1910873126.16</v>
      </c>
      <c r="H21" s="13"/>
      <c r="I21" s="14">
        <f t="shared" si="0"/>
        <v>0</v>
      </c>
      <c r="J21" s="14">
        <f t="shared" si="1"/>
        <v>0</v>
      </c>
      <c r="K21" s="14">
        <f t="shared" si="2"/>
        <v>1910873126.16</v>
      </c>
      <c r="L21" s="14">
        <f t="shared" si="3"/>
        <v>0</v>
      </c>
      <c r="M21" s="13">
        <v>0</v>
      </c>
      <c r="N21" s="13"/>
      <c r="O21" s="35">
        <f>VLOOKUP(A21,'[1]Hoja1'!$B$2:$D$49,3,0)</f>
        <v>4458703961.04</v>
      </c>
      <c r="P21" s="13"/>
      <c r="Q21" s="14">
        <f t="shared" si="4"/>
        <v>0</v>
      </c>
      <c r="R21" s="14">
        <f t="shared" si="5"/>
        <v>0</v>
      </c>
      <c r="S21" s="40">
        <f t="shared" si="6"/>
        <v>6369577087.2</v>
      </c>
      <c r="T21" s="14">
        <f t="shared" si="7"/>
        <v>0</v>
      </c>
      <c r="U21" s="13">
        <v>0</v>
      </c>
      <c r="V21" s="13"/>
      <c r="W21" s="35">
        <f>VLOOKUP(A21,'[1]Hoja1'!$B$2:$E$49,4,0)</f>
        <v>2123192362.4</v>
      </c>
      <c r="X21" s="13"/>
      <c r="Y21" s="40">
        <f t="shared" si="8"/>
        <v>0</v>
      </c>
      <c r="Z21" s="40">
        <f t="shared" si="9"/>
        <v>0</v>
      </c>
      <c r="AA21" s="40">
        <f t="shared" si="10"/>
        <v>8492769449.6</v>
      </c>
      <c r="AB21" s="14">
        <f t="shared" si="11"/>
        <v>0</v>
      </c>
      <c r="AC21" s="13">
        <v>0</v>
      </c>
      <c r="AD21" s="13"/>
      <c r="AE21" s="35">
        <f>VLOOKUP(A21,'[2]Hoja2'!$C$2:$D$49,2,0)</f>
        <v>2123192362.4</v>
      </c>
      <c r="AF21" s="13"/>
      <c r="AG21" s="40">
        <f t="shared" si="12"/>
        <v>0</v>
      </c>
      <c r="AH21" s="40">
        <f t="shared" si="13"/>
        <v>0</v>
      </c>
      <c r="AI21" s="40">
        <f t="shared" si="14"/>
        <v>10615961812</v>
      </c>
      <c r="AJ21" s="14">
        <f t="shared" si="15"/>
        <v>0</v>
      </c>
    </row>
    <row r="22" spans="1:36" ht="12.75">
      <c r="A22" s="11">
        <v>8907009060</v>
      </c>
      <c r="B22" s="11">
        <v>128873000</v>
      </c>
      <c r="C22" s="12" t="s">
        <v>46</v>
      </c>
      <c r="D22" s="12" t="s">
        <v>47</v>
      </c>
      <c r="E22" s="13">
        <v>0</v>
      </c>
      <c r="F22" s="13"/>
      <c r="G22" s="35">
        <f>VLOOKUP(A22,'[1]Hoja1'!$B$2:$C$49,2,0)</f>
        <v>58041067</v>
      </c>
      <c r="H22" s="13"/>
      <c r="I22" s="14">
        <f t="shared" si="0"/>
        <v>0</v>
      </c>
      <c r="J22" s="14">
        <f t="shared" si="1"/>
        <v>0</v>
      </c>
      <c r="K22" s="14">
        <f t="shared" si="2"/>
        <v>58041067</v>
      </c>
      <c r="L22" s="14">
        <f t="shared" si="3"/>
        <v>0</v>
      </c>
      <c r="M22" s="13">
        <v>0</v>
      </c>
      <c r="N22" s="13"/>
      <c r="O22" s="35">
        <f>VLOOKUP(A22,'[1]Hoja1'!$B$2:$D$49,3,0)</f>
        <v>58041067</v>
      </c>
      <c r="P22" s="13"/>
      <c r="Q22" s="14">
        <f t="shared" si="4"/>
        <v>0</v>
      </c>
      <c r="R22" s="14">
        <f t="shared" si="5"/>
        <v>0</v>
      </c>
      <c r="S22" s="40">
        <f t="shared" si="6"/>
        <v>116082134</v>
      </c>
      <c r="T22" s="14">
        <f t="shared" si="7"/>
        <v>0</v>
      </c>
      <c r="U22" s="13">
        <v>0</v>
      </c>
      <c r="V22" s="13"/>
      <c r="W22" s="35">
        <f>VLOOKUP(A22,'[1]Hoja1'!$B$2:$E$49,4,0)</f>
        <v>58041067</v>
      </c>
      <c r="X22" s="13"/>
      <c r="Y22" s="40">
        <f t="shared" si="8"/>
        <v>0</v>
      </c>
      <c r="Z22" s="40">
        <f t="shared" si="9"/>
        <v>0</v>
      </c>
      <c r="AA22" s="40">
        <f t="shared" si="10"/>
        <v>174123201</v>
      </c>
      <c r="AB22" s="14">
        <f t="shared" si="11"/>
        <v>0</v>
      </c>
      <c r="AC22" s="13">
        <v>0</v>
      </c>
      <c r="AD22" s="13"/>
      <c r="AE22" s="35">
        <f>VLOOKUP(A22,'[2]Hoja2'!$C$2:$D$49,2,0)</f>
        <v>58041067</v>
      </c>
      <c r="AF22" s="13"/>
      <c r="AG22" s="40">
        <f t="shared" si="12"/>
        <v>0</v>
      </c>
      <c r="AH22" s="40">
        <f t="shared" si="13"/>
        <v>0</v>
      </c>
      <c r="AI22" s="40">
        <f t="shared" si="14"/>
        <v>232164268</v>
      </c>
      <c r="AJ22" s="14">
        <f t="shared" si="15"/>
        <v>0</v>
      </c>
    </row>
    <row r="23" spans="1:36" ht="12.75">
      <c r="A23" s="11">
        <v>8908010630</v>
      </c>
      <c r="B23" s="11">
        <v>27017000</v>
      </c>
      <c r="C23" s="12" t="s">
        <v>48</v>
      </c>
      <c r="D23" s="12" t="s">
        <v>49</v>
      </c>
      <c r="E23" s="13">
        <f>VLOOKUP(A23,'[1]Hoja2'!$A$2:$B$7,2,0)</f>
        <v>943152454</v>
      </c>
      <c r="F23" s="13"/>
      <c r="G23" s="35">
        <f>VLOOKUP(A23,'[1]Hoja1'!$B$2:$C$49,2,0)</f>
        <v>3235018103.94</v>
      </c>
      <c r="H23" s="13"/>
      <c r="I23" s="14">
        <f t="shared" si="0"/>
        <v>943152454</v>
      </c>
      <c r="J23" s="14">
        <f t="shared" si="1"/>
        <v>0</v>
      </c>
      <c r="K23" s="14">
        <f t="shared" si="2"/>
        <v>3235018103.94</v>
      </c>
      <c r="L23" s="14">
        <f t="shared" si="3"/>
        <v>0</v>
      </c>
      <c r="M23" s="13">
        <f>VLOOKUP(A23,'[1]Hoja2'!$A$2:$C$7,3,0)</f>
        <v>1944048936.6</v>
      </c>
      <c r="N23" s="13"/>
      <c r="O23" s="35">
        <f>VLOOKUP(A23,'[1]Hoja1'!$B$2:$D$49,3,0)</f>
        <v>7548375575.860001</v>
      </c>
      <c r="P23" s="13"/>
      <c r="Q23" s="14">
        <f t="shared" si="4"/>
        <v>2887201390.6</v>
      </c>
      <c r="R23" s="14">
        <f t="shared" si="5"/>
        <v>0</v>
      </c>
      <c r="S23" s="40">
        <f t="shared" si="6"/>
        <v>10783393679.800001</v>
      </c>
      <c r="T23" s="14">
        <f t="shared" si="7"/>
        <v>0</v>
      </c>
      <c r="U23" s="13">
        <f>VLOOKUP(A23,'[1]Hoja2'!$A$2:$D$7,4,0)</f>
        <v>962400463.5333333</v>
      </c>
      <c r="V23" s="13">
        <v>2735092398</v>
      </c>
      <c r="W23" s="35">
        <f>VLOOKUP(A23,'[1]Hoja1'!$B$2:$E$49,4,0)</f>
        <v>3594464559.9333334</v>
      </c>
      <c r="X23" s="13"/>
      <c r="Y23" s="40">
        <f t="shared" si="8"/>
        <v>3849601854.133333</v>
      </c>
      <c r="Z23" s="40">
        <f t="shared" si="9"/>
        <v>2735092398</v>
      </c>
      <c r="AA23" s="40">
        <f t="shared" si="10"/>
        <v>14377858239.733334</v>
      </c>
      <c r="AB23" s="14">
        <f t="shared" si="11"/>
        <v>0</v>
      </c>
      <c r="AC23" s="13">
        <f>VLOOKUP(A23,'[2]Hoja2'!$C$53:$D$58,2,0)</f>
        <v>962400463.5333333</v>
      </c>
      <c r="AD23" s="13"/>
      <c r="AE23" s="35">
        <f>VLOOKUP(A23,'[2]Hoja2'!$C$2:$D$49,2,0)</f>
        <v>3594464559.9333334</v>
      </c>
      <c r="AF23" s="13"/>
      <c r="AG23" s="40">
        <f t="shared" si="12"/>
        <v>4812002317.666666</v>
      </c>
      <c r="AH23" s="40">
        <f t="shared" si="13"/>
        <v>2735092398</v>
      </c>
      <c r="AI23" s="40">
        <f t="shared" si="14"/>
        <v>17972322799.666668</v>
      </c>
      <c r="AJ23" s="14">
        <f t="shared" si="15"/>
        <v>0</v>
      </c>
    </row>
    <row r="24" spans="1:36" ht="12.75">
      <c r="A24" s="11">
        <v>8908026784</v>
      </c>
      <c r="B24" s="11">
        <v>825717000</v>
      </c>
      <c r="C24" s="12" t="s">
        <v>50</v>
      </c>
      <c r="D24" s="12" t="s">
        <v>51</v>
      </c>
      <c r="E24" s="13">
        <v>0</v>
      </c>
      <c r="F24" s="13"/>
      <c r="G24" s="35">
        <f>VLOOKUP(A24,'[1]Hoja1'!$B$2:$C$49,2,0)</f>
        <v>124453679</v>
      </c>
      <c r="H24" s="13"/>
      <c r="I24" s="14">
        <f t="shared" si="0"/>
        <v>0</v>
      </c>
      <c r="J24" s="14">
        <f t="shared" si="1"/>
        <v>0</v>
      </c>
      <c r="K24" s="14">
        <f t="shared" si="2"/>
        <v>124453679</v>
      </c>
      <c r="L24" s="14">
        <f t="shared" si="3"/>
        <v>0</v>
      </c>
      <c r="M24" s="13">
        <v>0</v>
      </c>
      <c r="N24" s="13"/>
      <c r="O24" s="35">
        <f>VLOOKUP(A24,'[1]Hoja1'!$B$2:$D$49,3,0)</f>
        <v>124453679</v>
      </c>
      <c r="P24" s="13"/>
      <c r="Q24" s="14">
        <f t="shared" si="4"/>
        <v>0</v>
      </c>
      <c r="R24" s="14">
        <f t="shared" si="5"/>
        <v>0</v>
      </c>
      <c r="S24" s="40">
        <f t="shared" si="6"/>
        <v>248907358</v>
      </c>
      <c r="T24" s="14">
        <f t="shared" si="7"/>
        <v>0</v>
      </c>
      <c r="U24" s="13">
        <v>0</v>
      </c>
      <c r="V24" s="13"/>
      <c r="W24" s="35">
        <f>VLOOKUP(A24,'[1]Hoja1'!$B$2:$E$49,4,0)</f>
        <v>124453679</v>
      </c>
      <c r="X24" s="13"/>
      <c r="Y24" s="40">
        <f t="shared" si="8"/>
        <v>0</v>
      </c>
      <c r="Z24" s="40">
        <f t="shared" si="9"/>
        <v>0</v>
      </c>
      <c r="AA24" s="40">
        <f t="shared" si="10"/>
        <v>373361037</v>
      </c>
      <c r="AB24" s="14">
        <f t="shared" si="11"/>
        <v>0</v>
      </c>
      <c r="AC24" s="13">
        <v>0</v>
      </c>
      <c r="AD24" s="13"/>
      <c r="AE24" s="35">
        <f>VLOOKUP(A24,'[2]Hoja2'!$C$2:$D$49,2,0)</f>
        <v>124453679</v>
      </c>
      <c r="AF24" s="13"/>
      <c r="AG24" s="40">
        <f t="shared" si="12"/>
        <v>0</v>
      </c>
      <c r="AH24" s="40">
        <f t="shared" si="13"/>
        <v>0</v>
      </c>
      <c r="AI24" s="40">
        <f t="shared" si="14"/>
        <v>497814716</v>
      </c>
      <c r="AJ24" s="14">
        <f t="shared" si="15"/>
        <v>0</v>
      </c>
    </row>
    <row r="25" spans="1:36" ht="12.75">
      <c r="A25" s="11">
        <v>8909800408</v>
      </c>
      <c r="B25" s="11">
        <v>120205000</v>
      </c>
      <c r="C25" s="12" t="s">
        <v>52</v>
      </c>
      <c r="D25" s="12" t="s">
        <v>53</v>
      </c>
      <c r="E25" s="13">
        <v>0</v>
      </c>
      <c r="F25" s="13"/>
      <c r="G25" s="35">
        <f>VLOOKUP(A25,'[1]Hoja1'!$B$2:$C$49,2,0)</f>
        <v>13060950691.140001</v>
      </c>
      <c r="H25" s="13"/>
      <c r="I25" s="14">
        <f t="shared" si="0"/>
        <v>0</v>
      </c>
      <c r="J25" s="14">
        <f t="shared" si="1"/>
        <v>0</v>
      </c>
      <c r="K25" s="14">
        <f t="shared" si="2"/>
        <v>13060950691.140001</v>
      </c>
      <c r="L25" s="14">
        <f t="shared" si="3"/>
        <v>0</v>
      </c>
      <c r="M25" s="13">
        <v>0</v>
      </c>
      <c r="N25" s="13"/>
      <c r="O25" s="35">
        <f>VLOOKUP(A25,'[1]Hoja1'!$B$2:$D$49,3,0)</f>
        <v>30475551612.66</v>
      </c>
      <c r="P25" s="13"/>
      <c r="Q25" s="14">
        <f t="shared" si="4"/>
        <v>0</v>
      </c>
      <c r="R25" s="14">
        <f t="shared" si="5"/>
        <v>0</v>
      </c>
      <c r="S25" s="40">
        <f t="shared" si="6"/>
        <v>43536502303.8</v>
      </c>
      <c r="T25" s="14">
        <f t="shared" si="7"/>
        <v>0</v>
      </c>
      <c r="U25" s="13">
        <v>0</v>
      </c>
      <c r="V25" s="13"/>
      <c r="W25" s="35">
        <f>VLOOKUP(A25,'[1]Hoja1'!$B$2:$E$49,4,0)</f>
        <v>14512167434.6</v>
      </c>
      <c r="X25" s="13"/>
      <c r="Y25" s="40">
        <f t="shared" si="8"/>
        <v>0</v>
      </c>
      <c r="Z25" s="40">
        <f t="shared" si="9"/>
        <v>0</v>
      </c>
      <c r="AA25" s="40">
        <f t="shared" si="10"/>
        <v>58048669738.4</v>
      </c>
      <c r="AB25" s="14">
        <f t="shared" si="11"/>
        <v>0</v>
      </c>
      <c r="AC25" s="13">
        <v>0</v>
      </c>
      <c r="AD25" s="13"/>
      <c r="AE25" s="35">
        <f>VLOOKUP(A25,'[2]Hoja2'!$C$2:$D$49,2,0)</f>
        <v>14512167434.6</v>
      </c>
      <c r="AF25" s="13"/>
      <c r="AG25" s="40">
        <f t="shared" si="12"/>
        <v>0</v>
      </c>
      <c r="AH25" s="40">
        <f t="shared" si="13"/>
        <v>0</v>
      </c>
      <c r="AI25" s="40">
        <f t="shared" si="14"/>
        <v>72560837173</v>
      </c>
      <c r="AJ25" s="14">
        <f t="shared" si="15"/>
        <v>0</v>
      </c>
    </row>
    <row r="26" spans="1:36" ht="12.75">
      <c r="A26" s="11">
        <v>8909801341</v>
      </c>
      <c r="B26" s="11">
        <v>824505000</v>
      </c>
      <c r="C26" s="12" t="s">
        <v>54</v>
      </c>
      <c r="D26" s="12" t="s">
        <v>55</v>
      </c>
      <c r="E26" s="13">
        <v>0</v>
      </c>
      <c r="F26" s="13"/>
      <c r="G26" s="35">
        <f>VLOOKUP(A26,'[1]Hoja1'!$B$2:$C$49,2,0)</f>
        <v>202594503</v>
      </c>
      <c r="H26" s="13"/>
      <c r="I26" s="14">
        <f t="shared" si="0"/>
        <v>0</v>
      </c>
      <c r="J26" s="14">
        <f t="shared" si="1"/>
        <v>0</v>
      </c>
      <c r="K26" s="14">
        <f t="shared" si="2"/>
        <v>202594503</v>
      </c>
      <c r="L26" s="14">
        <f t="shared" si="3"/>
        <v>0</v>
      </c>
      <c r="M26" s="13">
        <v>0</v>
      </c>
      <c r="N26" s="13"/>
      <c r="O26" s="35">
        <f>VLOOKUP(A26,'[1]Hoja1'!$B$2:$D$49,3,0)</f>
        <v>202594503</v>
      </c>
      <c r="P26" s="13"/>
      <c r="Q26" s="14">
        <f t="shared" si="4"/>
        <v>0</v>
      </c>
      <c r="R26" s="14">
        <f t="shared" si="5"/>
        <v>0</v>
      </c>
      <c r="S26" s="40">
        <f t="shared" si="6"/>
        <v>405189006</v>
      </c>
      <c r="T26" s="14">
        <f t="shared" si="7"/>
        <v>0</v>
      </c>
      <c r="U26" s="13">
        <v>0</v>
      </c>
      <c r="V26" s="13"/>
      <c r="W26" s="35">
        <f>VLOOKUP(A26,'[1]Hoja1'!$B$2:$E$49,4,0)</f>
        <v>202594503</v>
      </c>
      <c r="X26" s="13"/>
      <c r="Y26" s="40">
        <f t="shared" si="8"/>
        <v>0</v>
      </c>
      <c r="Z26" s="40">
        <f t="shared" si="9"/>
        <v>0</v>
      </c>
      <c r="AA26" s="40">
        <f t="shared" si="10"/>
        <v>607783509</v>
      </c>
      <c r="AB26" s="14">
        <f t="shared" si="11"/>
        <v>0</v>
      </c>
      <c r="AC26" s="13">
        <v>0</v>
      </c>
      <c r="AD26" s="13"/>
      <c r="AE26" s="35">
        <f>VLOOKUP(A26,'[2]Hoja2'!$C$2:$D$49,2,0)</f>
        <v>202594503</v>
      </c>
      <c r="AF26" s="13"/>
      <c r="AG26" s="40">
        <f t="shared" si="12"/>
        <v>0</v>
      </c>
      <c r="AH26" s="40">
        <f t="shared" si="13"/>
        <v>0</v>
      </c>
      <c r="AI26" s="40">
        <f t="shared" si="14"/>
        <v>810378012</v>
      </c>
      <c r="AJ26" s="14">
        <f t="shared" si="15"/>
        <v>0</v>
      </c>
    </row>
    <row r="27" spans="1:36" ht="12.75">
      <c r="A27" s="11">
        <v>8909801501</v>
      </c>
      <c r="B27" s="11">
        <v>824105000</v>
      </c>
      <c r="C27" s="12" t="s">
        <v>56</v>
      </c>
      <c r="D27" s="12" t="s">
        <v>57</v>
      </c>
      <c r="E27" s="13">
        <v>0</v>
      </c>
      <c r="F27" s="13"/>
      <c r="G27" s="35">
        <f>VLOOKUP(A27,'[1]Hoja1'!$B$2:$C$49,2,0)</f>
        <v>124615578</v>
      </c>
      <c r="H27" s="13"/>
      <c r="I27" s="14">
        <f t="shared" si="0"/>
        <v>0</v>
      </c>
      <c r="J27" s="14">
        <f t="shared" si="1"/>
        <v>0</v>
      </c>
      <c r="K27" s="14">
        <f t="shared" si="2"/>
        <v>124615578</v>
      </c>
      <c r="L27" s="14">
        <f t="shared" si="3"/>
        <v>0</v>
      </c>
      <c r="M27" s="13">
        <v>0</v>
      </c>
      <c r="N27" s="13"/>
      <c r="O27" s="35">
        <f>VLOOKUP(A27,'[1]Hoja1'!$B$2:$D$49,3,0)</f>
        <v>124615578</v>
      </c>
      <c r="P27" s="13"/>
      <c r="Q27" s="14">
        <f t="shared" si="4"/>
        <v>0</v>
      </c>
      <c r="R27" s="14">
        <f t="shared" si="5"/>
        <v>0</v>
      </c>
      <c r="S27" s="40">
        <f t="shared" si="6"/>
        <v>249231156</v>
      </c>
      <c r="T27" s="14">
        <f t="shared" si="7"/>
        <v>0</v>
      </c>
      <c r="U27" s="13">
        <v>0</v>
      </c>
      <c r="V27" s="13"/>
      <c r="W27" s="35">
        <f>VLOOKUP(A27,'[1]Hoja1'!$B$2:$E$49,4,0)</f>
        <v>124615578</v>
      </c>
      <c r="X27" s="13"/>
      <c r="Y27" s="40">
        <f t="shared" si="8"/>
        <v>0</v>
      </c>
      <c r="Z27" s="40">
        <f t="shared" si="9"/>
        <v>0</v>
      </c>
      <c r="AA27" s="40">
        <f t="shared" si="10"/>
        <v>373846734</v>
      </c>
      <c r="AB27" s="14">
        <f t="shared" si="11"/>
        <v>0</v>
      </c>
      <c r="AC27" s="13">
        <v>0</v>
      </c>
      <c r="AD27" s="13"/>
      <c r="AE27" s="35">
        <f>VLOOKUP(A27,'[2]Hoja2'!$C$2:$D$49,2,0)</f>
        <v>124615578</v>
      </c>
      <c r="AF27" s="13"/>
      <c r="AG27" s="40">
        <f t="shared" si="12"/>
        <v>0</v>
      </c>
      <c r="AH27" s="40">
        <f t="shared" si="13"/>
        <v>0</v>
      </c>
      <c r="AI27" s="40">
        <f t="shared" si="14"/>
        <v>498462312</v>
      </c>
      <c r="AJ27" s="14">
        <f t="shared" si="15"/>
        <v>0</v>
      </c>
    </row>
    <row r="28" spans="1:36" ht="15">
      <c r="A28" s="11">
        <v>8910800313</v>
      </c>
      <c r="B28" s="11">
        <v>27123000</v>
      </c>
      <c r="C28" s="12" t="s">
        <v>58</v>
      </c>
      <c r="D28" s="17" t="s">
        <v>59</v>
      </c>
      <c r="E28" s="13">
        <f>VLOOKUP(A28,'[1]Hoja2'!$A$2:$B$7,2,0)</f>
        <v>1633689678</v>
      </c>
      <c r="F28" s="13"/>
      <c r="G28" s="35">
        <f>VLOOKUP(A28,'[1]Hoja1'!$B$2:$C$49,2,0)</f>
        <v>3252919969.32</v>
      </c>
      <c r="H28" s="13"/>
      <c r="I28" s="14">
        <f t="shared" si="0"/>
        <v>1633689678</v>
      </c>
      <c r="J28" s="14">
        <f t="shared" si="1"/>
        <v>0</v>
      </c>
      <c r="K28" s="14">
        <f t="shared" si="2"/>
        <v>3252919969.32</v>
      </c>
      <c r="L28" s="14">
        <f t="shared" si="3"/>
        <v>0</v>
      </c>
      <c r="M28" s="13">
        <f>VLOOKUP(A28,'[1]Hoja2'!$A$2:$C$7,3,0)</f>
        <v>3367401173.8</v>
      </c>
      <c r="N28" s="13"/>
      <c r="O28" s="35">
        <f>VLOOKUP(A28,'[1]Hoja1'!$B$2:$D$49,3,0)</f>
        <v>7590146595.08</v>
      </c>
      <c r="P28" s="13"/>
      <c r="Q28" s="14">
        <f t="shared" si="4"/>
        <v>5001090851.8</v>
      </c>
      <c r="R28" s="14">
        <f t="shared" si="5"/>
        <v>0</v>
      </c>
      <c r="S28" s="40">
        <f t="shared" si="6"/>
        <v>10843066564.4</v>
      </c>
      <c r="T28" s="14">
        <f t="shared" si="7"/>
        <v>0</v>
      </c>
      <c r="U28" s="13">
        <f>VLOOKUP(A28,'[1]Hoja2'!$A$2:$D$7,4,0)</f>
        <v>1667030283.9333334</v>
      </c>
      <c r="V28" s="13">
        <v>1412812513</v>
      </c>
      <c r="W28" s="35">
        <f>VLOOKUP(A28,'[1]Hoja1'!$B$2:$E$49,4,0)</f>
        <v>3614355521.4666667</v>
      </c>
      <c r="X28" s="13"/>
      <c r="Y28" s="40">
        <f t="shared" si="8"/>
        <v>6668121135.733334</v>
      </c>
      <c r="Z28" s="40">
        <f t="shared" si="9"/>
        <v>1412812513</v>
      </c>
      <c r="AA28" s="40">
        <f t="shared" si="10"/>
        <v>14457422085.866667</v>
      </c>
      <c r="AB28" s="14">
        <f t="shared" si="11"/>
        <v>0</v>
      </c>
      <c r="AC28" s="13">
        <f>VLOOKUP(A28,'[2]Hoja2'!$C$53:$D$58,2,0)</f>
        <v>1667030283.9333334</v>
      </c>
      <c r="AD28" s="13"/>
      <c r="AE28" s="35">
        <f>VLOOKUP(A28,'[2]Hoja2'!$C$2:$D$49,2,0)</f>
        <v>3614355521.4666667</v>
      </c>
      <c r="AF28" s="13"/>
      <c r="AG28" s="40">
        <f t="shared" si="12"/>
        <v>8335151419.666667</v>
      </c>
      <c r="AH28" s="40">
        <f t="shared" si="13"/>
        <v>1412812513</v>
      </c>
      <c r="AI28" s="40">
        <f t="shared" si="14"/>
        <v>18071777607.333332</v>
      </c>
      <c r="AJ28" s="14">
        <f t="shared" si="15"/>
        <v>0</v>
      </c>
    </row>
    <row r="29" spans="1:36" ht="12.75">
      <c r="A29" s="11">
        <v>8911800842</v>
      </c>
      <c r="B29" s="11">
        <v>26141000</v>
      </c>
      <c r="C29" s="12" t="s">
        <v>60</v>
      </c>
      <c r="D29" s="12" t="s">
        <v>61</v>
      </c>
      <c r="E29" s="13">
        <v>0</v>
      </c>
      <c r="F29" s="13"/>
      <c r="G29" s="35">
        <f>VLOOKUP(A29,'[1]Hoja1'!$B$2:$C$49,2,0)</f>
        <v>2249943978.54</v>
      </c>
      <c r="H29" s="13"/>
      <c r="I29" s="14">
        <f t="shared" si="0"/>
        <v>0</v>
      </c>
      <c r="J29" s="14">
        <f t="shared" si="1"/>
        <v>0</v>
      </c>
      <c r="K29" s="14">
        <f t="shared" si="2"/>
        <v>2249943978.54</v>
      </c>
      <c r="L29" s="14">
        <f t="shared" si="3"/>
        <v>0</v>
      </c>
      <c r="M29" s="13">
        <v>0</v>
      </c>
      <c r="N29" s="13"/>
      <c r="O29" s="35">
        <f>VLOOKUP(A29,'[1]Hoja1'!$B$2:$D$49,3,0)</f>
        <v>5249869283.26</v>
      </c>
      <c r="P29" s="13"/>
      <c r="Q29" s="14">
        <f t="shared" si="4"/>
        <v>0</v>
      </c>
      <c r="R29" s="14">
        <f t="shared" si="5"/>
        <v>0</v>
      </c>
      <c r="S29" s="40">
        <f t="shared" si="6"/>
        <v>7499813261.8</v>
      </c>
      <c r="T29" s="14">
        <f t="shared" si="7"/>
        <v>0</v>
      </c>
      <c r="U29" s="13">
        <v>0</v>
      </c>
      <c r="V29" s="13">
        <v>1758076755</v>
      </c>
      <c r="W29" s="35">
        <f>VLOOKUP(A29,'[1]Hoja1'!$B$2:$E$49,4,0)</f>
        <v>2499937753.9333334</v>
      </c>
      <c r="X29" s="13"/>
      <c r="Y29" s="40">
        <f t="shared" si="8"/>
        <v>0</v>
      </c>
      <c r="Z29" s="40">
        <f t="shared" si="9"/>
        <v>1758076755</v>
      </c>
      <c r="AA29" s="40">
        <f t="shared" si="10"/>
        <v>9999751015.733334</v>
      </c>
      <c r="AB29" s="14">
        <f t="shared" si="11"/>
        <v>0</v>
      </c>
      <c r="AC29" s="13">
        <v>0</v>
      </c>
      <c r="AD29" s="13"/>
      <c r="AE29" s="35">
        <f>VLOOKUP(A29,'[2]Hoja2'!$C$2:$D$49,2,0)</f>
        <v>2499937753.9333334</v>
      </c>
      <c r="AF29" s="13"/>
      <c r="AG29" s="40">
        <f t="shared" si="12"/>
        <v>0</v>
      </c>
      <c r="AH29" s="40">
        <f t="shared" si="13"/>
        <v>1758076755</v>
      </c>
      <c r="AI29" s="40">
        <f t="shared" si="14"/>
        <v>12499688769.666668</v>
      </c>
      <c r="AJ29" s="14">
        <f t="shared" si="15"/>
        <v>0</v>
      </c>
    </row>
    <row r="30" spans="1:36" ht="12.75">
      <c r="A30" s="11">
        <v>8911903461</v>
      </c>
      <c r="B30" s="11">
        <v>26318000</v>
      </c>
      <c r="C30" s="12" t="s">
        <v>62</v>
      </c>
      <c r="D30" s="12" t="s">
        <v>63</v>
      </c>
      <c r="E30" s="13">
        <v>0</v>
      </c>
      <c r="F30" s="13"/>
      <c r="G30" s="35">
        <f>VLOOKUP(A30,'[1]Hoja1'!$B$2:$C$49,2,0)</f>
        <v>1015118716.26</v>
      </c>
      <c r="H30" s="13"/>
      <c r="I30" s="14">
        <f t="shared" si="0"/>
        <v>0</v>
      </c>
      <c r="J30" s="14">
        <f t="shared" si="1"/>
        <v>0</v>
      </c>
      <c r="K30" s="14">
        <f t="shared" si="2"/>
        <v>1015118716.26</v>
      </c>
      <c r="L30" s="14">
        <f t="shared" si="3"/>
        <v>0</v>
      </c>
      <c r="M30" s="13">
        <v>0</v>
      </c>
      <c r="N30" s="13"/>
      <c r="O30" s="35">
        <f>VLOOKUP(A30,'[1]Hoja1'!$B$2:$D$49,3,0)</f>
        <v>2368610337.94</v>
      </c>
      <c r="P30" s="13"/>
      <c r="Q30" s="14">
        <f t="shared" si="4"/>
        <v>0</v>
      </c>
      <c r="R30" s="14">
        <f t="shared" si="5"/>
        <v>0</v>
      </c>
      <c r="S30" s="40">
        <f t="shared" si="6"/>
        <v>3383729054.2</v>
      </c>
      <c r="T30" s="14">
        <f t="shared" si="7"/>
        <v>0</v>
      </c>
      <c r="U30" s="13">
        <v>0</v>
      </c>
      <c r="V30" s="13">
        <v>579022240</v>
      </c>
      <c r="W30" s="35">
        <f>VLOOKUP(A30,'[1]Hoja1'!$B$2:$E$49,4,0)</f>
        <v>1127909684.7333333</v>
      </c>
      <c r="X30" s="13"/>
      <c r="Y30" s="40">
        <f t="shared" si="8"/>
        <v>0</v>
      </c>
      <c r="Z30" s="40">
        <f t="shared" si="9"/>
        <v>579022240</v>
      </c>
      <c r="AA30" s="40">
        <f t="shared" si="10"/>
        <v>4511638738.933333</v>
      </c>
      <c r="AB30" s="14">
        <f t="shared" si="11"/>
        <v>0</v>
      </c>
      <c r="AC30" s="13">
        <v>0</v>
      </c>
      <c r="AD30" s="13"/>
      <c r="AE30" s="35">
        <f>VLOOKUP(A30,'[2]Hoja2'!$C$2:$D$49,2,0)</f>
        <v>1127909684.7333333</v>
      </c>
      <c r="AF30" s="13"/>
      <c r="AG30" s="40">
        <f t="shared" si="12"/>
        <v>0</v>
      </c>
      <c r="AH30" s="40">
        <f t="shared" si="13"/>
        <v>579022240</v>
      </c>
      <c r="AI30" s="40">
        <f t="shared" si="14"/>
        <v>5639548423.666667</v>
      </c>
      <c r="AJ30" s="14">
        <f t="shared" si="15"/>
        <v>0</v>
      </c>
    </row>
    <row r="31" spans="1:36" ht="12.75">
      <c r="A31" s="11">
        <v>8913800335</v>
      </c>
      <c r="B31" s="11">
        <v>211176111</v>
      </c>
      <c r="C31" s="12" t="s">
        <v>64</v>
      </c>
      <c r="D31" s="12" t="s">
        <v>65</v>
      </c>
      <c r="E31" s="13">
        <v>0</v>
      </c>
      <c r="F31" s="13"/>
      <c r="G31" s="35">
        <v>0</v>
      </c>
      <c r="H31" s="13"/>
      <c r="I31" s="14">
        <f t="shared" si="0"/>
        <v>0</v>
      </c>
      <c r="J31" s="14">
        <f t="shared" si="1"/>
        <v>0</v>
      </c>
      <c r="K31" s="14">
        <f t="shared" si="2"/>
        <v>0</v>
      </c>
      <c r="L31" s="14">
        <f t="shared" si="3"/>
        <v>0</v>
      </c>
      <c r="M31" s="13">
        <v>0</v>
      </c>
      <c r="N31" s="13"/>
      <c r="O31" s="35">
        <v>0</v>
      </c>
      <c r="P31" s="13"/>
      <c r="Q31" s="14">
        <f t="shared" si="4"/>
        <v>0</v>
      </c>
      <c r="R31" s="14">
        <f t="shared" si="5"/>
        <v>0</v>
      </c>
      <c r="S31" s="40">
        <v>0</v>
      </c>
      <c r="T31" s="14">
        <f>L31+P31</f>
        <v>0</v>
      </c>
      <c r="U31" s="13">
        <v>0</v>
      </c>
      <c r="V31" s="13"/>
      <c r="W31" s="35">
        <v>0</v>
      </c>
      <c r="X31" s="13"/>
      <c r="Y31" s="40">
        <f t="shared" si="8"/>
        <v>0</v>
      </c>
      <c r="Z31" s="40">
        <f t="shared" si="9"/>
        <v>0</v>
      </c>
      <c r="AA31" s="40">
        <f t="shared" si="10"/>
        <v>0</v>
      </c>
      <c r="AB31" s="14">
        <f t="shared" si="11"/>
        <v>0</v>
      </c>
      <c r="AC31" s="13">
        <v>0</v>
      </c>
      <c r="AD31" s="13"/>
      <c r="AE31" s="13">
        <v>0</v>
      </c>
      <c r="AF31" s="13"/>
      <c r="AG31" s="40">
        <f t="shared" si="12"/>
        <v>0</v>
      </c>
      <c r="AH31" s="40">
        <f t="shared" si="13"/>
        <v>0</v>
      </c>
      <c r="AI31" s="40">
        <f t="shared" si="14"/>
        <v>0</v>
      </c>
      <c r="AJ31" s="14">
        <f t="shared" si="15"/>
        <v>0</v>
      </c>
    </row>
    <row r="32" spans="1:36" ht="12.75">
      <c r="A32" s="11">
        <v>8914800359</v>
      </c>
      <c r="B32" s="11">
        <v>24666000</v>
      </c>
      <c r="C32" s="12" t="s">
        <v>66</v>
      </c>
      <c r="D32" s="12" t="s">
        <v>67</v>
      </c>
      <c r="E32" s="13">
        <f>VLOOKUP(A32,'[1]Hoja2'!$A$2:$B$7,2,0)</f>
        <v>816746421</v>
      </c>
      <c r="F32" s="13"/>
      <c r="G32" s="35">
        <f>VLOOKUP(A32,'[1]Hoja1'!$B$2:$C$49,2,0)</f>
        <v>3353035519.74</v>
      </c>
      <c r="H32" s="13"/>
      <c r="I32" s="14">
        <f t="shared" si="0"/>
        <v>816746421</v>
      </c>
      <c r="J32" s="14">
        <f t="shared" si="1"/>
        <v>0</v>
      </c>
      <c r="K32" s="14">
        <f t="shared" si="2"/>
        <v>3353035519.74</v>
      </c>
      <c r="L32" s="14">
        <f t="shared" si="3"/>
        <v>0</v>
      </c>
      <c r="M32" s="13">
        <f>VLOOKUP(A32,'[1]Hoja2'!$A$2:$C$7,3,0)</f>
        <v>1683497724.6000001</v>
      </c>
      <c r="N32" s="13"/>
      <c r="O32" s="35">
        <f>VLOOKUP(A32,'[1]Hoja1'!$B$2:$D$49,3,0)</f>
        <v>7823749546.06</v>
      </c>
      <c r="P32" s="13"/>
      <c r="Q32" s="14">
        <f t="shared" si="4"/>
        <v>2500244145.6000004</v>
      </c>
      <c r="R32" s="14">
        <f t="shared" si="5"/>
        <v>0</v>
      </c>
      <c r="S32" s="40">
        <f t="shared" si="6"/>
        <v>11176785065.8</v>
      </c>
      <c r="T32" s="14">
        <f t="shared" si="7"/>
        <v>0</v>
      </c>
      <c r="U32" s="13">
        <f>VLOOKUP(A32,'[1]Hoja2'!$A$2:$D$7,4,0)</f>
        <v>833414715</v>
      </c>
      <c r="V32" s="13">
        <v>2429789493</v>
      </c>
      <c r="W32" s="35">
        <f>VLOOKUP(A32,'[1]Hoja1'!$B$2:$E$49,4,0)</f>
        <v>3725595021.9333334</v>
      </c>
      <c r="X32" s="13"/>
      <c r="Y32" s="40">
        <f t="shared" si="8"/>
        <v>3333658860.6000004</v>
      </c>
      <c r="Z32" s="40">
        <f t="shared" si="9"/>
        <v>2429789493</v>
      </c>
      <c r="AA32" s="40">
        <f t="shared" si="10"/>
        <v>14902380087.733334</v>
      </c>
      <c r="AB32" s="14">
        <f t="shared" si="11"/>
        <v>0</v>
      </c>
      <c r="AC32" s="13">
        <f>VLOOKUP(A32,'[2]Hoja2'!$C$53:$D$58,2,0)</f>
        <v>833414715</v>
      </c>
      <c r="AD32" s="13"/>
      <c r="AE32" s="35">
        <f>VLOOKUP(A32,'[2]Hoja2'!$C$2:$D$49,2,0)</f>
        <v>3725595021.9333334</v>
      </c>
      <c r="AF32" s="13"/>
      <c r="AG32" s="40">
        <f t="shared" si="12"/>
        <v>4167073575.6000004</v>
      </c>
      <c r="AH32" s="40">
        <f t="shared" si="13"/>
        <v>2429789493</v>
      </c>
      <c r="AI32" s="40">
        <f t="shared" si="14"/>
        <v>18627975109.666668</v>
      </c>
      <c r="AJ32" s="14">
        <f t="shared" si="15"/>
        <v>0</v>
      </c>
    </row>
    <row r="33" spans="1:36" ht="12.75">
      <c r="A33" s="11">
        <v>8915003192</v>
      </c>
      <c r="B33" s="11">
        <v>27219000</v>
      </c>
      <c r="C33" s="12" t="s">
        <v>68</v>
      </c>
      <c r="D33" s="12" t="s">
        <v>69</v>
      </c>
      <c r="E33" s="13">
        <f>VLOOKUP(A33,'[1]Hoja2'!$A$2:$B$7,2,0)</f>
        <v>1022490974</v>
      </c>
      <c r="F33" s="13"/>
      <c r="G33" s="35">
        <f>VLOOKUP(A33,'[1]Hoja1'!$B$2:$C$49,2,0)</f>
        <v>4340343008.7</v>
      </c>
      <c r="H33" s="13"/>
      <c r="I33" s="14">
        <f t="shared" si="0"/>
        <v>1022490974</v>
      </c>
      <c r="J33" s="14">
        <f t="shared" si="1"/>
        <v>0</v>
      </c>
      <c r="K33" s="14">
        <f t="shared" si="2"/>
        <v>4340343008.7</v>
      </c>
      <c r="L33" s="14">
        <f t="shared" si="3"/>
        <v>0</v>
      </c>
      <c r="M33" s="13">
        <f>VLOOKUP(A33,'[1]Hoja2'!$A$2:$C$7,3,0)</f>
        <v>2107583437</v>
      </c>
      <c r="N33" s="13"/>
      <c r="O33" s="35">
        <f>VLOOKUP(A33,'[1]Hoja1'!$B$2:$D$49,3,0)</f>
        <v>10127467020.3</v>
      </c>
      <c r="P33" s="13"/>
      <c r="Q33" s="14">
        <f t="shared" si="4"/>
        <v>3130074411</v>
      </c>
      <c r="R33" s="14">
        <f t="shared" si="5"/>
        <v>0</v>
      </c>
      <c r="S33" s="40">
        <f t="shared" si="6"/>
        <v>14467810029</v>
      </c>
      <c r="T33" s="14">
        <f t="shared" si="7"/>
        <v>0</v>
      </c>
      <c r="U33" s="13">
        <f>VLOOKUP(A33,'[1]Hoja2'!$A$2:$D$7,4,0)</f>
        <v>1043358137</v>
      </c>
      <c r="V33" s="13">
        <v>2743515361</v>
      </c>
      <c r="W33" s="35">
        <f>VLOOKUP(A33,'[1]Hoja1'!$B$2:$E$49,4,0)</f>
        <v>4822603343</v>
      </c>
      <c r="X33" s="13"/>
      <c r="Y33" s="40">
        <f t="shared" si="8"/>
        <v>4173432548</v>
      </c>
      <c r="Z33" s="40">
        <f t="shared" si="9"/>
        <v>2743515361</v>
      </c>
      <c r="AA33" s="40">
        <f t="shared" si="10"/>
        <v>19290413372</v>
      </c>
      <c r="AB33" s="14">
        <f t="shared" si="11"/>
        <v>0</v>
      </c>
      <c r="AC33" s="13">
        <f>VLOOKUP(A33,'[2]Hoja2'!$C$53:$D$58,2,0)</f>
        <v>1043358137</v>
      </c>
      <c r="AD33" s="13"/>
      <c r="AE33" s="35">
        <f>VLOOKUP(A33,'[2]Hoja2'!$C$2:$D$49,2,0)</f>
        <v>4822603343</v>
      </c>
      <c r="AF33" s="13"/>
      <c r="AG33" s="40">
        <f t="shared" si="12"/>
        <v>5216790685</v>
      </c>
      <c r="AH33" s="40">
        <f t="shared" si="13"/>
        <v>2743515361</v>
      </c>
      <c r="AI33" s="40">
        <f t="shared" si="14"/>
        <v>24113016715</v>
      </c>
      <c r="AJ33" s="14">
        <f t="shared" si="15"/>
        <v>0</v>
      </c>
    </row>
    <row r="34" spans="1:36" ht="12.75">
      <c r="A34" s="11">
        <v>8915007591</v>
      </c>
      <c r="B34" s="11">
        <v>822719000</v>
      </c>
      <c r="C34" s="12" t="s">
        <v>70</v>
      </c>
      <c r="D34" s="12" t="s">
        <v>71</v>
      </c>
      <c r="E34" s="13">
        <v>0</v>
      </c>
      <c r="F34" s="13"/>
      <c r="G34" s="35">
        <f>VLOOKUP(A34,'[1]Hoja1'!$B$2:$C$49,2,0)</f>
        <v>226706862</v>
      </c>
      <c r="H34" s="13"/>
      <c r="I34" s="14">
        <f t="shared" si="0"/>
        <v>0</v>
      </c>
      <c r="J34" s="14">
        <f t="shared" si="1"/>
        <v>0</v>
      </c>
      <c r="K34" s="14">
        <f t="shared" si="2"/>
        <v>226706862</v>
      </c>
      <c r="L34" s="14">
        <f t="shared" si="3"/>
        <v>0</v>
      </c>
      <c r="M34" s="13">
        <v>0</v>
      </c>
      <c r="N34" s="13"/>
      <c r="O34" s="35">
        <f>VLOOKUP(A34,'[1]Hoja1'!$B$2:$D$49,3,0)</f>
        <v>226706862</v>
      </c>
      <c r="P34" s="13"/>
      <c r="Q34" s="14">
        <f t="shared" si="4"/>
        <v>0</v>
      </c>
      <c r="R34" s="14">
        <f t="shared" si="5"/>
        <v>0</v>
      </c>
      <c r="S34" s="40">
        <f t="shared" si="6"/>
        <v>453413724</v>
      </c>
      <c r="T34" s="14">
        <f t="shared" si="7"/>
        <v>0</v>
      </c>
      <c r="U34" s="13">
        <v>0</v>
      </c>
      <c r="V34" s="13"/>
      <c r="W34" s="35">
        <f>VLOOKUP(A34,'[1]Hoja1'!$B$2:$E$49,4,0)</f>
        <v>226706862</v>
      </c>
      <c r="X34" s="13"/>
      <c r="Y34" s="40">
        <f t="shared" si="8"/>
        <v>0</v>
      </c>
      <c r="Z34" s="40">
        <f t="shared" si="9"/>
        <v>0</v>
      </c>
      <c r="AA34" s="40">
        <f t="shared" si="10"/>
        <v>680120586</v>
      </c>
      <c r="AB34" s="14">
        <f t="shared" si="11"/>
        <v>0</v>
      </c>
      <c r="AC34" s="13">
        <v>0</v>
      </c>
      <c r="AD34" s="13"/>
      <c r="AE34" s="35">
        <f>VLOOKUP(A34,'[2]Hoja2'!$C$2:$D$49,2,0)</f>
        <v>226706862</v>
      </c>
      <c r="AF34" s="13"/>
      <c r="AG34" s="40">
        <f t="shared" si="12"/>
        <v>0</v>
      </c>
      <c r="AH34" s="40">
        <f t="shared" si="13"/>
        <v>0</v>
      </c>
      <c r="AI34" s="40">
        <f t="shared" si="14"/>
        <v>906827448</v>
      </c>
      <c r="AJ34" s="14">
        <f t="shared" si="15"/>
        <v>0</v>
      </c>
    </row>
    <row r="35" spans="1:36" ht="12.75">
      <c r="A35" s="11">
        <v>8916800894</v>
      </c>
      <c r="B35" s="11">
        <v>28327000</v>
      </c>
      <c r="C35" s="12" t="s">
        <v>72</v>
      </c>
      <c r="D35" s="12" t="s">
        <v>73</v>
      </c>
      <c r="E35" s="13">
        <f>VLOOKUP(A35,'[1]Hoja2'!$A$2:$B$7,2,0)</f>
        <v>90986684</v>
      </c>
      <c r="F35" s="13"/>
      <c r="G35" s="35">
        <f>VLOOKUP(A35,'[1]Hoja1'!$B$2:$C$49,2,0)</f>
        <v>1785792707.22</v>
      </c>
      <c r="H35" s="13"/>
      <c r="I35" s="14">
        <f t="shared" si="0"/>
        <v>90986684</v>
      </c>
      <c r="J35" s="14">
        <f t="shared" si="1"/>
        <v>0</v>
      </c>
      <c r="K35" s="14">
        <f t="shared" si="2"/>
        <v>1785792707.22</v>
      </c>
      <c r="L35" s="14">
        <f t="shared" si="3"/>
        <v>0</v>
      </c>
      <c r="M35" s="13">
        <f>VLOOKUP(A35,'[1]Hoja2'!$A$2:$C$7,3,0)</f>
        <v>187543981.8</v>
      </c>
      <c r="N35" s="13"/>
      <c r="O35" s="35">
        <f>VLOOKUP(A35,'[1]Hoja1'!$B$2:$D$49,3,0)</f>
        <v>4166849650.1800003</v>
      </c>
      <c r="P35" s="13"/>
      <c r="Q35" s="14">
        <f t="shared" si="4"/>
        <v>278530665.8</v>
      </c>
      <c r="R35" s="14">
        <f t="shared" si="5"/>
        <v>0</v>
      </c>
      <c r="S35" s="40">
        <f t="shared" si="6"/>
        <v>5952642357.400001</v>
      </c>
      <c r="T35" s="14">
        <f t="shared" si="7"/>
        <v>0</v>
      </c>
      <c r="U35" s="13">
        <f>VLOOKUP(A35,'[1]Hoja2'!$A$2:$D$7,4,0)</f>
        <v>92843555.26666667</v>
      </c>
      <c r="V35" s="13">
        <v>642187906</v>
      </c>
      <c r="W35" s="35">
        <f>VLOOKUP(A35,'[1]Hoja1'!$B$2:$E$49,4,0)</f>
        <v>1984214119.1333334</v>
      </c>
      <c r="X35" s="13"/>
      <c r="Y35" s="40">
        <f t="shared" si="8"/>
        <v>371374221.06666666</v>
      </c>
      <c r="Z35" s="40">
        <f t="shared" si="9"/>
        <v>642187906</v>
      </c>
      <c r="AA35" s="40">
        <f t="shared" si="10"/>
        <v>7936856476.533334</v>
      </c>
      <c r="AB35" s="14">
        <f t="shared" si="11"/>
        <v>0</v>
      </c>
      <c r="AC35" s="13">
        <f>VLOOKUP(A35,'[2]Hoja2'!$C$53:$D$58,2,0)</f>
        <v>92843555.26666667</v>
      </c>
      <c r="AD35" s="13"/>
      <c r="AE35" s="35">
        <f>VLOOKUP(A35,'[2]Hoja2'!$C$2:$D$49,2,0)</f>
        <v>1984214119.1333334</v>
      </c>
      <c r="AF35" s="13"/>
      <c r="AG35" s="40">
        <f t="shared" si="12"/>
        <v>464217776.3333333</v>
      </c>
      <c r="AH35" s="40">
        <f t="shared" si="13"/>
        <v>642187906</v>
      </c>
      <c r="AI35" s="40">
        <f t="shared" si="14"/>
        <v>9921070595.666668</v>
      </c>
      <c r="AJ35" s="14">
        <f t="shared" si="15"/>
        <v>0</v>
      </c>
    </row>
    <row r="36" spans="1:36" ht="12.75">
      <c r="A36" s="11">
        <v>8917019320</v>
      </c>
      <c r="B36" s="11">
        <v>823847000</v>
      </c>
      <c r="C36" s="12" t="s">
        <v>74</v>
      </c>
      <c r="D36" s="12" t="s">
        <v>75</v>
      </c>
      <c r="E36" s="13">
        <v>0</v>
      </c>
      <c r="F36" s="13"/>
      <c r="G36" s="35">
        <f>VLOOKUP(A36,'[1]Hoja1'!$B$2:$C$49,2,0)</f>
        <v>154637447</v>
      </c>
      <c r="H36" s="13"/>
      <c r="I36" s="14">
        <f t="shared" si="0"/>
        <v>0</v>
      </c>
      <c r="J36" s="14">
        <f t="shared" si="1"/>
        <v>0</v>
      </c>
      <c r="K36" s="14">
        <f t="shared" si="2"/>
        <v>154637447</v>
      </c>
      <c r="L36" s="14">
        <f t="shared" si="3"/>
        <v>0</v>
      </c>
      <c r="M36" s="13">
        <v>0</v>
      </c>
      <c r="N36" s="13"/>
      <c r="O36" s="35">
        <f>VLOOKUP(A36,'[1]Hoja1'!$B$2:$D$49,3,0)</f>
        <v>154637447</v>
      </c>
      <c r="P36" s="13"/>
      <c r="Q36" s="14">
        <f t="shared" si="4"/>
        <v>0</v>
      </c>
      <c r="R36" s="14">
        <f t="shared" si="5"/>
        <v>0</v>
      </c>
      <c r="S36" s="40">
        <f t="shared" si="6"/>
        <v>309274894</v>
      </c>
      <c r="T36" s="14">
        <f t="shared" si="7"/>
        <v>0</v>
      </c>
      <c r="U36" s="13">
        <v>0</v>
      </c>
      <c r="V36" s="13"/>
      <c r="W36" s="35">
        <f>VLOOKUP(A36,'[1]Hoja1'!$B$2:$E$49,4,0)</f>
        <v>154637447</v>
      </c>
      <c r="X36" s="13"/>
      <c r="Y36" s="40">
        <f t="shared" si="8"/>
        <v>0</v>
      </c>
      <c r="Z36" s="40">
        <f t="shared" si="9"/>
        <v>0</v>
      </c>
      <c r="AA36" s="40">
        <f t="shared" si="10"/>
        <v>463912341</v>
      </c>
      <c r="AB36" s="14">
        <f t="shared" si="11"/>
        <v>0</v>
      </c>
      <c r="AC36" s="13">
        <v>0</v>
      </c>
      <c r="AD36" s="13"/>
      <c r="AE36" s="35">
        <f>VLOOKUP(A36,'[2]Hoja2'!$C$2:$D$49,2,0)</f>
        <v>154637447</v>
      </c>
      <c r="AF36" s="13"/>
      <c r="AG36" s="40">
        <f t="shared" si="12"/>
        <v>0</v>
      </c>
      <c r="AH36" s="40">
        <f t="shared" si="13"/>
        <v>0</v>
      </c>
      <c r="AI36" s="40">
        <f t="shared" si="14"/>
        <v>618549788</v>
      </c>
      <c r="AJ36" s="14">
        <f t="shared" si="15"/>
        <v>0</v>
      </c>
    </row>
    <row r="37" spans="1:36" ht="12.75">
      <c r="A37" s="11">
        <v>8917801118</v>
      </c>
      <c r="B37" s="11">
        <v>121647000</v>
      </c>
      <c r="C37" s="12" t="s">
        <v>76</v>
      </c>
      <c r="D37" s="12" t="s">
        <v>77</v>
      </c>
      <c r="E37" s="13">
        <v>0</v>
      </c>
      <c r="F37" s="13"/>
      <c r="G37" s="35">
        <f>VLOOKUP(A37,'[1]Hoja1'!$B$2:$C$49,2,0)</f>
        <v>2031440811.2400002</v>
      </c>
      <c r="H37" s="13"/>
      <c r="I37" s="14">
        <f t="shared" si="0"/>
        <v>0</v>
      </c>
      <c r="J37" s="14">
        <f t="shared" si="1"/>
        <v>0</v>
      </c>
      <c r="K37" s="14">
        <f t="shared" si="2"/>
        <v>2031440811.2400002</v>
      </c>
      <c r="L37" s="14">
        <f t="shared" si="3"/>
        <v>0</v>
      </c>
      <c r="M37" s="13">
        <v>0</v>
      </c>
      <c r="N37" s="13"/>
      <c r="O37" s="35">
        <f>VLOOKUP(A37,'[1]Hoja1'!$B$2:$D$49,3,0)</f>
        <v>4740028559.559999</v>
      </c>
      <c r="P37" s="13"/>
      <c r="Q37" s="14">
        <f t="shared" si="4"/>
        <v>0</v>
      </c>
      <c r="R37" s="14">
        <f t="shared" si="5"/>
        <v>0</v>
      </c>
      <c r="S37" s="40">
        <f t="shared" si="6"/>
        <v>6771469370.799999</v>
      </c>
      <c r="T37" s="14">
        <f t="shared" si="7"/>
        <v>0</v>
      </c>
      <c r="U37" s="13">
        <v>0</v>
      </c>
      <c r="V37" s="13"/>
      <c r="W37" s="35">
        <f>VLOOKUP(A37,'[1]Hoja1'!$B$2:$E$49,4,0)</f>
        <v>2257156456.9333334</v>
      </c>
      <c r="X37" s="13"/>
      <c r="Y37" s="40">
        <f t="shared" si="8"/>
        <v>0</v>
      </c>
      <c r="Z37" s="40">
        <f t="shared" si="9"/>
        <v>0</v>
      </c>
      <c r="AA37" s="40">
        <f t="shared" si="10"/>
        <v>9028625827.733334</v>
      </c>
      <c r="AB37" s="14">
        <f t="shared" si="11"/>
        <v>0</v>
      </c>
      <c r="AC37" s="13">
        <v>0</v>
      </c>
      <c r="AD37" s="13"/>
      <c r="AE37" s="35">
        <f>VLOOKUP(A37,'[2]Hoja2'!$C$2:$D$49,2,0)</f>
        <v>2257156456.9333334</v>
      </c>
      <c r="AF37" s="13"/>
      <c r="AG37" s="40">
        <f t="shared" si="12"/>
        <v>0</v>
      </c>
      <c r="AH37" s="40">
        <f t="shared" si="13"/>
        <v>0</v>
      </c>
      <c r="AI37" s="40">
        <f t="shared" si="14"/>
        <v>11285782284.666668</v>
      </c>
      <c r="AJ37" s="14">
        <f t="shared" si="15"/>
        <v>0</v>
      </c>
    </row>
    <row r="38" spans="1:36" ht="12.75">
      <c r="A38" s="11">
        <v>8918002604</v>
      </c>
      <c r="B38" s="11">
        <v>20615000</v>
      </c>
      <c r="C38" s="12" t="s">
        <v>78</v>
      </c>
      <c r="D38" s="12" t="s">
        <v>79</v>
      </c>
      <c r="E38" s="13">
        <v>0</v>
      </c>
      <c r="F38" s="13"/>
      <c r="G38" s="35">
        <f>VLOOKUP(A38,'[1]Hoja1'!$B$2:$C$49,2,0)</f>
        <v>381792195</v>
      </c>
      <c r="H38" s="13"/>
      <c r="I38" s="14">
        <f t="shared" si="0"/>
        <v>0</v>
      </c>
      <c r="J38" s="14">
        <f t="shared" si="1"/>
        <v>0</v>
      </c>
      <c r="K38" s="14">
        <f t="shared" si="2"/>
        <v>381792195</v>
      </c>
      <c r="L38" s="14">
        <f t="shared" si="3"/>
        <v>0</v>
      </c>
      <c r="M38" s="13">
        <v>0</v>
      </c>
      <c r="N38" s="13"/>
      <c r="O38" s="35">
        <f>VLOOKUP(A38,'[1]Hoja1'!$B$2:$D$49,3,0)</f>
        <v>381792195</v>
      </c>
      <c r="P38" s="13"/>
      <c r="Q38" s="14">
        <f t="shared" si="4"/>
        <v>0</v>
      </c>
      <c r="R38" s="14">
        <f t="shared" si="5"/>
        <v>0</v>
      </c>
      <c r="S38" s="40">
        <f t="shared" si="6"/>
        <v>763584390</v>
      </c>
      <c r="T38" s="14">
        <f t="shared" si="7"/>
        <v>0</v>
      </c>
      <c r="U38" s="13">
        <v>0</v>
      </c>
      <c r="V38" s="13"/>
      <c r="W38" s="35">
        <f>VLOOKUP(A38,'[1]Hoja1'!$B$2:$E$49,4,0)</f>
        <v>381792195</v>
      </c>
      <c r="X38" s="13"/>
      <c r="Y38" s="40">
        <f t="shared" si="8"/>
        <v>0</v>
      </c>
      <c r="Z38" s="40">
        <f t="shared" si="9"/>
        <v>0</v>
      </c>
      <c r="AA38" s="40">
        <f t="shared" si="10"/>
        <v>1145376585</v>
      </c>
      <c r="AB38" s="14">
        <f t="shared" si="11"/>
        <v>0</v>
      </c>
      <c r="AC38" s="13">
        <v>0</v>
      </c>
      <c r="AD38" s="13"/>
      <c r="AE38" s="35">
        <f>VLOOKUP(A38,'[2]Hoja2'!$C$2:$D$49,2,0)</f>
        <v>381792195</v>
      </c>
      <c r="AF38" s="13"/>
      <c r="AG38" s="40">
        <f t="shared" si="12"/>
        <v>0</v>
      </c>
      <c r="AH38" s="40">
        <f t="shared" si="13"/>
        <v>0</v>
      </c>
      <c r="AI38" s="40">
        <f t="shared" si="14"/>
        <v>1527168780</v>
      </c>
      <c r="AJ38" s="14">
        <f t="shared" si="15"/>
        <v>0</v>
      </c>
    </row>
    <row r="39" spans="1:36" ht="12.75">
      <c r="A39" s="11">
        <v>8918003301</v>
      </c>
      <c r="B39" s="11">
        <v>27615000</v>
      </c>
      <c r="C39" s="12" t="s">
        <v>80</v>
      </c>
      <c r="D39" s="12" t="s">
        <v>81</v>
      </c>
      <c r="E39" s="13">
        <v>0</v>
      </c>
      <c r="F39" s="13"/>
      <c r="G39" s="35">
        <f>VLOOKUP(A39,'[1]Hoja1'!$B$2:$C$49,2,0)</f>
        <v>5206724430.42</v>
      </c>
      <c r="H39" s="13"/>
      <c r="I39" s="14">
        <f t="shared" si="0"/>
        <v>0</v>
      </c>
      <c r="J39" s="14">
        <f t="shared" si="1"/>
        <v>0</v>
      </c>
      <c r="K39" s="14">
        <f t="shared" si="2"/>
        <v>5206724430.42</v>
      </c>
      <c r="L39" s="14">
        <f t="shared" si="3"/>
        <v>0</v>
      </c>
      <c r="M39" s="13">
        <v>0</v>
      </c>
      <c r="N39" s="13"/>
      <c r="O39" s="35">
        <f>VLOOKUP(A39,'[1]Hoja1'!$B$2:$D$49,3,0)</f>
        <v>12149023670.98</v>
      </c>
      <c r="P39" s="13"/>
      <c r="Q39" s="14">
        <f t="shared" si="4"/>
        <v>0</v>
      </c>
      <c r="R39" s="14">
        <f t="shared" si="5"/>
        <v>0</v>
      </c>
      <c r="S39" s="40">
        <f t="shared" si="6"/>
        <v>17355748101.4</v>
      </c>
      <c r="T39" s="14">
        <f t="shared" si="7"/>
        <v>0</v>
      </c>
      <c r="U39" s="13">
        <v>0</v>
      </c>
      <c r="V39" s="13">
        <v>3789966146</v>
      </c>
      <c r="W39" s="35">
        <f>VLOOKUP(A39,'[1]Hoja1'!$B$2:$E$49,4,0)</f>
        <v>5785249367.133333</v>
      </c>
      <c r="X39" s="13"/>
      <c r="Y39" s="40">
        <f t="shared" si="8"/>
        <v>0</v>
      </c>
      <c r="Z39" s="40">
        <f t="shared" si="9"/>
        <v>3789966146</v>
      </c>
      <c r="AA39" s="40">
        <f t="shared" si="10"/>
        <v>23140997468.533333</v>
      </c>
      <c r="AB39" s="14">
        <f t="shared" si="11"/>
        <v>0</v>
      </c>
      <c r="AC39" s="13">
        <v>0</v>
      </c>
      <c r="AD39" s="13"/>
      <c r="AE39" s="35">
        <f>VLOOKUP(A39,'[2]Hoja2'!$C$2:$D$49,2,0)</f>
        <v>5785249367.133333</v>
      </c>
      <c r="AF39" s="13"/>
      <c r="AG39" s="40">
        <f t="shared" si="12"/>
        <v>0</v>
      </c>
      <c r="AH39" s="40">
        <f t="shared" si="13"/>
        <v>3789966146</v>
      </c>
      <c r="AI39" s="40">
        <f t="shared" si="14"/>
        <v>28926246835.666664</v>
      </c>
      <c r="AJ39" s="14">
        <f t="shared" si="15"/>
        <v>0</v>
      </c>
    </row>
    <row r="40" spans="1:36" ht="12.75">
      <c r="A40" s="11">
        <v>8919008530</v>
      </c>
      <c r="B40" s="11">
        <v>124876000</v>
      </c>
      <c r="C40" s="12" t="s">
        <v>82</v>
      </c>
      <c r="D40" s="12" t="s">
        <v>83</v>
      </c>
      <c r="E40" s="13">
        <v>0</v>
      </c>
      <c r="F40" s="13"/>
      <c r="G40" s="35">
        <f>VLOOKUP(A40,'[1]Hoja1'!$B$2:$C$49,2,0)</f>
        <v>103288150.2</v>
      </c>
      <c r="H40" s="13"/>
      <c r="I40" s="14">
        <f t="shared" si="0"/>
        <v>0</v>
      </c>
      <c r="J40" s="14">
        <f t="shared" si="1"/>
        <v>0</v>
      </c>
      <c r="K40" s="14">
        <f t="shared" si="2"/>
        <v>103288150.2</v>
      </c>
      <c r="L40" s="14">
        <f t="shared" si="3"/>
        <v>0</v>
      </c>
      <c r="M40" s="13">
        <v>0</v>
      </c>
      <c r="N40" s="13"/>
      <c r="O40" s="35">
        <f>VLOOKUP(A40,'[1]Hoja1'!$B$2:$D$49,3,0)</f>
        <v>241005683.79999998</v>
      </c>
      <c r="P40" s="13"/>
      <c r="Q40" s="14">
        <f t="shared" si="4"/>
        <v>0</v>
      </c>
      <c r="R40" s="14">
        <f t="shared" si="5"/>
        <v>0</v>
      </c>
      <c r="S40" s="40">
        <f t="shared" si="6"/>
        <v>344293834</v>
      </c>
      <c r="T40" s="14">
        <f t="shared" si="7"/>
        <v>0</v>
      </c>
      <c r="U40" s="13">
        <v>0</v>
      </c>
      <c r="V40" s="13"/>
      <c r="W40" s="35">
        <f>VLOOKUP(A40,'[1]Hoja1'!$B$2:$E$49,4,0)</f>
        <v>114764611.33333333</v>
      </c>
      <c r="X40" s="13"/>
      <c r="Y40" s="40">
        <f t="shared" si="8"/>
        <v>0</v>
      </c>
      <c r="Z40" s="40">
        <f t="shared" si="9"/>
        <v>0</v>
      </c>
      <c r="AA40" s="40">
        <f t="shared" si="10"/>
        <v>459058445.3333333</v>
      </c>
      <c r="AB40" s="14">
        <f t="shared" si="11"/>
        <v>0</v>
      </c>
      <c r="AC40" s="13">
        <v>0</v>
      </c>
      <c r="AD40" s="13"/>
      <c r="AE40" s="35">
        <f>VLOOKUP(A40,'[2]Hoja2'!$C$2:$D$49,2,0)</f>
        <v>114764611.33333333</v>
      </c>
      <c r="AF40" s="13"/>
      <c r="AG40" s="40">
        <f t="shared" si="12"/>
        <v>0</v>
      </c>
      <c r="AH40" s="40">
        <f t="shared" si="13"/>
        <v>0</v>
      </c>
      <c r="AI40" s="40">
        <f t="shared" si="14"/>
        <v>573823056.6666666</v>
      </c>
      <c r="AJ40" s="14">
        <f t="shared" si="15"/>
        <v>0</v>
      </c>
    </row>
    <row r="41" spans="1:36" ht="12.75">
      <c r="A41" s="11">
        <v>8920007573</v>
      </c>
      <c r="B41" s="11">
        <v>28450000</v>
      </c>
      <c r="C41" s="12" t="s">
        <v>84</v>
      </c>
      <c r="D41" s="12" t="s">
        <v>85</v>
      </c>
      <c r="E41" s="13">
        <v>0</v>
      </c>
      <c r="F41" s="13"/>
      <c r="G41" s="35">
        <f>VLOOKUP(A41,'[1]Hoja1'!$B$2:$C$49,2,0)</f>
        <v>1228706787.5400002</v>
      </c>
      <c r="H41" s="13"/>
      <c r="I41" s="14">
        <f t="shared" si="0"/>
        <v>0</v>
      </c>
      <c r="J41" s="14">
        <f t="shared" si="1"/>
        <v>0</v>
      </c>
      <c r="K41" s="14">
        <f t="shared" si="2"/>
        <v>1228706787.5400002</v>
      </c>
      <c r="L41" s="14">
        <f t="shared" si="3"/>
        <v>0</v>
      </c>
      <c r="M41" s="13">
        <v>0</v>
      </c>
      <c r="N41" s="13"/>
      <c r="O41" s="35">
        <f>VLOOKUP(A41,'[1]Hoja1'!$B$2:$D$49,3,0)</f>
        <v>2866982504.26</v>
      </c>
      <c r="P41" s="13"/>
      <c r="Q41" s="14">
        <f t="shared" si="4"/>
        <v>0</v>
      </c>
      <c r="R41" s="14">
        <f t="shared" si="5"/>
        <v>0</v>
      </c>
      <c r="S41" s="40">
        <f t="shared" si="6"/>
        <v>4095689291.8</v>
      </c>
      <c r="T41" s="14">
        <f t="shared" si="7"/>
        <v>0</v>
      </c>
      <c r="U41" s="13">
        <v>0</v>
      </c>
      <c r="V41" s="13">
        <v>1052817674</v>
      </c>
      <c r="W41" s="35">
        <f>VLOOKUP(A41,'[1]Hoja1'!$B$2:$E$49,4,0)</f>
        <v>1365229763.9333334</v>
      </c>
      <c r="X41" s="13"/>
      <c r="Y41" s="40">
        <f t="shared" si="8"/>
        <v>0</v>
      </c>
      <c r="Z41" s="40">
        <f t="shared" si="9"/>
        <v>1052817674</v>
      </c>
      <c r="AA41" s="40">
        <f t="shared" si="10"/>
        <v>5460919055.733334</v>
      </c>
      <c r="AB41" s="14">
        <f t="shared" si="11"/>
        <v>0</v>
      </c>
      <c r="AC41" s="13">
        <v>0</v>
      </c>
      <c r="AD41" s="13"/>
      <c r="AE41" s="35">
        <f>VLOOKUP(A41,'[2]Hoja2'!$C$2:$D$49,2,0)</f>
        <v>1365229763.9333334</v>
      </c>
      <c r="AF41" s="13"/>
      <c r="AG41" s="40">
        <f t="shared" si="12"/>
        <v>0</v>
      </c>
      <c r="AH41" s="40">
        <f t="shared" si="13"/>
        <v>1052817674</v>
      </c>
      <c r="AI41" s="40">
        <f t="shared" si="14"/>
        <v>6826148819.666667</v>
      </c>
      <c r="AJ41" s="14">
        <f t="shared" si="15"/>
        <v>0</v>
      </c>
    </row>
    <row r="42" spans="1:36" ht="12.75">
      <c r="A42" s="11">
        <v>8921150294</v>
      </c>
      <c r="B42" s="11">
        <v>129444000</v>
      </c>
      <c r="C42" s="12" t="s">
        <v>86</v>
      </c>
      <c r="D42" s="12" t="s">
        <v>87</v>
      </c>
      <c r="E42" s="13">
        <v>0</v>
      </c>
      <c r="F42" s="13"/>
      <c r="G42" s="35">
        <f>VLOOKUP(A42,'[1]Hoja1'!$B$2:$C$49,2,0)</f>
        <v>798607956.5400001</v>
      </c>
      <c r="H42" s="13"/>
      <c r="I42" s="14">
        <f t="shared" si="0"/>
        <v>0</v>
      </c>
      <c r="J42" s="14">
        <f t="shared" si="1"/>
        <v>0</v>
      </c>
      <c r="K42" s="14">
        <f t="shared" si="2"/>
        <v>798607956.5400001</v>
      </c>
      <c r="L42" s="14">
        <f t="shared" si="3"/>
        <v>0</v>
      </c>
      <c r="M42" s="13">
        <v>0</v>
      </c>
      <c r="N42" s="13"/>
      <c r="O42" s="35">
        <f>VLOOKUP(A42,'[1]Hoja1'!$B$2:$D$49,3,0)</f>
        <v>1863418565.2599998</v>
      </c>
      <c r="P42" s="13"/>
      <c r="Q42" s="14">
        <f t="shared" si="4"/>
        <v>0</v>
      </c>
      <c r="R42" s="14">
        <f t="shared" si="5"/>
        <v>0</v>
      </c>
      <c r="S42" s="40">
        <f t="shared" si="6"/>
        <v>2662026521.7999997</v>
      </c>
      <c r="T42" s="14">
        <f t="shared" si="7"/>
        <v>0</v>
      </c>
      <c r="U42" s="13">
        <v>0</v>
      </c>
      <c r="V42" s="13"/>
      <c r="W42" s="35">
        <f>VLOOKUP(A42,'[1]Hoja1'!$B$2:$E$49,4,0)</f>
        <v>887342173.9333333</v>
      </c>
      <c r="X42" s="13"/>
      <c r="Y42" s="40">
        <f t="shared" si="8"/>
        <v>0</v>
      </c>
      <c r="Z42" s="40">
        <f t="shared" si="9"/>
        <v>0</v>
      </c>
      <c r="AA42" s="40">
        <f t="shared" si="10"/>
        <v>3549368695.733333</v>
      </c>
      <c r="AB42" s="14">
        <f t="shared" si="11"/>
        <v>0</v>
      </c>
      <c r="AC42" s="13">
        <v>0</v>
      </c>
      <c r="AD42" s="13"/>
      <c r="AE42" s="35">
        <f>VLOOKUP(A42,'[2]Hoja2'!$C$2:$D$49,2,0)</f>
        <v>887342173.9333333</v>
      </c>
      <c r="AF42" s="13"/>
      <c r="AG42" s="40">
        <f t="shared" si="12"/>
        <v>0</v>
      </c>
      <c r="AH42" s="40">
        <f t="shared" si="13"/>
        <v>0</v>
      </c>
      <c r="AI42" s="40">
        <f t="shared" si="14"/>
        <v>4436710869.666666</v>
      </c>
      <c r="AJ42" s="14">
        <f t="shared" si="15"/>
        <v>0</v>
      </c>
    </row>
    <row r="43" spans="1:36" ht="12.75">
      <c r="A43" s="11">
        <v>8922003239</v>
      </c>
      <c r="B43" s="11">
        <v>128870000</v>
      </c>
      <c r="C43" s="12" t="s">
        <v>88</v>
      </c>
      <c r="D43" s="12" t="s">
        <v>89</v>
      </c>
      <c r="E43" s="13">
        <v>0</v>
      </c>
      <c r="F43" s="13"/>
      <c r="G43" s="35">
        <f>VLOOKUP(A43,'[1]Hoja1'!$B$2:$C$49,2,0)</f>
        <v>766630176.1200001</v>
      </c>
      <c r="H43" s="13"/>
      <c r="I43" s="14">
        <f t="shared" si="0"/>
        <v>0</v>
      </c>
      <c r="J43" s="14">
        <f t="shared" si="1"/>
        <v>0</v>
      </c>
      <c r="K43" s="14">
        <f t="shared" si="2"/>
        <v>766630176.1200001</v>
      </c>
      <c r="L43" s="14">
        <f t="shared" si="3"/>
        <v>0</v>
      </c>
      <c r="M43" s="13">
        <v>0</v>
      </c>
      <c r="N43" s="13"/>
      <c r="O43" s="35">
        <f>VLOOKUP(A43,'[1]Hoja1'!$B$2:$D$49,3,0)</f>
        <v>1788803744.2799997</v>
      </c>
      <c r="P43" s="13"/>
      <c r="Q43" s="14">
        <f t="shared" si="4"/>
        <v>0</v>
      </c>
      <c r="R43" s="14">
        <f t="shared" si="5"/>
        <v>0</v>
      </c>
      <c r="S43" s="40">
        <f t="shared" si="6"/>
        <v>2555433920.3999996</v>
      </c>
      <c r="T43" s="14">
        <f t="shared" si="7"/>
        <v>0</v>
      </c>
      <c r="U43" s="13">
        <v>0</v>
      </c>
      <c r="V43" s="13"/>
      <c r="W43" s="35">
        <f>VLOOKUP(A43,'[1]Hoja1'!$B$2:$E$49,4,0)</f>
        <v>851811306.8</v>
      </c>
      <c r="X43" s="13"/>
      <c r="Y43" s="40">
        <f t="shared" si="8"/>
        <v>0</v>
      </c>
      <c r="Z43" s="40">
        <f t="shared" si="9"/>
        <v>0</v>
      </c>
      <c r="AA43" s="40">
        <f t="shared" si="10"/>
        <v>3407245227.2</v>
      </c>
      <c r="AB43" s="14">
        <f t="shared" si="11"/>
        <v>0</v>
      </c>
      <c r="AC43" s="13">
        <v>0</v>
      </c>
      <c r="AD43" s="13"/>
      <c r="AE43" s="35">
        <f>VLOOKUP(A43,'[2]Hoja2'!$C$2:$D$49,2,0)</f>
        <v>851811306.8</v>
      </c>
      <c r="AF43" s="13"/>
      <c r="AG43" s="40">
        <f t="shared" si="12"/>
        <v>0</v>
      </c>
      <c r="AH43" s="40">
        <f t="shared" si="13"/>
        <v>0</v>
      </c>
      <c r="AI43" s="40">
        <f t="shared" si="14"/>
        <v>4259056534</v>
      </c>
      <c r="AJ43" s="14">
        <f t="shared" si="15"/>
        <v>0</v>
      </c>
    </row>
    <row r="44" spans="1:36" ht="12.75">
      <c r="A44" s="11">
        <v>8923002856</v>
      </c>
      <c r="B44" s="11">
        <v>821920000</v>
      </c>
      <c r="C44" s="12" t="s">
        <v>90</v>
      </c>
      <c r="D44" s="12" t="s">
        <v>91</v>
      </c>
      <c r="E44" s="13">
        <v>0</v>
      </c>
      <c r="F44" s="13"/>
      <c r="G44" s="35">
        <f>VLOOKUP(A44,'[1]Hoja1'!$B$2:$C$49,2,0)</f>
        <v>1125249138.36</v>
      </c>
      <c r="H44" s="13"/>
      <c r="I44" s="14">
        <f t="shared" si="0"/>
        <v>0</v>
      </c>
      <c r="J44" s="14">
        <f t="shared" si="1"/>
        <v>0</v>
      </c>
      <c r="K44" s="14">
        <f t="shared" si="2"/>
        <v>1125249138.36</v>
      </c>
      <c r="L44" s="14">
        <f t="shared" si="3"/>
        <v>0</v>
      </c>
      <c r="M44" s="13">
        <v>0</v>
      </c>
      <c r="N44" s="13"/>
      <c r="O44" s="35">
        <f>VLOOKUP(A44,'[1]Hoja1'!$B$2:$D$49,3,0)</f>
        <v>2625581322.84</v>
      </c>
      <c r="P44" s="13"/>
      <c r="Q44" s="14">
        <f t="shared" si="4"/>
        <v>0</v>
      </c>
      <c r="R44" s="14">
        <f t="shared" si="5"/>
        <v>0</v>
      </c>
      <c r="S44" s="40">
        <f t="shared" si="6"/>
        <v>3750830461.2</v>
      </c>
      <c r="T44" s="14">
        <f t="shared" si="7"/>
        <v>0</v>
      </c>
      <c r="U44" s="13">
        <v>0</v>
      </c>
      <c r="V44" s="13">
        <v>747488212</v>
      </c>
      <c r="W44" s="35">
        <f>VLOOKUP(A44,'[1]Hoja1'!$B$2:$E$49,4,0)</f>
        <v>1250276820.4</v>
      </c>
      <c r="X44" s="13"/>
      <c r="Y44" s="40">
        <f t="shared" si="8"/>
        <v>0</v>
      </c>
      <c r="Z44" s="40">
        <f t="shared" si="9"/>
        <v>747488212</v>
      </c>
      <c r="AA44" s="40">
        <f>S44+W44</f>
        <v>5001107281.6</v>
      </c>
      <c r="AB44" s="14">
        <f t="shared" si="11"/>
        <v>0</v>
      </c>
      <c r="AC44" s="13">
        <v>0</v>
      </c>
      <c r="AD44" s="13"/>
      <c r="AE44" s="35">
        <f>VLOOKUP(A44,'[2]Hoja2'!$C$2:$D$49,2,0)</f>
        <v>1250276820.4</v>
      </c>
      <c r="AF44" s="13"/>
      <c r="AG44" s="40">
        <f t="shared" si="12"/>
        <v>0</v>
      </c>
      <c r="AH44" s="40">
        <f t="shared" si="13"/>
        <v>747488212</v>
      </c>
      <c r="AI44" s="40">
        <f>AA44+AE44</f>
        <v>6251384102</v>
      </c>
      <c r="AJ44" s="14">
        <f t="shared" si="15"/>
        <v>0</v>
      </c>
    </row>
    <row r="45" spans="1:36" s="43" customFormat="1" ht="15">
      <c r="A45" s="32">
        <v>8999990633</v>
      </c>
      <c r="B45" s="32">
        <v>27400000</v>
      </c>
      <c r="C45" s="41" t="s">
        <v>92</v>
      </c>
      <c r="D45" s="42" t="s">
        <v>93</v>
      </c>
      <c r="E45" s="13">
        <f>VLOOKUP(A45,'[1]Hoja2'!$A$2:$B$7,2,0)</f>
        <v>9751260366</v>
      </c>
      <c r="F45" s="13"/>
      <c r="G45" s="35">
        <f>VLOOKUP(A45,'[1]Hoja1'!$B$2:$C$49,2,0)</f>
        <v>27754604966.1</v>
      </c>
      <c r="H45" s="13"/>
      <c r="I45" s="14">
        <f t="shared" si="0"/>
        <v>9751260366</v>
      </c>
      <c r="J45" s="14">
        <f t="shared" si="1"/>
        <v>0</v>
      </c>
      <c r="K45" s="14">
        <f t="shared" si="2"/>
        <v>27754604966.1</v>
      </c>
      <c r="L45" s="14">
        <f t="shared" si="3"/>
        <v>0</v>
      </c>
      <c r="M45" s="13">
        <f>'[3]Hoja1'!$J$37</f>
        <v>27494068456.799995</v>
      </c>
      <c r="N45" s="13"/>
      <c r="O45" s="35">
        <f>VLOOKUP(A45,'[1]Hoja1'!$B$2:$D$49,3,0)</f>
        <v>64760744920.899994</v>
      </c>
      <c r="P45" s="13"/>
      <c r="Q45" s="14">
        <f t="shared" si="4"/>
        <v>37245328822.799995</v>
      </c>
      <c r="R45" s="14">
        <f t="shared" si="5"/>
        <v>0</v>
      </c>
      <c r="S45" s="40">
        <f t="shared" si="6"/>
        <v>92515349887</v>
      </c>
      <c r="T45" s="14">
        <f t="shared" si="7"/>
        <v>0</v>
      </c>
      <c r="U45" s="13">
        <v>2555753897</v>
      </c>
      <c r="V45" s="13">
        <v>36716149384</v>
      </c>
      <c r="W45" s="35">
        <f>VLOOKUP(A45,'[1]Hoja1'!$B$2:$E$49,4,0)</f>
        <v>30838449962.333332</v>
      </c>
      <c r="X45" s="13"/>
      <c r="Y45" s="40">
        <f t="shared" si="8"/>
        <v>39801082719.799995</v>
      </c>
      <c r="Z45" s="40">
        <f t="shared" si="9"/>
        <v>36716149384</v>
      </c>
      <c r="AA45" s="40">
        <f t="shared" si="10"/>
        <v>123353799849.33333</v>
      </c>
      <c r="AB45" s="14">
        <f t="shared" si="11"/>
        <v>0</v>
      </c>
      <c r="AC45" s="13">
        <f>VLOOKUP(A45,'[2]Hoja2'!$C$53:$D$58,2,0)</f>
        <v>9950285680</v>
      </c>
      <c r="AD45" s="13"/>
      <c r="AE45" s="35">
        <f>VLOOKUP(A45,'[2]Hoja2'!$C$2:$D$49,2,0)</f>
        <v>30838449962.333332</v>
      </c>
      <c r="AF45" s="13"/>
      <c r="AG45" s="40">
        <f t="shared" si="12"/>
        <v>49751368399.799995</v>
      </c>
      <c r="AH45" s="40">
        <f t="shared" si="13"/>
        <v>36716149384</v>
      </c>
      <c r="AI45" s="40">
        <f aca="true" t="shared" si="16" ref="AI45:AI82">AA45+AE45</f>
        <v>154192249811.66666</v>
      </c>
      <c r="AJ45" s="14">
        <f t="shared" si="15"/>
        <v>0</v>
      </c>
    </row>
    <row r="46" spans="1:36" ht="12.75">
      <c r="A46" s="11">
        <v>8999991244</v>
      </c>
      <c r="B46" s="11">
        <v>27500000</v>
      </c>
      <c r="C46" s="12" t="s">
        <v>94</v>
      </c>
      <c r="D46" s="12" t="s">
        <v>95</v>
      </c>
      <c r="E46" s="13">
        <v>0</v>
      </c>
      <c r="F46" s="13"/>
      <c r="G46" s="35">
        <f>VLOOKUP(A46,'[1]Hoja1'!$B$2:$C$49,2,0)</f>
        <v>2743874169.8399997</v>
      </c>
      <c r="H46" s="13"/>
      <c r="I46" s="14">
        <f t="shared" si="0"/>
        <v>0</v>
      </c>
      <c r="J46" s="14">
        <f t="shared" si="1"/>
        <v>0</v>
      </c>
      <c r="K46" s="14">
        <f t="shared" si="2"/>
        <v>2743874169.8399997</v>
      </c>
      <c r="L46" s="14">
        <f t="shared" si="3"/>
        <v>0</v>
      </c>
      <c r="M46" s="13">
        <v>0</v>
      </c>
      <c r="N46" s="13"/>
      <c r="O46" s="35">
        <f>VLOOKUP(A46,'[1]Hoja1'!$B$2:$D$49,3,0)</f>
        <v>6402373062.96</v>
      </c>
      <c r="P46" s="13"/>
      <c r="Q46" s="14">
        <f t="shared" si="4"/>
        <v>0</v>
      </c>
      <c r="R46" s="14">
        <f t="shared" si="5"/>
        <v>0</v>
      </c>
      <c r="S46" s="40">
        <f t="shared" si="6"/>
        <v>9146247232.8</v>
      </c>
      <c r="T46" s="14">
        <f t="shared" si="7"/>
        <v>0</v>
      </c>
      <c r="U46" s="13">
        <v>0</v>
      </c>
      <c r="V46" s="13">
        <v>1859188757</v>
      </c>
      <c r="W46" s="35">
        <f>VLOOKUP(A46,'[1]Hoja1'!$B$2:$E$49,4,0)</f>
        <v>3048749077.6</v>
      </c>
      <c r="X46" s="13"/>
      <c r="Y46" s="40">
        <f t="shared" si="8"/>
        <v>0</v>
      </c>
      <c r="Z46" s="40">
        <f t="shared" si="9"/>
        <v>1859188757</v>
      </c>
      <c r="AA46" s="40">
        <f t="shared" si="10"/>
        <v>12194996310.4</v>
      </c>
      <c r="AB46" s="14">
        <f t="shared" si="11"/>
        <v>0</v>
      </c>
      <c r="AC46" s="13">
        <v>0</v>
      </c>
      <c r="AD46" s="13"/>
      <c r="AE46" s="35">
        <f>VLOOKUP(A46,'[2]Hoja2'!$C$2:$D$49,2,0)</f>
        <v>3048749077.6</v>
      </c>
      <c r="AF46" s="13"/>
      <c r="AG46" s="40">
        <f t="shared" si="12"/>
        <v>0</v>
      </c>
      <c r="AH46" s="40">
        <f t="shared" si="13"/>
        <v>1859188757</v>
      </c>
      <c r="AI46" s="40">
        <f t="shared" si="16"/>
        <v>15243745388</v>
      </c>
      <c r="AJ46" s="14">
        <f t="shared" si="15"/>
        <v>0</v>
      </c>
    </row>
    <row r="47" spans="1:36" ht="12.75">
      <c r="A47" s="11">
        <v>8999992307</v>
      </c>
      <c r="B47" s="11">
        <v>222711001</v>
      </c>
      <c r="C47" s="12" t="s">
        <v>96</v>
      </c>
      <c r="D47" s="12" t="s">
        <v>97</v>
      </c>
      <c r="E47" s="13">
        <v>0</v>
      </c>
      <c r="F47" s="13"/>
      <c r="G47" s="35">
        <f>VLOOKUP(A47,'[1]Hoja1'!$B$2:$C$49,2,0)</f>
        <v>774048933.9</v>
      </c>
      <c r="H47" s="13"/>
      <c r="I47" s="14">
        <f t="shared" si="0"/>
        <v>0</v>
      </c>
      <c r="J47" s="14">
        <f t="shared" si="1"/>
        <v>0</v>
      </c>
      <c r="K47" s="14">
        <f t="shared" si="2"/>
        <v>774048933.9</v>
      </c>
      <c r="L47" s="14">
        <f t="shared" si="3"/>
        <v>0</v>
      </c>
      <c r="M47" s="13">
        <v>0</v>
      </c>
      <c r="N47" s="13"/>
      <c r="O47" s="35">
        <f>VLOOKUP(A47,'[1]Hoja1'!$B$2:$D$49,3,0)</f>
        <v>1806114179.1</v>
      </c>
      <c r="P47" s="13"/>
      <c r="Q47" s="14">
        <f t="shared" si="4"/>
        <v>0</v>
      </c>
      <c r="R47" s="14">
        <f t="shared" si="5"/>
        <v>0</v>
      </c>
      <c r="S47" s="40">
        <f t="shared" si="6"/>
        <v>2580163113</v>
      </c>
      <c r="T47" s="14">
        <f t="shared" si="7"/>
        <v>0</v>
      </c>
      <c r="U47" s="13">
        <v>0</v>
      </c>
      <c r="V47" s="13"/>
      <c r="W47" s="35">
        <f>VLOOKUP(A47,'[1]Hoja1'!$B$2:$E$49,4,0)</f>
        <v>860054371</v>
      </c>
      <c r="X47" s="13"/>
      <c r="Y47" s="40">
        <f t="shared" si="8"/>
        <v>0</v>
      </c>
      <c r="Z47" s="40">
        <f t="shared" si="9"/>
        <v>0</v>
      </c>
      <c r="AA47" s="40">
        <f t="shared" si="10"/>
        <v>3440217484</v>
      </c>
      <c r="AB47" s="14">
        <f t="shared" si="11"/>
        <v>0</v>
      </c>
      <c r="AC47" s="13">
        <v>0</v>
      </c>
      <c r="AD47" s="13"/>
      <c r="AE47" s="35">
        <f>VLOOKUP(A47,'[2]Hoja2'!$C$2:$D$49,2,0)</f>
        <v>860054371</v>
      </c>
      <c r="AF47" s="13"/>
      <c r="AG47" s="40">
        <f t="shared" si="12"/>
        <v>0</v>
      </c>
      <c r="AH47" s="40">
        <f t="shared" si="13"/>
        <v>0</v>
      </c>
      <c r="AI47" s="40">
        <f t="shared" si="16"/>
        <v>4300271855</v>
      </c>
      <c r="AJ47" s="14">
        <f t="shared" si="15"/>
        <v>0</v>
      </c>
    </row>
    <row r="48" spans="1:36" ht="12.75">
      <c r="A48" s="11">
        <v>8020110655</v>
      </c>
      <c r="B48" s="11">
        <v>64500000</v>
      </c>
      <c r="C48" s="12" t="s">
        <v>98</v>
      </c>
      <c r="D48" s="12" t="s">
        <v>99</v>
      </c>
      <c r="E48" s="13">
        <v>0</v>
      </c>
      <c r="F48" s="13"/>
      <c r="G48" s="35">
        <f>VLOOKUP(A48,'[1]Hoja1'!$B$2:$C$49,2,0)</f>
        <v>163015530</v>
      </c>
      <c r="H48" s="13"/>
      <c r="I48" s="14">
        <f t="shared" si="0"/>
        <v>0</v>
      </c>
      <c r="J48" s="14">
        <f t="shared" si="1"/>
        <v>0</v>
      </c>
      <c r="K48" s="14">
        <f t="shared" si="2"/>
        <v>163015530</v>
      </c>
      <c r="L48" s="14">
        <f t="shared" si="3"/>
        <v>0</v>
      </c>
      <c r="M48" s="13">
        <v>0</v>
      </c>
      <c r="N48" s="13"/>
      <c r="O48" s="35">
        <f>VLOOKUP(A48,'[1]Hoja1'!$B$2:$D$49,3,0)</f>
        <v>163015530</v>
      </c>
      <c r="P48" s="13"/>
      <c r="Q48" s="14">
        <f t="shared" si="4"/>
        <v>0</v>
      </c>
      <c r="R48" s="14">
        <f t="shared" si="5"/>
        <v>0</v>
      </c>
      <c r="S48" s="40">
        <f t="shared" si="6"/>
        <v>326031060</v>
      </c>
      <c r="T48" s="14">
        <f t="shared" si="7"/>
        <v>0</v>
      </c>
      <c r="U48" s="13">
        <v>0</v>
      </c>
      <c r="V48" s="13"/>
      <c r="W48" s="35">
        <f>VLOOKUP(A48,'[1]Hoja1'!$B$2:$E$49,4,0)</f>
        <v>163015530</v>
      </c>
      <c r="X48" s="13"/>
      <c r="Y48" s="40">
        <f t="shared" si="8"/>
        <v>0</v>
      </c>
      <c r="Z48" s="40">
        <f t="shared" si="9"/>
        <v>0</v>
      </c>
      <c r="AA48" s="40">
        <f t="shared" si="10"/>
        <v>489046590</v>
      </c>
      <c r="AB48" s="14">
        <f t="shared" si="11"/>
        <v>0</v>
      </c>
      <c r="AC48" s="13">
        <v>0</v>
      </c>
      <c r="AD48" s="13"/>
      <c r="AE48" s="35">
        <f>VLOOKUP(A48,'[2]Hoja2'!$C$2:$D$49,2,0)</f>
        <v>163015530</v>
      </c>
      <c r="AF48" s="13"/>
      <c r="AG48" s="40">
        <f t="shared" si="12"/>
        <v>0</v>
      </c>
      <c r="AH48" s="40">
        <f t="shared" si="13"/>
        <v>0</v>
      </c>
      <c r="AI48" s="40">
        <f t="shared" si="16"/>
        <v>652062120</v>
      </c>
      <c r="AJ48" s="14">
        <f t="shared" si="15"/>
        <v>0</v>
      </c>
    </row>
    <row r="49" spans="1:36" ht="12.75">
      <c r="A49" s="11">
        <v>8904800545</v>
      </c>
      <c r="B49" s="11">
        <v>824613000</v>
      </c>
      <c r="C49" s="12" t="s">
        <v>100</v>
      </c>
      <c r="D49" s="12" t="s">
        <v>101</v>
      </c>
      <c r="E49" s="13">
        <v>0</v>
      </c>
      <c r="F49" s="13"/>
      <c r="G49" s="35">
        <f>VLOOKUP(A49,'[1]Hoja1'!$B$2:$C$49,2,0)</f>
        <v>201654411</v>
      </c>
      <c r="H49" s="13"/>
      <c r="I49" s="14">
        <f t="shared" si="0"/>
        <v>0</v>
      </c>
      <c r="J49" s="14">
        <f t="shared" si="1"/>
        <v>0</v>
      </c>
      <c r="K49" s="14">
        <f t="shared" si="2"/>
        <v>201654411</v>
      </c>
      <c r="L49" s="14">
        <f t="shared" si="3"/>
        <v>0</v>
      </c>
      <c r="M49" s="13">
        <v>0</v>
      </c>
      <c r="N49" s="13"/>
      <c r="O49" s="35">
        <f>VLOOKUP(A49,'[1]Hoja1'!$B$2:$D$49,3,0)</f>
        <v>201654411</v>
      </c>
      <c r="P49" s="13"/>
      <c r="Q49" s="14">
        <f t="shared" si="4"/>
        <v>0</v>
      </c>
      <c r="R49" s="14">
        <f t="shared" si="5"/>
        <v>0</v>
      </c>
      <c r="S49" s="40">
        <f t="shared" si="6"/>
        <v>403308822</v>
      </c>
      <c r="T49" s="14">
        <f t="shared" si="7"/>
        <v>0</v>
      </c>
      <c r="U49" s="13">
        <v>0</v>
      </c>
      <c r="V49" s="13"/>
      <c r="W49" s="35">
        <f>VLOOKUP(A49,'[1]Hoja1'!$B$2:$E$49,4,0)</f>
        <v>201654411</v>
      </c>
      <c r="X49" s="13"/>
      <c r="Y49" s="40">
        <f t="shared" si="8"/>
        <v>0</v>
      </c>
      <c r="Z49" s="40">
        <f t="shared" si="9"/>
        <v>0</v>
      </c>
      <c r="AA49" s="40">
        <f t="shared" si="10"/>
        <v>604963233</v>
      </c>
      <c r="AB49" s="14">
        <f t="shared" si="11"/>
        <v>0</v>
      </c>
      <c r="AC49" s="13">
        <v>0</v>
      </c>
      <c r="AD49" s="13"/>
      <c r="AE49" s="35">
        <f>VLOOKUP(A49,'[2]Hoja2'!$C$2:$D$49,2,0)</f>
        <v>201654411</v>
      </c>
      <c r="AF49" s="13"/>
      <c r="AG49" s="40">
        <f t="shared" si="12"/>
        <v>0</v>
      </c>
      <c r="AH49" s="40">
        <f t="shared" si="13"/>
        <v>0</v>
      </c>
      <c r="AI49" s="40">
        <f t="shared" si="16"/>
        <v>806617644</v>
      </c>
      <c r="AJ49" s="14">
        <f t="shared" si="15"/>
        <v>0</v>
      </c>
    </row>
    <row r="50" spans="1:36" ht="12.75">
      <c r="A50" s="11">
        <v>8909801531</v>
      </c>
      <c r="B50" s="11">
        <v>821505000</v>
      </c>
      <c r="C50" s="12" t="s">
        <v>102</v>
      </c>
      <c r="D50" s="12" t="s">
        <v>103</v>
      </c>
      <c r="E50" s="13">
        <v>0</v>
      </c>
      <c r="F50" s="13"/>
      <c r="G50" s="35">
        <f>VLOOKUP(A50,'[1]Hoja1'!$B$2:$C$49,2,0)</f>
        <v>479992686</v>
      </c>
      <c r="H50" s="13"/>
      <c r="I50" s="14">
        <f t="shared" si="0"/>
        <v>0</v>
      </c>
      <c r="J50" s="14">
        <f t="shared" si="1"/>
        <v>0</v>
      </c>
      <c r="K50" s="14">
        <f t="shared" si="2"/>
        <v>479992686</v>
      </c>
      <c r="L50" s="14">
        <f t="shared" si="3"/>
        <v>0</v>
      </c>
      <c r="M50" s="13">
        <v>0</v>
      </c>
      <c r="N50" s="13"/>
      <c r="O50" s="35">
        <f>VLOOKUP(A50,'[1]Hoja1'!$B$2:$D$49,3,0)</f>
        <v>479992686</v>
      </c>
      <c r="P50" s="13"/>
      <c r="Q50" s="14">
        <f t="shared" si="4"/>
        <v>0</v>
      </c>
      <c r="R50" s="14">
        <f t="shared" si="5"/>
        <v>0</v>
      </c>
      <c r="S50" s="40">
        <f t="shared" si="6"/>
        <v>959985372</v>
      </c>
      <c r="T50" s="14">
        <f t="shared" si="7"/>
        <v>0</v>
      </c>
      <c r="U50" s="13">
        <v>0</v>
      </c>
      <c r="V50" s="13"/>
      <c r="W50" s="35">
        <f>VLOOKUP(A50,'[1]Hoja1'!$B$2:$E$49,4,0)</f>
        <v>479992686</v>
      </c>
      <c r="X50" s="13"/>
      <c r="Y50" s="40">
        <f t="shared" si="8"/>
        <v>0</v>
      </c>
      <c r="Z50" s="40">
        <f t="shared" si="9"/>
        <v>0</v>
      </c>
      <c r="AA50" s="40">
        <f t="shared" si="10"/>
        <v>1439978058</v>
      </c>
      <c r="AB50" s="14">
        <f t="shared" si="11"/>
        <v>0</v>
      </c>
      <c r="AC50" s="13">
        <v>0</v>
      </c>
      <c r="AD50" s="13"/>
      <c r="AE50" s="35">
        <f>VLOOKUP(A50,'[2]Hoja2'!$C$2:$D$49,2,0)</f>
        <v>479992686</v>
      </c>
      <c r="AF50" s="13"/>
      <c r="AG50" s="40">
        <f t="shared" si="12"/>
        <v>0</v>
      </c>
      <c r="AH50" s="40">
        <f t="shared" si="13"/>
        <v>0</v>
      </c>
      <c r="AI50" s="40">
        <f t="shared" si="16"/>
        <v>1919970744</v>
      </c>
      <c r="AJ50" s="14">
        <f t="shared" si="15"/>
        <v>0</v>
      </c>
    </row>
    <row r="51" spans="1:36" ht="12.75">
      <c r="A51" s="12">
        <v>8919004932</v>
      </c>
      <c r="B51" s="11">
        <v>214776147</v>
      </c>
      <c r="C51" s="12" t="s">
        <v>104</v>
      </c>
      <c r="D51" s="12" t="s">
        <v>105</v>
      </c>
      <c r="E51" s="13">
        <v>0</v>
      </c>
      <c r="F51" s="13"/>
      <c r="G51" s="35">
        <v>0</v>
      </c>
      <c r="H51" s="13"/>
      <c r="I51" s="14">
        <f t="shared" si="0"/>
        <v>0</v>
      </c>
      <c r="J51" s="14">
        <f t="shared" si="1"/>
        <v>0</v>
      </c>
      <c r="K51" s="14">
        <f t="shared" si="2"/>
        <v>0</v>
      </c>
      <c r="L51" s="14">
        <f t="shared" si="3"/>
        <v>0</v>
      </c>
      <c r="M51" s="13">
        <v>0</v>
      </c>
      <c r="N51" s="13"/>
      <c r="O51" s="35">
        <v>0</v>
      </c>
      <c r="P51" s="13"/>
      <c r="Q51" s="14">
        <f t="shared" si="4"/>
        <v>0</v>
      </c>
      <c r="R51" s="14">
        <f t="shared" si="5"/>
        <v>0</v>
      </c>
      <c r="S51" s="40">
        <f t="shared" si="6"/>
        <v>0</v>
      </c>
      <c r="T51" s="14">
        <f t="shared" si="7"/>
        <v>0</v>
      </c>
      <c r="U51" s="13">
        <v>0</v>
      </c>
      <c r="V51" s="13"/>
      <c r="W51" s="35">
        <v>0</v>
      </c>
      <c r="X51" s="13"/>
      <c r="Y51" s="40">
        <f t="shared" si="8"/>
        <v>0</v>
      </c>
      <c r="Z51" s="40">
        <f t="shared" si="9"/>
        <v>0</v>
      </c>
      <c r="AA51" s="40">
        <f t="shared" si="10"/>
        <v>0</v>
      </c>
      <c r="AB51" s="14">
        <f t="shared" si="11"/>
        <v>0</v>
      </c>
      <c r="AC51" s="13">
        <v>0</v>
      </c>
      <c r="AD51" s="13"/>
      <c r="AE51" s="13">
        <v>0</v>
      </c>
      <c r="AF51" s="13"/>
      <c r="AG51" s="40">
        <f t="shared" si="12"/>
        <v>0</v>
      </c>
      <c r="AH51" s="40">
        <f t="shared" si="13"/>
        <v>0</v>
      </c>
      <c r="AI51" s="40">
        <f t="shared" si="16"/>
        <v>0</v>
      </c>
      <c r="AJ51" s="14">
        <f t="shared" si="15"/>
        <v>0</v>
      </c>
    </row>
    <row r="52" spans="1:36" ht="12.75">
      <c r="A52" s="12">
        <v>8600243016</v>
      </c>
      <c r="B52" s="11">
        <v>24700000</v>
      </c>
      <c r="C52" s="12" t="s">
        <v>106</v>
      </c>
      <c r="D52" s="12" t="s">
        <v>107</v>
      </c>
      <c r="E52" s="13">
        <v>0</v>
      </c>
      <c r="F52" s="13"/>
      <c r="G52" s="35">
        <v>0</v>
      </c>
      <c r="H52" s="13"/>
      <c r="I52" s="14">
        <f t="shared" si="0"/>
        <v>0</v>
      </c>
      <c r="J52" s="14">
        <f t="shared" si="1"/>
        <v>0</v>
      </c>
      <c r="K52" s="14">
        <f t="shared" si="2"/>
        <v>0</v>
      </c>
      <c r="L52" s="14">
        <f t="shared" si="3"/>
        <v>0</v>
      </c>
      <c r="M52" s="13">
        <v>0</v>
      </c>
      <c r="N52" s="13"/>
      <c r="O52" s="35">
        <v>0</v>
      </c>
      <c r="P52" s="13"/>
      <c r="Q52" s="14">
        <f t="shared" si="4"/>
        <v>0</v>
      </c>
      <c r="R52" s="14">
        <f t="shared" si="5"/>
        <v>0</v>
      </c>
      <c r="S52" s="40">
        <f t="shared" si="6"/>
        <v>0</v>
      </c>
      <c r="T52" s="14">
        <f t="shared" si="7"/>
        <v>0</v>
      </c>
      <c r="U52" s="13">
        <v>0</v>
      </c>
      <c r="V52" s="13"/>
      <c r="W52" s="35">
        <v>0</v>
      </c>
      <c r="X52" s="13"/>
      <c r="Y52" s="40">
        <f t="shared" si="8"/>
        <v>0</v>
      </c>
      <c r="Z52" s="40">
        <f t="shared" si="9"/>
        <v>0</v>
      </c>
      <c r="AA52" s="40">
        <f t="shared" si="10"/>
        <v>0</v>
      </c>
      <c r="AB52" s="14">
        <f t="shared" si="11"/>
        <v>0</v>
      </c>
      <c r="AC52" s="13">
        <v>0</v>
      </c>
      <c r="AD52" s="13"/>
      <c r="AE52" s="13">
        <v>0</v>
      </c>
      <c r="AF52" s="13"/>
      <c r="AG52" s="40">
        <f t="shared" si="12"/>
        <v>0</v>
      </c>
      <c r="AH52" s="40">
        <f t="shared" si="13"/>
        <v>0</v>
      </c>
      <c r="AI52" s="40">
        <f t="shared" si="16"/>
        <v>0</v>
      </c>
      <c r="AJ52" s="14">
        <f t="shared" si="15"/>
        <v>0</v>
      </c>
    </row>
    <row r="53" spans="1:36" ht="12.75">
      <c r="A53" s="18">
        <v>8000284322</v>
      </c>
      <c r="B53" s="18">
        <v>213013430</v>
      </c>
      <c r="C53" s="18" t="s">
        <v>108</v>
      </c>
      <c r="D53" s="12" t="s">
        <v>109</v>
      </c>
      <c r="E53" s="13">
        <v>0</v>
      </c>
      <c r="F53" s="13"/>
      <c r="G53" s="35">
        <v>0</v>
      </c>
      <c r="H53" s="13"/>
      <c r="I53" s="14">
        <f t="shared" si="0"/>
        <v>0</v>
      </c>
      <c r="J53" s="14">
        <f t="shared" si="1"/>
        <v>0</v>
      </c>
      <c r="K53" s="14">
        <f t="shared" si="2"/>
        <v>0</v>
      </c>
      <c r="L53" s="14">
        <f t="shared" si="3"/>
        <v>0</v>
      </c>
      <c r="M53" s="13">
        <v>0</v>
      </c>
      <c r="N53" s="13"/>
      <c r="O53" s="35">
        <v>0</v>
      </c>
      <c r="P53" s="13"/>
      <c r="Q53" s="14">
        <f t="shared" si="4"/>
        <v>0</v>
      </c>
      <c r="R53" s="14">
        <f t="shared" si="5"/>
        <v>0</v>
      </c>
      <c r="S53" s="40">
        <f t="shared" si="6"/>
        <v>0</v>
      </c>
      <c r="T53" s="14">
        <f t="shared" si="7"/>
        <v>0</v>
      </c>
      <c r="U53" s="13">
        <v>0</v>
      </c>
      <c r="V53" s="13"/>
      <c r="W53" s="35">
        <v>0</v>
      </c>
      <c r="X53" s="13"/>
      <c r="Y53" s="40">
        <f t="shared" si="8"/>
        <v>0</v>
      </c>
      <c r="Z53" s="40">
        <f t="shared" si="9"/>
        <v>0</v>
      </c>
      <c r="AA53" s="40">
        <f t="shared" si="10"/>
        <v>0</v>
      </c>
      <c r="AB53" s="14">
        <f t="shared" si="11"/>
        <v>0</v>
      </c>
      <c r="AC53" s="13">
        <v>0</v>
      </c>
      <c r="AD53" s="13"/>
      <c r="AE53" s="13">
        <v>0</v>
      </c>
      <c r="AF53" s="13"/>
      <c r="AG53" s="40">
        <f t="shared" si="12"/>
        <v>0</v>
      </c>
      <c r="AH53" s="40">
        <f t="shared" si="13"/>
        <v>0</v>
      </c>
      <c r="AI53" s="40">
        <f t="shared" si="16"/>
        <v>0</v>
      </c>
      <c r="AJ53" s="14">
        <f t="shared" si="15"/>
        <v>0</v>
      </c>
    </row>
    <row r="54" spans="1:36" ht="12.75">
      <c r="A54" s="18">
        <v>8000947557</v>
      </c>
      <c r="B54" s="18">
        <v>215425754</v>
      </c>
      <c r="C54" s="18" t="s">
        <v>110</v>
      </c>
      <c r="D54" s="12" t="s">
        <v>111</v>
      </c>
      <c r="E54" s="13">
        <v>0</v>
      </c>
      <c r="F54" s="13"/>
      <c r="G54" s="35">
        <v>0</v>
      </c>
      <c r="H54" s="13"/>
      <c r="I54" s="14">
        <f t="shared" si="0"/>
        <v>0</v>
      </c>
      <c r="J54" s="14">
        <f t="shared" si="1"/>
        <v>0</v>
      </c>
      <c r="K54" s="14">
        <f t="shared" si="2"/>
        <v>0</v>
      </c>
      <c r="L54" s="14">
        <f t="shared" si="3"/>
        <v>0</v>
      </c>
      <c r="M54" s="13">
        <v>0</v>
      </c>
      <c r="N54" s="13"/>
      <c r="O54" s="35">
        <v>0</v>
      </c>
      <c r="P54" s="13"/>
      <c r="Q54" s="14">
        <f t="shared" si="4"/>
        <v>0</v>
      </c>
      <c r="R54" s="14">
        <f t="shared" si="5"/>
        <v>0</v>
      </c>
      <c r="S54" s="40">
        <f t="shared" si="6"/>
        <v>0</v>
      </c>
      <c r="T54" s="14">
        <f t="shared" si="7"/>
        <v>0</v>
      </c>
      <c r="U54" s="13">
        <v>0</v>
      </c>
      <c r="V54" s="13"/>
      <c r="W54" s="35">
        <v>0</v>
      </c>
      <c r="X54" s="13"/>
      <c r="Y54" s="40">
        <f t="shared" si="8"/>
        <v>0</v>
      </c>
      <c r="Z54" s="40">
        <f t="shared" si="9"/>
        <v>0</v>
      </c>
      <c r="AA54" s="40">
        <f t="shared" si="10"/>
        <v>0</v>
      </c>
      <c r="AB54" s="14">
        <f t="shared" si="11"/>
        <v>0</v>
      </c>
      <c r="AC54" s="13">
        <v>0</v>
      </c>
      <c r="AD54" s="13"/>
      <c r="AE54" s="13">
        <v>0</v>
      </c>
      <c r="AF54" s="13"/>
      <c r="AG54" s="40">
        <f t="shared" si="12"/>
        <v>0</v>
      </c>
      <c r="AH54" s="40">
        <f t="shared" si="13"/>
        <v>0</v>
      </c>
      <c r="AI54" s="40">
        <f t="shared" si="16"/>
        <v>0</v>
      </c>
      <c r="AJ54" s="14">
        <f t="shared" si="15"/>
        <v>0</v>
      </c>
    </row>
    <row r="55" spans="1:36" ht="12.75">
      <c r="A55" s="18">
        <v>8001039238</v>
      </c>
      <c r="B55" s="18">
        <v>115252000</v>
      </c>
      <c r="C55" s="18" t="s">
        <v>112</v>
      </c>
      <c r="D55" s="12" t="s">
        <v>113</v>
      </c>
      <c r="E55" s="13">
        <v>0</v>
      </c>
      <c r="F55" s="13"/>
      <c r="G55" s="35">
        <v>0</v>
      </c>
      <c r="H55" s="13"/>
      <c r="I55" s="14">
        <f t="shared" si="0"/>
        <v>0</v>
      </c>
      <c r="J55" s="14">
        <f t="shared" si="1"/>
        <v>0</v>
      </c>
      <c r="K55" s="14">
        <f t="shared" si="2"/>
        <v>0</v>
      </c>
      <c r="L55" s="14">
        <f t="shared" si="3"/>
        <v>0</v>
      </c>
      <c r="M55" s="13">
        <v>0</v>
      </c>
      <c r="N55" s="13"/>
      <c r="O55" s="35">
        <v>0</v>
      </c>
      <c r="P55" s="13"/>
      <c r="Q55" s="14">
        <f t="shared" si="4"/>
        <v>0</v>
      </c>
      <c r="R55" s="14">
        <f t="shared" si="5"/>
        <v>0</v>
      </c>
      <c r="S55" s="40">
        <f t="shared" si="6"/>
        <v>0</v>
      </c>
      <c r="T55" s="14">
        <f t="shared" si="7"/>
        <v>0</v>
      </c>
      <c r="U55" s="13">
        <v>0</v>
      </c>
      <c r="V55" s="13"/>
      <c r="W55" s="35">
        <v>0</v>
      </c>
      <c r="X55" s="13"/>
      <c r="Y55" s="40">
        <f t="shared" si="8"/>
        <v>0</v>
      </c>
      <c r="Z55" s="40">
        <f t="shared" si="9"/>
        <v>0</v>
      </c>
      <c r="AA55" s="40">
        <f t="shared" si="10"/>
        <v>0</v>
      </c>
      <c r="AB55" s="14">
        <f t="shared" si="11"/>
        <v>0</v>
      </c>
      <c r="AC55" s="13">
        <v>0</v>
      </c>
      <c r="AD55" s="13"/>
      <c r="AE55" s="13">
        <v>0</v>
      </c>
      <c r="AF55" s="13"/>
      <c r="AG55" s="40">
        <f t="shared" si="12"/>
        <v>0</v>
      </c>
      <c r="AH55" s="40">
        <f t="shared" si="13"/>
        <v>0</v>
      </c>
      <c r="AI55" s="40">
        <f t="shared" si="16"/>
        <v>0</v>
      </c>
      <c r="AJ55" s="14">
        <f t="shared" si="15"/>
        <v>0</v>
      </c>
    </row>
    <row r="56" spans="1:36" ht="12.75">
      <c r="A56" s="18">
        <v>8001040626</v>
      </c>
      <c r="B56" s="18">
        <v>210170001</v>
      </c>
      <c r="C56" s="18" t="s">
        <v>114</v>
      </c>
      <c r="D56" s="12" t="s">
        <v>115</v>
      </c>
      <c r="E56" s="13">
        <v>0</v>
      </c>
      <c r="F56" s="13"/>
      <c r="G56" s="35">
        <v>0</v>
      </c>
      <c r="H56" s="13"/>
      <c r="I56" s="14">
        <f t="shared" si="0"/>
        <v>0</v>
      </c>
      <c r="J56" s="14">
        <f t="shared" si="1"/>
        <v>0</v>
      </c>
      <c r="K56" s="14">
        <f t="shared" si="2"/>
        <v>0</v>
      </c>
      <c r="L56" s="14">
        <f t="shared" si="3"/>
        <v>0</v>
      </c>
      <c r="M56" s="13">
        <v>0</v>
      </c>
      <c r="N56" s="13"/>
      <c r="O56" s="35">
        <v>0</v>
      </c>
      <c r="P56" s="13"/>
      <c r="Q56" s="14">
        <f t="shared" si="4"/>
        <v>0</v>
      </c>
      <c r="R56" s="14">
        <f t="shared" si="5"/>
        <v>0</v>
      </c>
      <c r="S56" s="40">
        <f t="shared" si="6"/>
        <v>0</v>
      </c>
      <c r="T56" s="14">
        <f t="shared" si="7"/>
        <v>0</v>
      </c>
      <c r="U56" s="13">
        <v>0</v>
      </c>
      <c r="V56" s="13"/>
      <c r="W56" s="35">
        <v>0</v>
      </c>
      <c r="X56" s="13"/>
      <c r="Y56" s="40">
        <f t="shared" si="8"/>
        <v>0</v>
      </c>
      <c r="Z56" s="40">
        <f t="shared" si="9"/>
        <v>0</v>
      </c>
      <c r="AA56" s="40">
        <f t="shared" si="10"/>
        <v>0</v>
      </c>
      <c r="AB56" s="14">
        <f t="shared" si="11"/>
        <v>0</v>
      </c>
      <c r="AC56" s="13">
        <v>0</v>
      </c>
      <c r="AD56" s="13"/>
      <c r="AE56" s="13">
        <v>0</v>
      </c>
      <c r="AF56" s="13"/>
      <c r="AG56" s="40">
        <f t="shared" si="12"/>
        <v>0</v>
      </c>
      <c r="AH56" s="40">
        <f t="shared" si="13"/>
        <v>0</v>
      </c>
      <c r="AI56" s="40">
        <f t="shared" si="16"/>
        <v>0</v>
      </c>
      <c r="AJ56" s="14">
        <f t="shared" si="15"/>
        <v>0</v>
      </c>
    </row>
    <row r="57" spans="1:36" ht="12.75">
      <c r="A57" s="18">
        <v>8001136727</v>
      </c>
      <c r="B57" s="18">
        <v>117373000</v>
      </c>
      <c r="C57" s="18" t="s">
        <v>116</v>
      </c>
      <c r="D57" s="12" t="s">
        <v>117</v>
      </c>
      <c r="E57" s="13">
        <v>0</v>
      </c>
      <c r="F57" s="13"/>
      <c r="G57" s="35">
        <v>0</v>
      </c>
      <c r="H57" s="13"/>
      <c r="I57" s="14">
        <f t="shared" si="0"/>
        <v>0</v>
      </c>
      <c r="J57" s="14">
        <f t="shared" si="1"/>
        <v>0</v>
      </c>
      <c r="K57" s="14">
        <f t="shared" si="2"/>
        <v>0</v>
      </c>
      <c r="L57" s="14">
        <f t="shared" si="3"/>
        <v>0</v>
      </c>
      <c r="M57" s="13">
        <v>0</v>
      </c>
      <c r="N57" s="13"/>
      <c r="O57" s="35">
        <v>0</v>
      </c>
      <c r="P57" s="13"/>
      <c r="Q57" s="14">
        <f t="shared" si="4"/>
        <v>0</v>
      </c>
      <c r="R57" s="14">
        <f t="shared" si="5"/>
        <v>0</v>
      </c>
      <c r="S57" s="40">
        <f t="shared" si="6"/>
        <v>0</v>
      </c>
      <c r="T57" s="14">
        <f t="shared" si="7"/>
        <v>0</v>
      </c>
      <c r="U57" s="13">
        <v>0</v>
      </c>
      <c r="V57" s="13"/>
      <c r="W57" s="35">
        <v>0</v>
      </c>
      <c r="X57" s="13"/>
      <c r="Y57" s="40">
        <f t="shared" si="8"/>
        <v>0</v>
      </c>
      <c r="Z57" s="40">
        <f t="shared" si="9"/>
        <v>0</v>
      </c>
      <c r="AA57" s="40">
        <f t="shared" si="10"/>
        <v>0</v>
      </c>
      <c r="AB57" s="14">
        <f t="shared" si="11"/>
        <v>0</v>
      </c>
      <c r="AC57" s="13">
        <v>0</v>
      </c>
      <c r="AD57" s="13"/>
      <c r="AE57" s="13">
        <v>0</v>
      </c>
      <c r="AF57" s="13"/>
      <c r="AG57" s="40">
        <f t="shared" si="12"/>
        <v>0</v>
      </c>
      <c r="AH57" s="40">
        <f t="shared" si="13"/>
        <v>0</v>
      </c>
      <c r="AI57" s="40">
        <f t="shared" si="16"/>
        <v>0</v>
      </c>
      <c r="AJ57" s="14">
        <f t="shared" si="15"/>
        <v>0</v>
      </c>
    </row>
    <row r="58" spans="1:36" ht="12.75">
      <c r="A58" s="18">
        <v>8901020181</v>
      </c>
      <c r="B58" s="18">
        <v>210108001</v>
      </c>
      <c r="C58" s="18" t="s">
        <v>118</v>
      </c>
      <c r="D58" s="12" t="s">
        <v>119</v>
      </c>
      <c r="E58" s="13">
        <v>0</v>
      </c>
      <c r="F58" s="13"/>
      <c r="G58" s="35">
        <v>0</v>
      </c>
      <c r="H58" s="13"/>
      <c r="I58" s="14">
        <f t="shared" si="0"/>
        <v>0</v>
      </c>
      <c r="J58" s="14">
        <f t="shared" si="1"/>
        <v>0</v>
      </c>
      <c r="K58" s="14">
        <f t="shared" si="2"/>
        <v>0</v>
      </c>
      <c r="L58" s="14">
        <f t="shared" si="3"/>
        <v>0</v>
      </c>
      <c r="M58" s="13">
        <v>0</v>
      </c>
      <c r="N58" s="13"/>
      <c r="O58" s="35">
        <v>0</v>
      </c>
      <c r="P58" s="13"/>
      <c r="Q58" s="14">
        <f t="shared" si="4"/>
        <v>0</v>
      </c>
      <c r="R58" s="14">
        <f t="shared" si="5"/>
        <v>0</v>
      </c>
      <c r="S58" s="40">
        <f t="shared" si="6"/>
        <v>0</v>
      </c>
      <c r="T58" s="14">
        <f t="shared" si="7"/>
        <v>0</v>
      </c>
      <c r="U58" s="13">
        <v>0</v>
      </c>
      <c r="V58" s="13"/>
      <c r="W58" s="35">
        <v>0</v>
      </c>
      <c r="X58" s="13"/>
      <c r="Y58" s="40">
        <f t="shared" si="8"/>
        <v>0</v>
      </c>
      <c r="Z58" s="40">
        <f t="shared" si="9"/>
        <v>0</v>
      </c>
      <c r="AA58" s="40">
        <f t="shared" si="10"/>
        <v>0</v>
      </c>
      <c r="AB58" s="14">
        <f t="shared" si="11"/>
        <v>0</v>
      </c>
      <c r="AC58" s="13">
        <v>0</v>
      </c>
      <c r="AD58" s="13"/>
      <c r="AE58" s="13">
        <v>0</v>
      </c>
      <c r="AF58" s="13"/>
      <c r="AG58" s="40">
        <f t="shared" si="12"/>
        <v>0</v>
      </c>
      <c r="AH58" s="40">
        <f t="shared" si="13"/>
        <v>0</v>
      </c>
      <c r="AI58" s="40">
        <f t="shared" si="16"/>
        <v>0</v>
      </c>
      <c r="AJ58" s="14">
        <f t="shared" si="15"/>
        <v>0</v>
      </c>
    </row>
    <row r="59" spans="1:36" ht="12.75">
      <c r="A59" s="18">
        <v>8901062912</v>
      </c>
      <c r="B59" s="18">
        <v>215808758</v>
      </c>
      <c r="C59" s="18" t="s">
        <v>120</v>
      </c>
      <c r="D59" s="12" t="s">
        <v>121</v>
      </c>
      <c r="E59" s="13">
        <v>0</v>
      </c>
      <c r="F59" s="13"/>
      <c r="G59" s="35">
        <v>0</v>
      </c>
      <c r="H59" s="13"/>
      <c r="I59" s="14">
        <f t="shared" si="0"/>
        <v>0</v>
      </c>
      <c r="J59" s="14">
        <f t="shared" si="1"/>
        <v>0</v>
      </c>
      <c r="K59" s="14">
        <f t="shared" si="2"/>
        <v>0</v>
      </c>
      <c r="L59" s="14">
        <f t="shared" si="3"/>
        <v>0</v>
      </c>
      <c r="M59" s="13">
        <v>0</v>
      </c>
      <c r="N59" s="13"/>
      <c r="O59" s="35">
        <v>0</v>
      </c>
      <c r="P59" s="13"/>
      <c r="Q59" s="14">
        <f t="shared" si="4"/>
        <v>0</v>
      </c>
      <c r="R59" s="14">
        <f t="shared" si="5"/>
        <v>0</v>
      </c>
      <c r="S59" s="40">
        <f t="shared" si="6"/>
        <v>0</v>
      </c>
      <c r="T59" s="14">
        <f t="shared" si="7"/>
        <v>0</v>
      </c>
      <c r="U59" s="13">
        <v>0</v>
      </c>
      <c r="V59" s="13"/>
      <c r="W59" s="35">
        <v>0</v>
      </c>
      <c r="X59" s="13"/>
      <c r="Y59" s="40">
        <f t="shared" si="8"/>
        <v>0</v>
      </c>
      <c r="Z59" s="40">
        <f t="shared" si="9"/>
        <v>0</v>
      </c>
      <c r="AA59" s="40">
        <f t="shared" si="10"/>
        <v>0</v>
      </c>
      <c r="AB59" s="14">
        <f t="shared" si="11"/>
        <v>0</v>
      </c>
      <c r="AC59" s="13">
        <v>0</v>
      </c>
      <c r="AD59" s="13"/>
      <c r="AE59" s="13">
        <v>0</v>
      </c>
      <c r="AF59" s="13"/>
      <c r="AG59" s="40">
        <f t="shared" si="12"/>
        <v>0</v>
      </c>
      <c r="AH59" s="40">
        <f t="shared" si="13"/>
        <v>0</v>
      </c>
      <c r="AI59" s="40">
        <f t="shared" si="16"/>
        <v>0</v>
      </c>
      <c r="AJ59" s="14">
        <f t="shared" si="15"/>
        <v>0</v>
      </c>
    </row>
    <row r="60" spans="1:36" ht="12.75">
      <c r="A60" s="18">
        <v>8909052111</v>
      </c>
      <c r="B60" s="18">
        <v>210105001</v>
      </c>
      <c r="C60" s="18" t="s">
        <v>122</v>
      </c>
      <c r="D60" s="12" t="s">
        <v>123</v>
      </c>
      <c r="E60" s="13">
        <v>0</v>
      </c>
      <c r="F60" s="13"/>
      <c r="G60" s="35">
        <v>0</v>
      </c>
      <c r="H60" s="13"/>
      <c r="I60" s="14">
        <f t="shared" si="0"/>
        <v>0</v>
      </c>
      <c r="J60" s="14">
        <f t="shared" si="1"/>
        <v>0</v>
      </c>
      <c r="K60" s="14">
        <f t="shared" si="2"/>
        <v>0</v>
      </c>
      <c r="L60" s="14">
        <f t="shared" si="3"/>
        <v>0</v>
      </c>
      <c r="M60" s="13">
        <v>0</v>
      </c>
      <c r="N60" s="13"/>
      <c r="O60" s="35">
        <v>0</v>
      </c>
      <c r="P60" s="13"/>
      <c r="Q60" s="14">
        <f t="shared" si="4"/>
        <v>0</v>
      </c>
      <c r="R60" s="14">
        <f t="shared" si="5"/>
        <v>0</v>
      </c>
      <c r="S60" s="40">
        <f t="shared" si="6"/>
        <v>0</v>
      </c>
      <c r="T60" s="14">
        <f t="shared" si="7"/>
        <v>0</v>
      </c>
      <c r="U60" s="13">
        <v>0</v>
      </c>
      <c r="V60" s="13"/>
      <c r="W60" s="35">
        <v>0</v>
      </c>
      <c r="X60" s="13"/>
      <c r="Y60" s="40">
        <f t="shared" si="8"/>
        <v>0</v>
      </c>
      <c r="Z60" s="40">
        <f t="shared" si="9"/>
        <v>0</v>
      </c>
      <c r="AA60" s="40">
        <f t="shared" si="10"/>
        <v>0</v>
      </c>
      <c r="AB60" s="14">
        <f t="shared" si="11"/>
        <v>0</v>
      </c>
      <c r="AC60" s="13">
        <v>0</v>
      </c>
      <c r="AD60" s="13"/>
      <c r="AE60" s="13">
        <v>0</v>
      </c>
      <c r="AF60" s="13"/>
      <c r="AG60" s="40">
        <f t="shared" si="12"/>
        <v>0</v>
      </c>
      <c r="AH60" s="40">
        <f t="shared" si="13"/>
        <v>0</v>
      </c>
      <c r="AI60" s="40">
        <f t="shared" si="16"/>
        <v>0</v>
      </c>
      <c r="AJ60" s="14">
        <f t="shared" si="15"/>
        <v>0</v>
      </c>
    </row>
    <row r="61" spans="1:36" ht="12.75">
      <c r="A61" s="18">
        <v>8909801121</v>
      </c>
      <c r="B61" s="18">
        <v>218805088</v>
      </c>
      <c r="C61" s="18" t="s">
        <v>124</v>
      </c>
      <c r="D61" s="12" t="s">
        <v>125</v>
      </c>
      <c r="E61" s="13">
        <v>0</v>
      </c>
      <c r="F61" s="13"/>
      <c r="G61" s="35">
        <v>0</v>
      </c>
      <c r="H61" s="13"/>
      <c r="I61" s="14">
        <f t="shared" si="0"/>
        <v>0</v>
      </c>
      <c r="J61" s="14">
        <f t="shared" si="1"/>
        <v>0</v>
      </c>
      <c r="K61" s="14">
        <f t="shared" si="2"/>
        <v>0</v>
      </c>
      <c r="L61" s="14">
        <f t="shared" si="3"/>
        <v>0</v>
      </c>
      <c r="M61" s="13">
        <v>0</v>
      </c>
      <c r="N61" s="13"/>
      <c r="O61" s="35">
        <v>0</v>
      </c>
      <c r="P61" s="13"/>
      <c r="Q61" s="14">
        <f t="shared" si="4"/>
        <v>0</v>
      </c>
      <c r="R61" s="14">
        <f t="shared" si="5"/>
        <v>0</v>
      </c>
      <c r="S61" s="40">
        <f t="shared" si="6"/>
        <v>0</v>
      </c>
      <c r="T61" s="14">
        <f t="shared" si="7"/>
        <v>0</v>
      </c>
      <c r="U61" s="13">
        <v>0</v>
      </c>
      <c r="V61" s="13"/>
      <c r="W61" s="35">
        <v>0</v>
      </c>
      <c r="X61" s="13"/>
      <c r="Y61" s="40">
        <f t="shared" si="8"/>
        <v>0</v>
      </c>
      <c r="Z61" s="40">
        <f t="shared" si="9"/>
        <v>0</v>
      </c>
      <c r="AA61" s="40">
        <f t="shared" si="10"/>
        <v>0</v>
      </c>
      <c r="AB61" s="14">
        <f t="shared" si="11"/>
        <v>0</v>
      </c>
      <c r="AC61" s="13">
        <v>0</v>
      </c>
      <c r="AD61" s="13"/>
      <c r="AE61" s="13">
        <v>0</v>
      </c>
      <c r="AF61" s="13"/>
      <c r="AG61" s="40">
        <f t="shared" si="12"/>
        <v>0</v>
      </c>
      <c r="AH61" s="40">
        <f t="shared" si="13"/>
        <v>0</v>
      </c>
      <c r="AI61" s="40">
        <f t="shared" si="16"/>
        <v>0</v>
      </c>
      <c r="AJ61" s="14">
        <f t="shared" si="15"/>
        <v>0</v>
      </c>
    </row>
    <row r="62" spans="1:36" ht="12.75">
      <c r="A62" s="18">
        <v>8914800302</v>
      </c>
      <c r="B62" s="18">
        <v>210166001</v>
      </c>
      <c r="C62" s="18" t="s">
        <v>126</v>
      </c>
      <c r="D62" s="12" t="s">
        <v>127</v>
      </c>
      <c r="E62" s="13">
        <v>0</v>
      </c>
      <c r="F62" s="13"/>
      <c r="G62" s="35">
        <v>0</v>
      </c>
      <c r="H62" s="13"/>
      <c r="I62" s="14">
        <f t="shared" si="0"/>
        <v>0</v>
      </c>
      <c r="J62" s="14">
        <f t="shared" si="1"/>
        <v>0</v>
      </c>
      <c r="K62" s="14">
        <f t="shared" si="2"/>
        <v>0</v>
      </c>
      <c r="L62" s="14">
        <f t="shared" si="3"/>
        <v>0</v>
      </c>
      <c r="M62" s="13">
        <v>0</v>
      </c>
      <c r="N62" s="13"/>
      <c r="O62" s="35">
        <v>0</v>
      </c>
      <c r="P62" s="13"/>
      <c r="Q62" s="14">
        <f t="shared" si="4"/>
        <v>0</v>
      </c>
      <c r="R62" s="14">
        <f t="shared" si="5"/>
        <v>0</v>
      </c>
      <c r="S62" s="40">
        <f t="shared" si="6"/>
        <v>0</v>
      </c>
      <c r="T62" s="14">
        <f t="shared" si="7"/>
        <v>0</v>
      </c>
      <c r="U62" s="13">
        <v>0</v>
      </c>
      <c r="V62" s="13"/>
      <c r="W62" s="35">
        <v>0</v>
      </c>
      <c r="X62" s="13"/>
      <c r="Y62" s="40">
        <f t="shared" si="8"/>
        <v>0</v>
      </c>
      <c r="Z62" s="40">
        <f t="shared" si="9"/>
        <v>0</v>
      </c>
      <c r="AA62" s="40">
        <f t="shared" si="10"/>
        <v>0</v>
      </c>
      <c r="AB62" s="14">
        <f t="shared" si="11"/>
        <v>0</v>
      </c>
      <c r="AC62" s="13">
        <v>0</v>
      </c>
      <c r="AD62" s="13"/>
      <c r="AE62" s="13">
        <v>0</v>
      </c>
      <c r="AF62" s="13"/>
      <c r="AG62" s="40">
        <f t="shared" si="12"/>
        <v>0</v>
      </c>
      <c r="AH62" s="40">
        <f t="shared" si="13"/>
        <v>0</v>
      </c>
      <c r="AI62" s="40">
        <f t="shared" si="16"/>
        <v>0</v>
      </c>
      <c r="AJ62" s="14">
        <f t="shared" si="15"/>
        <v>0</v>
      </c>
    </row>
    <row r="63" spans="1:36" ht="12.75">
      <c r="A63" s="18">
        <v>8915800168</v>
      </c>
      <c r="B63" s="18">
        <v>111919000</v>
      </c>
      <c r="C63" s="18" t="s">
        <v>128</v>
      </c>
      <c r="D63" s="12" t="s">
        <v>129</v>
      </c>
      <c r="E63" s="13">
        <v>0</v>
      </c>
      <c r="F63" s="13"/>
      <c r="G63" s="35">
        <v>0</v>
      </c>
      <c r="H63" s="13"/>
      <c r="I63" s="14">
        <f t="shared" si="0"/>
        <v>0</v>
      </c>
      <c r="J63" s="14">
        <f t="shared" si="1"/>
        <v>0</v>
      </c>
      <c r="K63" s="14">
        <f t="shared" si="2"/>
        <v>0</v>
      </c>
      <c r="L63" s="14">
        <f t="shared" si="3"/>
        <v>0</v>
      </c>
      <c r="M63" s="13">
        <v>0</v>
      </c>
      <c r="N63" s="13"/>
      <c r="O63" s="35">
        <v>0</v>
      </c>
      <c r="P63" s="13"/>
      <c r="Q63" s="14">
        <f t="shared" si="4"/>
        <v>0</v>
      </c>
      <c r="R63" s="14">
        <f t="shared" si="5"/>
        <v>0</v>
      </c>
      <c r="S63" s="40">
        <f t="shared" si="6"/>
        <v>0</v>
      </c>
      <c r="T63" s="14">
        <f t="shared" si="7"/>
        <v>0</v>
      </c>
      <c r="U63" s="13">
        <v>0</v>
      </c>
      <c r="V63" s="13"/>
      <c r="W63" s="35">
        <v>0</v>
      </c>
      <c r="X63" s="13"/>
      <c r="Y63" s="40">
        <f t="shared" si="8"/>
        <v>0</v>
      </c>
      <c r="Z63" s="40">
        <f t="shared" si="9"/>
        <v>0</v>
      </c>
      <c r="AA63" s="40">
        <f t="shared" si="10"/>
        <v>0</v>
      </c>
      <c r="AB63" s="14">
        <f t="shared" si="11"/>
        <v>0</v>
      </c>
      <c r="AC63" s="13">
        <v>0</v>
      </c>
      <c r="AD63" s="13"/>
      <c r="AE63" s="13">
        <v>0</v>
      </c>
      <c r="AF63" s="13"/>
      <c r="AG63" s="40">
        <f t="shared" si="12"/>
        <v>0</v>
      </c>
      <c r="AH63" s="40">
        <f t="shared" si="13"/>
        <v>0</v>
      </c>
      <c r="AI63" s="40">
        <f t="shared" si="16"/>
        <v>0</v>
      </c>
      <c r="AJ63" s="14">
        <f t="shared" si="15"/>
        <v>0</v>
      </c>
    </row>
    <row r="64" spans="1:36" ht="12.75">
      <c r="A64" s="18">
        <v>8918551381</v>
      </c>
      <c r="B64" s="18">
        <v>213815238</v>
      </c>
      <c r="C64" s="18" t="s">
        <v>130</v>
      </c>
      <c r="D64" s="19" t="s">
        <v>131</v>
      </c>
      <c r="E64" s="13">
        <v>0</v>
      </c>
      <c r="F64" s="13"/>
      <c r="G64" s="35">
        <v>0</v>
      </c>
      <c r="H64" s="13"/>
      <c r="I64" s="14">
        <f t="shared" si="0"/>
        <v>0</v>
      </c>
      <c r="J64" s="14">
        <f t="shared" si="1"/>
        <v>0</v>
      </c>
      <c r="K64" s="14">
        <f t="shared" si="2"/>
        <v>0</v>
      </c>
      <c r="L64" s="14">
        <f t="shared" si="3"/>
        <v>0</v>
      </c>
      <c r="M64" s="13">
        <v>0</v>
      </c>
      <c r="N64" s="13"/>
      <c r="O64" s="35">
        <v>0</v>
      </c>
      <c r="P64" s="13"/>
      <c r="Q64" s="14">
        <f t="shared" si="4"/>
        <v>0</v>
      </c>
      <c r="R64" s="14">
        <f t="shared" si="5"/>
        <v>0</v>
      </c>
      <c r="S64" s="40">
        <f t="shared" si="6"/>
        <v>0</v>
      </c>
      <c r="T64" s="14">
        <f t="shared" si="7"/>
        <v>0</v>
      </c>
      <c r="U64" s="13">
        <v>0</v>
      </c>
      <c r="V64" s="13"/>
      <c r="W64" s="35">
        <v>0</v>
      </c>
      <c r="X64" s="13"/>
      <c r="Y64" s="40">
        <f t="shared" si="8"/>
        <v>0</v>
      </c>
      <c r="Z64" s="40">
        <f t="shared" si="9"/>
        <v>0</v>
      </c>
      <c r="AA64" s="40">
        <f t="shared" si="10"/>
        <v>0</v>
      </c>
      <c r="AB64" s="14">
        <f t="shared" si="11"/>
        <v>0</v>
      </c>
      <c r="AC64" s="13">
        <v>0</v>
      </c>
      <c r="AD64" s="13"/>
      <c r="AE64" s="13">
        <v>0</v>
      </c>
      <c r="AF64" s="13"/>
      <c r="AG64" s="40">
        <f t="shared" si="12"/>
        <v>0</v>
      </c>
      <c r="AH64" s="40">
        <f t="shared" si="13"/>
        <v>0</v>
      </c>
      <c r="AI64" s="40">
        <f t="shared" si="16"/>
        <v>0</v>
      </c>
      <c r="AJ64" s="14">
        <f t="shared" si="15"/>
        <v>0</v>
      </c>
    </row>
    <row r="65" spans="1:36" ht="12.75">
      <c r="A65" s="12">
        <v>8999993369</v>
      </c>
      <c r="B65" s="12">
        <v>119191000</v>
      </c>
      <c r="C65" s="12" t="s">
        <v>132</v>
      </c>
      <c r="D65" s="12" t="s">
        <v>133</v>
      </c>
      <c r="E65" s="13">
        <v>0</v>
      </c>
      <c r="F65" s="13"/>
      <c r="G65" s="35">
        <v>0</v>
      </c>
      <c r="H65" s="13"/>
      <c r="I65" s="14">
        <f t="shared" si="0"/>
        <v>0</v>
      </c>
      <c r="J65" s="14">
        <f t="shared" si="1"/>
        <v>0</v>
      </c>
      <c r="K65" s="14">
        <f t="shared" si="2"/>
        <v>0</v>
      </c>
      <c r="L65" s="14">
        <f t="shared" si="3"/>
        <v>0</v>
      </c>
      <c r="M65" s="13">
        <v>0</v>
      </c>
      <c r="N65" s="13"/>
      <c r="O65" s="35">
        <v>0</v>
      </c>
      <c r="P65" s="13"/>
      <c r="Q65" s="14">
        <f t="shared" si="4"/>
        <v>0</v>
      </c>
      <c r="R65" s="14">
        <f t="shared" si="5"/>
        <v>0</v>
      </c>
      <c r="S65" s="40">
        <f t="shared" si="6"/>
        <v>0</v>
      </c>
      <c r="T65" s="14">
        <f t="shared" si="7"/>
        <v>0</v>
      </c>
      <c r="U65" s="13">
        <v>0</v>
      </c>
      <c r="V65" s="13"/>
      <c r="W65" s="35">
        <v>0</v>
      </c>
      <c r="X65" s="13"/>
      <c r="Y65" s="40">
        <f t="shared" si="8"/>
        <v>0</v>
      </c>
      <c r="Z65" s="40">
        <f t="shared" si="9"/>
        <v>0</v>
      </c>
      <c r="AA65" s="40">
        <f t="shared" si="10"/>
        <v>0</v>
      </c>
      <c r="AB65" s="14">
        <f t="shared" si="11"/>
        <v>0</v>
      </c>
      <c r="AC65" s="13">
        <v>0</v>
      </c>
      <c r="AD65" s="13"/>
      <c r="AE65" s="13">
        <v>0</v>
      </c>
      <c r="AF65" s="13"/>
      <c r="AG65" s="40">
        <f t="shared" si="12"/>
        <v>0</v>
      </c>
      <c r="AH65" s="40">
        <f t="shared" si="13"/>
        <v>0</v>
      </c>
      <c r="AI65" s="40">
        <f t="shared" si="16"/>
        <v>0</v>
      </c>
      <c r="AJ65" s="14">
        <f t="shared" si="15"/>
        <v>0</v>
      </c>
    </row>
    <row r="66" spans="1:36" ht="12.75">
      <c r="A66" s="20">
        <v>8999992392</v>
      </c>
      <c r="B66" s="12">
        <v>23900000</v>
      </c>
      <c r="C66" s="12" t="s">
        <v>134</v>
      </c>
      <c r="D66" s="12" t="s">
        <v>135</v>
      </c>
      <c r="E66" s="13">
        <v>0</v>
      </c>
      <c r="F66" s="13"/>
      <c r="G66" s="35">
        <v>0</v>
      </c>
      <c r="H66" s="13"/>
      <c r="I66" s="14">
        <f t="shared" si="0"/>
        <v>0</v>
      </c>
      <c r="J66" s="14">
        <f t="shared" si="1"/>
        <v>0</v>
      </c>
      <c r="K66" s="14">
        <f t="shared" si="2"/>
        <v>0</v>
      </c>
      <c r="L66" s="14">
        <f t="shared" si="3"/>
        <v>0</v>
      </c>
      <c r="M66" s="13">
        <v>0</v>
      </c>
      <c r="N66" s="13"/>
      <c r="O66" s="35">
        <v>0</v>
      </c>
      <c r="P66" s="13"/>
      <c r="Q66" s="14">
        <f t="shared" si="4"/>
        <v>0</v>
      </c>
      <c r="R66" s="14">
        <f t="shared" si="5"/>
        <v>0</v>
      </c>
      <c r="S66" s="40">
        <f t="shared" si="6"/>
        <v>0</v>
      </c>
      <c r="T66" s="14">
        <f t="shared" si="7"/>
        <v>0</v>
      </c>
      <c r="U66" s="13">
        <v>0</v>
      </c>
      <c r="V66" s="13"/>
      <c r="W66" s="35">
        <v>0</v>
      </c>
      <c r="X66" s="13"/>
      <c r="Y66" s="40">
        <f t="shared" si="8"/>
        <v>0</v>
      </c>
      <c r="Z66" s="40">
        <f t="shared" si="9"/>
        <v>0</v>
      </c>
      <c r="AA66" s="40">
        <f t="shared" si="10"/>
        <v>0</v>
      </c>
      <c r="AB66" s="14">
        <f t="shared" si="11"/>
        <v>0</v>
      </c>
      <c r="AC66" s="13">
        <v>0</v>
      </c>
      <c r="AD66" s="13"/>
      <c r="AE66" s="13">
        <v>0</v>
      </c>
      <c r="AF66" s="13"/>
      <c r="AG66" s="40">
        <f t="shared" si="12"/>
        <v>0</v>
      </c>
      <c r="AH66" s="40">
        <f t="shared" si="13"/>
        <v>0</v>
      </c>
      <c r="AI66" s="40">
        <f t="shared" si="16"/>
        <v>0</v>
      </c>
      <c r="AJ66" s="14">
        <f t="shared" si="15"/>
        <v>0</v>
      </c>
    </row>
    <row r="67" spans="1:36" ht="12.75">
      <c r="A67" s="12">
        <v>8921150151</v>
      </c>
      <c r="B67" s="12">
        <v>114444000</v>
      </c>
      <c r="C67" s="12" t="s">
        <v>136</v>
      </c>
      <c r="D67" s="12" t="s">
        <v>137</v>
      </c>
      <c r="E67" s="13">
        <v>0</v>
      </c>
      <c r="F67" s="13"/>
      <c r="G67" s="35">
        <v>0</v>
      </c>
      <c r="H67" s="13"/>
      <c r="I67" s="14">
        <f t="shared" si="0"/>
        <v>0</v>
      </c>
      <c r="J67" s="14">
        <f t="shared" si="1"/>
        <v>0</v>
      </c>
      <c r="K67" s="14">
        <f t="shared" si="2"/>
        <v>0</v>
      </c>
      <c r="L67" s="14">
        <f t="shared" si="3"/>
        <v>0</v>
      </c>
      <c r="M67" s="13">
        <v>0</v>
      </c>
      <c r="N67" s="13"/>
      <c r="O67" s="35">
        <v>0</v>
      </c>
      <c r="P67" s="13"/>
      <c r="Q67" s="14">
        <f t="shared" si="4"/>
        <v>0</v>
      </c>
      <c r="R67" s="14">
        <f t="shared" si="5"/>
        <v>0</v>
      </c>
      <c r="S67" s="40">
        <f t="shared" si="6"/>
        <v>0</v>
      </c>
      <c r="T67" s="14">
        <f t="shared" si="7"/>
        <v>0</v>
      </c>
      <c r="U67" s="13">
        <v>0</v>
      </c>
      <c r="V67" s="13"/>
      <c r="W67" s="35">
        <v>0</v>
      </c>
      <c r="X67" s="13"/>
      <c r="Y67" s="40">
        <f t="shared" si="8"/>
        <v>0</v>
      </c>
      <c r="Z67" s="40">
        <f t="shared" si="9"/>
        <v>0</v>
      </c>
      <c r="AA67" s="40">
        <f t="shared" si="10"/>
        <v>0</v>
      </c>
      <c r="AB67" s="14">
        <f t="shared" si="11"/>
        <v>0</v>
      </c>
      <c r="AC67" s="13">
        <v>0</v>
      </c>
      <c r="AD67" s="13"/>
      <c r="AE67" s="13">
        <v>0</v>
      </c>
      <c r="AF67" s="13"/>
      <c r="AG67" s="40">
        <f t="shared" si="12"/>
        <v>0</v>
      </c>
      <c r="AH67" s="40">
        <f t="shared" si="13"/>
        <v>0</v>
      </c>
      <c r="AI67" s="40">
        <f t="shared" si="16"/>
        <v>0</v>
      </c>
      <c r="AJ67" s="14">
        <f t="shared" si="15"/>
        <v>0</v>
      </c>
    </row>
    <row r="68" spans="1:36" ht="12.75">
      <c r="A68" s="12">
        <v>8000993106</v>
      </c>
      <c r="B68" s="12">
        <v>217066170</v>
      </c>
      <c r="C68" s="12" t="s">
        <v>138</v>
      </c>
      <c r="D68" s="12" t="s">
        <v>139</v>
      </c>
      <c r="E68" s="13">
        <v>0</v>
      </c>
      <c r="F68" s="13"/>
      <c r="G68" s="35">
        <v>0</v>
      </c>
      <c r="H68" s="13"/>
      <c r="I68" s="14">
        <f t="shared" si="0"/>
        <v>0</v>
      </c>
      <c r="J68" s="14">
        <f t="shared" si="1"/>
        <v>0</v>
      </c>
      <c r="K68" s="14">
        <f t="shared" si="2"/>
        <v>0</v>
      </c>
      <c r="L68" s="14">
        <f t="shared" si="3"/>
        <v>0</v>
      </c>
      <c r="M68" s="13">
        <v>0</v>
      </c>
      <c r="N68" s="13"/>
      <c r="O68" s="35">
        <v>0</v>
      </c>
      <c r="P68" s="13"/>
      <c r="Q68" s="14">
        <f t="shared" si="4"/>
        <v>0</v>
      </c>
      <c r="R68" s="14">
        <f t="shared" si="5"/>
        <v>0</v>
      </c>
      <c r="S68" s="40">
        <f t="shared" si="6"/>
        <v>0</v>
      </c>
      <c r="T68" s="14">
        <f t="shared" si="7"/>
        <v>0</v>
      </c>
      <c r="U68" s="13">
        <v>0</v>
      </c>
      <c r="V68" s="13"/>
      <c r="W68" s="35">
        <v>0</v>
      </c>
      <c r="X68" s="13"/>
      <c r="Y68" s="40">
        <f t="shared" si="8"/>
        <v>0</v>
      </c>
      <c r="Z68" s="40">
        <f t="shared" si="9"/>
        <v>0</v>
      </c>
      <c r="AA68" s="40">
        <f t="shared" si="10"/>
        <v>0</v>
      </c>
      <c r="AB68" s="14">
        <f t="shared" si="11"/>
        <v>0</v>
      </c>
      <c r="AC68" s="13">
        <v>0</v>
      </c>
      <c r="AD68" s="13"/>
      <c r="AE68" s="13">
        <v>0</v>
      </c>
      <c r="AF68" s="13"/>
      <c r="AG68" s="40">
        <f t="shared" si="12"/>
        <v>0</v>
      </c>
      <c r="AH68" s="40">
        <f t="shared" si="13"/>
        <v>0</v>
      </c>
      <c r="AI68" s="40">
        <f t="shared" si="16"/>
        <v>0</v>
      </c>
      <c r="AJ68" s="14">
        <f t="shared" si="15"/>
        <v>0</v>
      </c>
    </row>
    <row r="69" spans="1:36" ht="12.75">
      <c r="A69" s="12">
        <v>8918008461</v>
      </c>
      <c r="B69" s="12">
        <v>210115001</v>
      </c>
      <c r="C69" s="12" t="s">
        <v>140</v>
      </c>
      <c r="D69" s="12" t="s">
        <v>141</v>
      </c>
      <c r="E69" s="13">
        <v>0</v>
      </c>
      <c r="F69" s="13"/>
      <c r="G69" s="35">
        <v>0</v>
      </c>
      <c r="H69" s="13"/>
      <c r="I69" s="14">
        <f aca="true" t="shared" si="17" ref="I69:I80">E69</f>
        <v>0</v>
      </c>
      <c r="J69" s="14">
        <f aca="true" t="shared" si="18" ref="J69:K82">F69</f>
        <v>0</v>
      </c>
      <c r="K69" s="14">
        <f t="shared" si="18"/>
        <v>0</v>
      </c>
      <c r="L69" s="14">
        <f aca="true" t="shared" si="19" ref="L69:L80">H69</f>
        <v>0</v>
      </c>
      <c r="M69" s="13">
        <v>0</v>
      </c>
      <c r="N69" s="13"/>
      <c r="O69" s="35">
        <v>0</v>
      </c>
      <c r="P69" s="13"/>
      <c r="Q69" s="14">
        <f aca="true" t="shared" si="20" ref="Q69:Q82">I69+M69</f>
        <v>0</v>
      </c>
      <c r="R69" s="14">
        <f aca="true" t="shared" si="21" ref="R69:S82">J69+N69</f>
        <v>0</v>
      </c>
      <c r="S69" s="40">
        <f t="shared" si="21"/>
        <v>0</v>
      </c>
      <c r="T69" s="14">
        <f aca="true" t="shared" si="22" ref="T69:T80">L69+P69</f>
        <v>0</v>
      </c>
      <c r="U69" s="13">
        <v>0</v>
      </c>
      <c r="V69" s="13"/>
      <c r="W69" s="35">
        <v>0</v>
      </c>
      <c r="X69" s="13"/>
      <c r="Y69" s="40">
        <f aca="true" t="shared" si="23" ref="Y69:Y82">Q69+U69</f>
        <v>0</v>
      </c>
      <c r="Z69" s="40">
        <f aca="true" t="shared" si="24" ref="Z69:Z82">R69+V69</f>
        <v>0</v>
      </c>
      <c r="AA69" s="40">
        <f aca="true" t="shared" si="25" ref="AA69:AA82">S69+W69</f>
        <v>0</v>
      </c>
      <c r="AB69" s="14">
        <f aca="true" t="shared" si="26" ref="AB69:AB80">T69+X69</f>
        <v>0</v>
      </c>
      <c r="AC69" s="13">
        <v>0</v>
      </c>
      <c r="AD69" s="13"/>
      <c r="AE69" s="13">
        <v>0</v>
      </c>
      <c r="AF69" s="13"/>
      <c r="AG69" s="40">
        <f aca="true" t="shared" si="27" ref="AG69:AG83">Y69+AC69</f>
        <v>0</v>
      </c>
      <c r="AH69" s="40">
        <f aca="true" t="shared" si="28" ref="AH69:AH82">Z69+AD69</f>
        <v>0</v>
      </c>
      <c r="AI69" s="40">
        <f t="shared" si="16"/>
        <v>0</v>
      </c>
      <c r="AJ69" s="14">
        <f aca="true" t="shared" si="29" ref="AJ69:AJ82">AB69+AF69</f>
        <v>0</v>
      </c>
    </row>
    <row r="70" spans="1:36" ht="12.75">
      <c r="A70" s="12">
        <v>8000941644</v>
      </c>
      <c r="B70" s="12">
        <v>118686000</v>
      </c>
      <c r="C70" s="12" t="s">
        <v>142</v>
      </c>
      <c r="D70" s="21" t="s">
        <v>143</v>
      </c>
      <c r="E70" s="13">
        <v>0</v>
      </c>
      <c r="F70" s="13"/>
      <c r="G70" s="35">
        <v>0</v>
      </c>
      <c r="H70" s="13"/>
      <c r="I70" s="14">
        <f t="shared" si="17"/>
        <v>0</v>
      </c>
      <c r="J70" s="14">
        <f t="shared" si="18"/>
        <v>0</v>
      </c>
      <c r="K70" s="14">
        <f t="shared" si="18"/>
        <v>0</v>
      </c>
      <c r="L70" s="14">
        <f t="shared" si="19"/>
        <v>0</v>
      </c>
      <c r="M70" s="13">
        <v>0</v>
      </c>
      <c r="N70" s="13"/>
      <c r="O70" s="35">
        <v>0</v>
      </c>
      <c r="P70" s="13"/>
      <c r="Q70" s="14">
        <f t="shared" si="20"/>
        <v>0</v>
      </c>
      <c r="R70" s="14">
        <f t="shared" si="21"/>
        <v>0</v>
      </c>
      <c r="S70" s="40">
        <f t="shared" si="21"/>
        <v>0</v>
      </c>
      <c r="T70" s="14">
        <f t="shared" si="22"/>
        <v>0</v>
      </c>
      <c r="U70" s="13">
        <v>0</v>
      </c>
      <c r="V70" s="13"/>
      <c r="W70" s="35">
        <v>0</v>
      </c>
      <c r="X70" s="13"/>
      <c r="Y70" s="40">
        <f t="shared" si="23"/>
        <v>0</v>
      </c>
      <c r="Z70" s="40">
        <f t="shared" si="24"/>
        <v>0</v>
      </c>
      <c r="AA70" s="40">
        <f t="shared" si="25"/>
        <v>0</v>
      </c>
      <c r="AB70" s="14">
        <f t="shared" si="26"/>
        <v>0</v>
      </c>
      <c r="AC70" s="13">
        <v>0</v>
      </c>
      <c r="AD70" s="13"/>
      <c r="AE70" s="13">
        <v>0</v>
      </c>
      <c r="AF70" s="13"/>
      <c r="AG70" s="40">
        <f t="shared" si="27"/>
        <v>0</v>
      </c>
      <c r="AH70" s="40">
        <f t="shared" si="28"/>
        <v>0</v>
      </c>
      <c r="AI70" s="40">
        <f t="shared" si="16"/>
        <v>0</v>
      </c>
      <c r="AJ70" s="14">
        <f t="shared" si="29"/>
        <v>0</v>
      </c>
    </row>
    <row r="71" spans="1:36" ht="12.75">
      <c r="A71" s="12">
        <v>8001039206</v>
      </c>
      <c r="B71" s="12">
        <v>114747000</v>
      </c>
      <c r="C71" s="12" t="s">
        <v>144</v>
      </c>
      <c r="D71" s="21" t="s">
        <v>145</v>
      </c>
      <c r="E71" s="13">
        <v>0</v>
      </c>
      <c r="F71" s="13"/>
      <c r="G71" s="35">
        <v>0</v>
      </c>
      <c r="H71" s="13"/>
      <c r="I71" s="14">
        <f t="shared" si="17"/>
        <v>0</v>
      </c>
      <c r="J71" s="14">
        <f t="shared" si="18"/>
        <v>0</v>
      </c>
      <c r="K71" s="14">
        <f t="shared" si="18"/>
        <v>0</v>
      </c>
      <c r="L71" s="14">
        <f t="shared" si="19"/>
        <v>0</v>
      </c>
      <c r="M71" s="13">
        <v>0</v>
      </c>
      <c r="N71" s="13"/>
      <c r="O71" s="35">
        <v>0</v>
      </c>
      <c r="P71" s="13"/>
      <c r="Q71" s="14">
        <f t="shared" si="20"/>
        <v>0</v>
      </c>
      <c r="R71" s="14">
        <f t="shared" si="21"/>
        <v>0</v>
      </c>
      <c r="S71" s="40">
        <f t="shared" si="21"/>
        <v>0</v>
      </c>
      <c r="T71" s="14">
        <f t="shared" si="22"/>
        <v>0</v>
      </c>
      <c r="U71" s="13">
        <v>0</v>
      </c>
      <c r="V71" s="13"/>
      <c r="W71" s="35">
        <v>0</v>
      </c>
      <c r="X71" s="13"/>
      <c r="Y71" s="40">
        <f t="shared" si="23"/>
        <v>0</v>
      </c>
      <c r="Z71" s="40">
        <f t="shared" si="24"/>
        <v>0</v>
      </c>
      <c r="AA71" s="40">
        <f t="shared" si="25"/>
        <v>0</v>
      </c>
      <c r="AB71" s="14">
        <f t="shared" si="26"/>
        <v>0</v>
      </c>
      <c r="AC71" s="13">
        <v>0</v>
      </c>
      <c r="AD71" s="13"/>
      <c r="AE71" s="13">
        <v>0</v>
      </c>
      <c r="AF71" s="13"/>
      <c r="AG71" s="40">
        <f t="shared" si="27"/>
        <v>0</v>
      </c>
      <c r="AH71" s="40">
        <f t="shared" si="28"/>
        <v>0</v>
      </c>
      <c r="AI71" s="40">
        <f t="shared" si="16"/>
        <v>0</v>
      </c>
      <c r="AJ71" s="14">
        <f t="shared" si="29"/>
        <v>0</v>
      </c>
    </row>
    <row r="72" spans="1:36" ht="12.75">
      <c r="A72" s="12">
        <v>8450000210</v>
      </c>
      <c r="B72" s="12">
        <v>119797000</v>
      </c>
      <c r="C72" s="12" t="s">
        <v>146</v>
      </c>
      <c r="D72" s="21" t="s">
        <v>147</v>
      </c>
      <c r="E72" s="13">
        <v>0</v>
      </c>
      <c r="F72" s="13"/>
      <c r="G72" s="35">
        <v>0</v>
      </c>
      <c r="H72" s="13"/>
      <c r="I72" s="14">
        <f t="shared" si="17"/>
        <v>0</v>
      </c>
      <c r="J72" s="14">
        <f t="shared" si="18"/>
        <v>0</v>
      </c>
      <c r="K72" s="14">
        <f t="shared" si="18"/>
        <v>0</v>
      </c>
      <c r="L72" s="14">
        <f t="shared" si="19"/>
        <v>0</v>
      </c>
      <c r="M72" s="13">
        <v>0</v>
      </c>
      <c r="N72" s="13"/>
      <c r="O72" s="35">
        <v>0</v>
      </c>
      <c r="P72" s="13"/>
      <c r="Q72" s="14">
        <f t="shared" si="20"/>
        <v>0</v>
      </c>
      <c r="R72" s="14">
        <f t="shared" si="21"/>
        <v>0</v>
      </c>
      <c r="S72" s="40">
        <f t="shared" si="21"/>
        <v>0</v>
      </c>
      <c r="T72" s="14">
        <f t="shared" si="22"/>
        <v>0</v>
      </c>
      <c r="U72" s="13">
        <v>0</v>
      </c>
      <c r="V72" s="13"/>
      <c r="W72" s="35">
        <v>0</v>
      </c>
      <c r="X72" s="13"/>
      <c r="Y72" s="40">
        <f t="shared" si="23"/>
        <v>0</v>
      </c>
      <c r="Z72" s="40">
        <f t="shared" si="24"/>
        <v>0</v>
      </c>
      <c r="AA72" s="40">
        <f t="shared" si="25"/>
        <v>0</v>
      </c>
      <c r="AB72" s="14">
        <f t="shared" si="26"/>
        <v>0</v>
      </c>
      <c r="AC72" s="13">
        <v>0</v>
      </c>
      <c r="AD72" s="13"/>
      <c r="AE72" s="13">
        <v>0</v>
      </c>
      <c r="AF72" s="13"/>
      <c r="AG72" s="40">
        <f t="shared" si="27"/>
        <v>0</v>
      </c>
      <c r="AH72" s="40">
        <f t="shared" si="28"/>
        <v>0</v>
      </c>
      <c r="AI72" s="40">
        <f t="shared" si="16"/>
        <v>0</v>
      </c>
      <c r="AJ72" s="14">
        <f t="shared" si="29"/>
        <v>0</v>
      </c>
    </row>
    <row r="73" spans="1:36" ht="12.75">
      <c r="A73" s="12">
        <v>8917800094</v>
      </c>
      <c r="B73" s="12">
        <v>210147001</v>
      </c>
      <c r="C73" s="12" t="s">
        <v>148</v>
      </c>
      <c r="D73" s="21" t="s">
        <v>149</v>
      </c>
      <c r="E73" s="13">
        <v>0</v>
      </c>
      <c r="F73" s="13"/>
      <c r="G73" s="35">
        <v>0</v>
      </c>
      <c r="H73" s="13"/>
      <c r="I73" s="14">
        <f t="shared" si="17"/>
        <v>0</v>
      </c>
      <c r="J73" s="14">
        <f t="shared" si="18"/>
        <v>0</v>
      </c>
      <c r="K73" s="14">
        <f t="shared" si="18"/>
        <v>0</v>
      </c>
      <c r="L73" s="14">
        <f t="shared" si="19"/>
        <v>0</v>
      </c>
      <c r="M73" s="13">
        <v>0</v>
      </c>
      <c r="N73" s="13"/>
      <c r="O73" s="35">
        <v>0</v>
      </c>
      <c r="P73" s="13"/>
      <c r="Q73" s="14">
        <f t="shared" si="20"/>
        <v>0</v>
      </c>
      <c r="R73" s="14">
        <f t="shared" si="21"/>
        <v>0</v>
      </c>
      <c r="S73" s="40">
        <f t="shared" si="21"/>
        <v>0</v>
      </c>
      <c r="T73" s="14">
        <f t="shared" si="22"/>
        <v>0</v>
      </c>
      <c r="U73" s="13">
        <v>0</v>
      </c>
      <c r="V73" s="13"/>
      <c r="W73" s="35">
        <v>0</v>
      </c>
      <c r="X73" s="13"/>
      <c r="Y73" s="40">
        <f t="shared" si="23"/>
        <v>0</v>
      </c>
      <c r="Z73" s="40">
        <f t="shared" si="24"/>
        <v>0</v>
      </c>
      <c r="AA73" s="40">
        <f t="shared" si="25"/>
        <v>0</v>
      </c>
      <c r="AB73" s="14">
        <f t="shared" si="26"/>
        <v>0</v>
      </c>
      <c r="AC73" s="13">
        <v>0</v>
      </c>
      <c r="AD73" s="13"/>
      <c r="AE73" s="13">
        <v>0</v>
      </c>
      <c r="AF73" s="13"/>
      <c r="AG73" s="40">
        <f t="shared" si="27"/>
        <v>0</v>
      </c>
      <c r="AH73" s="40">
        <f t="shared" si="28"/>
        <v>0</v>
      </c>
      <c r="AI73" s="40">
        <f t="shared" si="16"/>
        <v>0</v>
      </c>
      <c r="AJ73" s="14">
        <f t="shared" si="29"/>
        <v>0</v>
      </c>
    </row>
    <row r="74" spans="1:36" ht="12.75">
      <c r="A74" s="18">
        <v>8000915944</v>
      </c>
      <c r="B74" s="19">
        <v>111818000</v>
      </c>
      <c r="C74" s="18" t="s">
        <v>150</v>
      </c>
      <c r="D74" s="19" t="s">
        <v>151</v>
      </c>
      <c r="E74" s="13">
        <v>0</v>
      </c>
      <c r="F74" s="13"/>
      <c r="G74" s="35">
        <v>0</v>
      </c>
      <c r="H74" s="22"/>
      <c r="I74" s="14">
        <f t="shared" si="17"/>
        <v>0</v>
      </c>
      <c r="J74" s="14">
        <f t="shared" si="18"/>
        <v>0</v>
      </c>
      <c r="K74" s="14">
        <f t="shared" si="18"/>
        <v>0</v>
      </c>
      <c r="L74" s="14">
        <f t="shared" si="19"/>
        <v>0</v>
      </c>
      <c r="M74" s="13">
        <v>0</v>
      </c>
      <c r="N74" s="13"/>
      <c r="O74" s="35">
        <v>0</v>
      </c>
      <c r="P74" s="22"/>
      <c r="Q74" s="14">
        <f t="shared" si="20"/>
        <v>0</v>
      </c>
      <c r="R74" s="14">
        <f t="shared" si="21"/>
        <v>0</v>
      </c>
      <c r="S74" s="40">
        <f t="shared" si="21"/>
        <v>0</v>
      </c>
      <c r="T74" s="14">
        <f t="shared" si="22"/>
        <v>0</v>
      </c>
      <c r="U74" s="13">
        <v>0</v>
      </c>
      <c r="V74" s="13"/>
      <c r="W74" s="35">
        <v>0</v>
      </c>
      <c r="X74" s="22"/>
      <c r="Y74" s="40">
        <f t="shared" si="23"/>
        <v>0</v>
      </c>
      <c r="Z74" s="40">
        <f t="shared" si="24"/>
        <v>0</v>
      </c>
      <c r="AA74" s="40">
        <f t="shared" si="25"/>
        <v>0</v>
      </c>
      <c r="AB74" s="14">
        <f t="shared" si="26"/>
        <v>0</v>
      </c>
      <c r="AC74" s="13">
        <v>0</v>
      </c>
      <c r="AD74" s="13"/>
      <c r="AE74" s="13">
        <v>0</v>
      </c>
      <c r="AF74" s="22"/>
      <c r="AG74" s="40">
        <f t="shared" si="27"/>
        <v>0</v>
      </c>
      <c r="AH74" s="40">
        <f t="shared" si="28"/>
        <v>0</v>
      </c>
      <c r="AI74" s="40">
        <f t="shared" si="16"/>
        <v>0</v>
      </c>
      <c r="AJ74" s="14">
        <f t="shared" si="29"/>
        <v>0</v>
      </c>
    </row>
    <row r="75" spans="1:36" ht="12.75">
      <c r="A75" s="12">
        <v>8901020061</v>
      </c>
      <c r="B75" s="12">
        <v>110808000</v>
      </c>
      <c r="C75" s="12" t="s">
        <v>172</v>
      </c>
      <c r="D75" s="12" t="s">
        <v>152</v>
      </c>
      <c r="E75" s="13">
        <v>0</v>
      </c>
      <c r="F75" s="13"/>
      <c r="G75" s="35">
        <v>0</v>
      </c>
      <c r="H75" s="13"/>
      <c r="I75" s="14">
        <f t="shared" si="17"/>
        <v>0</v>
      </c>
      <c r="J75" s="14">
        <f t="shared" si="18"/>
        <v>0</v>
      </c>
      <c r="K75" s="14">
        <f t="shared" si="18"/>
        <v>0</v>
      </c>
      <c r="L75" s="14">
        <f t="shared" si="19"/>
        <v>0</v>
      </c>
      <c r="M75" s="13">
        <v>0</v>
      </c>
      <c r="N75" s="13"/>
      <c r="O75" s="35">
        <v>0</v>
      </c>
      <c r="P75" s="13"/>
      <c r="Q75" s="14">
        <f t="shared" si="20"/>
        <v>0</v>
      </c>
      <c r="R75" s="14">
        <f t="shared" si="21"/>
        <v>0</v>
      </c>
      <c r="S75" s="40">
        <f t="shared" si="21"/>
        <v>0</v>
      </c>
      <c r="T75" s="14">
        <f t="shared" si="22"/>
        <v>0</v>
      </c>
      <c r="U75" s="13">
        <v>0</v>
      </c>
      <c r="V75" s="13"/>
      <c r="W75" s="35">
        <v>0</v>
      </c>
      <c r="X75" s="13"/>
      <c r="Y75" s="40">
        <f t="shared" si="23"/>
        <v>0</v>
      </c>
      <c r="Z75" s="40">
        <f t="shared" si="24"/>
        <v>0</v>
      </c>
      <c r="AA75" s="40">
        <f t="shared" si="25"/>
        <v>0</v>
      </c>
      <c r="AB75" s="14">
        <f t="shared" si="26"/>
        <v>0</v>
      </c>
      <c r="AC75" s="13">
        <v>0</v>
      </c>
      <c r="AD75" s="13"/>
      <c r="AE75" s="13">
        <v>0</v>
      </c>
      <c r="AF75" s="13"/>
      <c r="AG75" s="40">
        <f t="shared" si="27"/>
        <v>0</v>
      </c>
      <c r="AH75" s="40">
        <f t="shared" si="28"/>
        <v>0</v>
      </c>
      <c r="AI75" s="40">
        <f t="shared" si="16"/>
        <v>0</v>
      </c>
      <c r="AJ75" s="14">
        <f t="shared" si="29"/>
        <v>0</v>
      </c>
    </row>
    <row r="76" spans="1:36" ht="12.75">
      <c r="A76" s="12">
        <v>8000967341</v>
      </c>
      <c r="B76" s="12">
        <v>210123001</v>
      </c>
      <c r="C76" s="12" t="s">
        <v>153</v>
      </c>
      <c r="D76" s="16" t="s">
        <v>154</v>
      </c>
      <c r="E76" s="13">
        <v>0</v>
      </c>
      <c r="F76" s="13"/>
      <c r="G76" s="35">
        <v>0</v>
      </c>
      <c r="H76" s="13"/>
      <c r="I76" s="14">
        <f t="shared" si="17"/>
        <v>0</v>
      </c>
      <c r="J76" s="14">
        <f t="shared" si="18"/>
        <v>0</v>
      </c>
      <c r="K76" s="14">
        <f t="shared" si="18"/>
        <v>0</v>
      </c>
      <c r="L76" s="14">
        <f t="shared" si="19"/>
        <v>0</v>
      </c>
      <c r="M76" s="13">
        <v>0</v>
      </c>
      <c r="N76" s="13"/>
      <c r="O76" s="35">
        <v>0</v>
      </c>
      <c r="P76" s="13"/>
      <c r="Q76" s="14">
        <f t="shared" si="20"/>
        <v>0</v>
      </c>
      <c r="R76" s="14">
        <f t="shared" si="21"/>
        <v>0</v>
      </c>
      <c r="S76" s="40">
        <f t="shared" si="21"/>
        <v>0</v>
      </c>
      <c r="T76" s="14">
        <f t="shared" si="22"/>
        <v>0</v>
      </c>
      <c r="U76" s="13">
        <v>0</v>
      </c>
      <c r="V76" s="13"/>
      <c r="W76" s="35">
        <v>0</v>
      </c>
      <c r="X76" s="13"/>
      <c r="Y76" s="40">
        <f t="shared" si="23"/>
        <v>0</v>
      </c>
      <c r="Z76" s="40">
        <f t="shared" si="24"/>
        <v>0</v>
      </c>
      <c r="AA76" s="40">
        <f t="shared" si="25"/>
        <v>0</v>
      </c>
      <c r="AB76" s="14">
        <f t="shared" si="26"/>
        <v>0</v>
      </c>
      <c r="AC76" s="13">
        <v>0</v>
      </c>
      <c r="AD76" s="13"/>
      <c r="AE76" s="13">
        <v>0</v>
      </c>
      <c r="AF76" s="13"/>
      <c r="AG76" s="40">
        <f t="shared" si="27"/>
        <v>0</v>
      </c>
      <c r="AH76" s="40">
        <f t="shared" si="28"/>
        <v>0</v>
      </c>
      <c r="AI76" s="40">
        <f t="shared" si="16"/>
        <v>0</v>
      </c>
      <c r="AJ76" s="14">
        <f t="shared" si="29"/>
        <v>0</v>
      </c>
    </row>
    <row r="77" spans="1:36" ht="12.75">
      <c r="A77" s="12">
        <v>8903990453</v>
      </c>
      <c r="B77" s="12">
        <v>210976109</v>
      </c>
      <c r="C77" s="12" t="s">
        <v>155</v>
      </c>
      <c r="D77" s="12" t="s">
        <v>156</v>
      </c>
      <c r="E77" s="13">
        <v>0</v>
      </c>
      <c r="F77" s="13"/>
      <c r="G77" s="35">
        <v>0</v>
      </c>
      <c r="H77" s="13"/>
      <c r="I77" s="14">
        <f t="shared" si="17"/>
        <v>0</v>
      </c>
      <c r="J77" s="14">
        <f t="shared" si="18"/>
        <v>0</v>
      </c>
      <c r="K77" s="14">
        <f t="shared" si="18"/>
        <v>0</v>
      </c>
      <c r="L77" s="14">
        <f t="shared" si="19"/>
        <v>0</v>
      </c>
      <c r="M77" s="13">
        <v>0</v>
      </c>
      <c r="N77" s="13"/>
      <c r="O77" s="35">
        <v>0</v>
      </c>
      <c r="P77" s="13"/>
      <c r="Q77" s="14">
        <f t="shared" si="20"/>
        <v>0</v>
      </c>
      <c r="R77" s="14">
        <f t="shared" si="21"/>
        <v>0</v>
      </c>
      <c r="S77" s="40">
        <f t="shared" si="21"/>
        <v>0</v>
      </c>
      <c r="T77" s="14">
        <f t="shared" si="22"/>
        <v>0</v>
      </c>
      <c r="U77" s="13">
        <v>0</v>
      </c>
      <c r="V77" s="13"/>
      <c r="W77" s="35">
        <v>0</v>
      </c>
      <c r="X77" s="13"/>
      <c r="Y77" s="40">
        <f t="shared" si="23"/>
        <v>0</v>
      </c>
      <c r="Z77" s="40">
        <f t="shared" si="24"/>
        <v>0</v>
      </c>
      <c r="AA77" s="40">
        <f t="shared" si="25"/>
        <v>0</v>
      </c>
      <c r="AB77" s="14">
        <f t="shared" si="26"/>
        <v>0</v>
      </c>
      <c r="AC77" s="13">
        <v>0</v>
      </c>
      <c r="AD77" s="13"/>
      <c r="AE77" s="13">
        <v>0</v>
      </c>
      <c r="AF77" s="13"/>
      <c r="AG77" s="40">
        <f t="shared" si="27"/>
        <v>0</v>
      </c>
      <c r="AH77" s="40">
        <f t="shared" si="28"/>
        <v>0</v>
      </c>
      <c r="AI77" s="40">
        <f t="shared" si="16"/>
        <v>0</v>
      </c>
      <c r="AJ77" s="14">
        <f t="shared" si="29"/>
        <v>0</v>
      </c>
    </row>
    <row r="78" spans="1:36" ht="12.75">
      <c r="A78" s="12">
        <v>8904800591</v>
      </c>
      <c r="B78" s="12">
        <v>111313000</v>
      </c>
      <c r="C78" s="12" t="s">
        <v>157</v>
      </c>
      <c r="D78" s="12" t="s">
        <v>158</v>
      </c>
      <c r="E78" s="13">
        <v>0</v>
      </c>
      <c r="F78" s="13"/>
      <c r="G78" s="35">
        <v>0</v>
      </c>
      <c r="H78" s="13"/>
      <c r="I78" s="14">
        <f t="shared" si="17"/>
        <v>0</v>
      </c>
      <c r="J78" s="14">
        <f t="shared" si="18"/>
        <v>0</v>
      </c>
      <c r="K78" s="14">
        <f t="shared" si="18"/>
        <v>0</v>
      </c>
      <c r="L78" s="14">
        <f t="shared" si="19"/>
        <v>0</v>
      </c>
      <c r="M78" s="13">
        <v>0</v>
      </c>
      <c r="N78" s="13"/>
      <c r="O78" s="35">
        <v>0</v>
      </c>
      <c r="P78" s="13"/>
      <c r="Q78" s="14">
        <f t="shared" si="20"/>
        <v>0</v>
      </c>
      <c r="R78" s="14">
        <f t="shared" si="21"/>
        <v>0</v>
      </c>
      <c r="S78" s="40">
        <f t="shared" si="21"/>
        <v>0</v>
      </c>
      <c r="T78" s="14">
        <f t="shared" si="22"/>
        <v>0</v>
      </c>
      <c r="U78" s="13">
        <v>0</v>
      </c>
      <c r="V78" s="13"/>
      <c r="W78" s="35">
        <v>0</v>
      </c>
      <c r="X78" s="13"/>
      <c r="Y78" s="40">
        <f t="shared" si="23"/>
        <v>0</v>
      </c>
      <c r="Z78" s="40">
        <f t="shared" si="24"/>
        <v>0</v>
      </c>
      <c r="AA78" s="40">
        <f t="shared" si="25"/>
        <v>0</v>
      </c>
      <c r="AB78" s="14">
        <f t="shared" si="26"/>
        <v>0</v>
      </c>
      <c r="AC78" s="13">
        <v>0</v>
      </c>
      <c r="AD78" s="13"/>
      <c r="AE78" s="13">
        <v>0</v>
      </c>
      <c r="AF78" s="13"/>
      <c r="AG78" s="40">
        <f t="shared" si="27"/>
        <v>0</v>
      </c>
      <c r="AH78" s="40">
        <f t="shared" si="28"/>
        <v>0</v>
      </c>
      <c r="AI78" s="40">
        <f t="shared" si="16"/>
        <v>0</v>
      </c>
      <c r="AJ78" s="14">
        <f t="shared" si="29"/>
        <v>0</v>
      </c>
    </row>
    <row r="79" spans="1:36" ht="12.75">
      <c r="A79" s="12">
        <v>8904801844</v>
      </c>
      <c r="B79" s="12">
        <v>210113001</v>
      </c>
      <c r="C79" s="12" t="s">
        <v>159</v>
      </c>
      <c r="D79" s="12" t="s">
        <v>160</v>
      </c>
      <c r="E79" s="13">
        <v>0</v>
      </c>
      <c r="F79" s="13"/>
      <c r="G79" s="35">
        <v>0</v>
      </c>
      <c r="H79" s="13"/>
      <c r="I79" s="14">
        <f t="shared" si="17"/>
        <v>0</v>
      </c>
      <c r="J79" s="14">
        <f t="shared" si="18"/>
        <v>0</v>
      </c>
      <c r="K79" s="14">
        <f t="shared" si="18"/>
        <v>0</v>
      </c>
      <c r="L79" s="14">
        <f t="shared" si="19"/>
        <v>0</v>
      </c>
      <c r="M79" s="13">
        <v>0</v>
      </c>
      <c r="N79" s="13"/>
      <c r="O79" s="35">
        <v>0</v>
      </c>
      <c r="P79" s="13"/>
      <c r="Q79" s="14">
        <f t="shared" si="20"/>
        <v>0</v>
      </c>
      <c r="R79" s="14">
        <f t="shared" si="21"/>
        <v>0</v>
      </c>
      <c r="S79" s="40">
        <f t="shared" si="21"/>
        <v>0</v>
      </c>
      <c r="T79" s="14">
        <f t="shared" si="22"/>
        <v>0</v>
      </c>
      <c r="U79" s="13">
        <v>0</v>
      </c>
      <c r="V79" s="13"/>
      <c r="W79" s="35">
        <v>0</v>
      </c>
      <c r="X79" s="13"/>
      <c r="Y79" s="40">
        <f t="shared" si="23"/>
        <v>0</v>
      </c>
      <c r="Z79" s="40">
        <f t="shared" si="24"/>
        <v>0</v>
      </c>
      <c r="AA79" s="40">
        <f t="shared" si="25"/>
        <v>0</v>
      </c>
      <c r="AB79" s="14">
        <f t="shared" si="26"/>
        <v>0</v>
      </c>
      <c r="AC79" s="13">
        <v>0</v>
      </c>
      <c r="AD79" s="13"/>
      <c r="AE79" s="13">
        <v>0</v>
      </c>
      <c r="AF79" s="13"/>
      <c r="AG79" s="40">
        <f t="shared" si="27"/>
        <v>0</v>
      </c>
      <c r="AH79" s="40">
        <f t="shared" si="28"/>
        <v>0</v>
      </c>
      <c r="AI79" s="40">
        <f t="shared" si="16"/>
        <v>0</v>
      </c>
      <c r="AJ79" s="14">
        <f t="shared" si="29"/>
        <v>0</v>
      </c>
    </row>
    <row r="80" spans="1:36" ht="12.75">
      <c r="A80" s="12">
        <v>8906800084</v>
      </c>
      <c r="B80" s="12">
        <v>219025290</v>
      </c>
      <c r="C80" s="12" t="s">
        <v>161</v>
      </c>
      <c r="D80" s="12" t="s">
        <v>162</v>
      </c>
      <c r="E80" s="13">
        <v>0</v>
      </c>
      <c r="F80" s="13"/>
      <c r="G80" s="35">
        <v>0</v>
      </c>
      <c r="H80" s="13"/>
      <c r="I80" s="14">
        <f t="shared" si="17"/>
        <v>0</v>
      </c>
      <c r="J80" s="14">
        <f t="shared" si="18"/>
        <v>0</v>
      </c>
      <c r="K80" s="14">
        <f t="shared" si="18"/>
        <v>0</v>
      </c>
      <c r="L80" s="14">
        <f t="shared" si="19"/>
        <v>0</v>
      </c>
      <c r="M80" s="13">
        <v>0</v>
      </c>
      <c r="N80" s="13"/>
      <c r="O80" s="35">
        <v>0</v>
      </c>
      <c r="P80" s="13"/>
      <c r="Q80" s="14">
        <f t="shared" si="20"/>
        <v>0</v>
      </c>
      <c r="R80" s="14">
        <f t="shared" si="21"/>
        <v>0</v>
      </c>
      <c r="S80" s="40">
        <f t="shared" si="21"/>
        <v>0</v>
      </c>
      <c r="T80" s="14">
        <f t="shared" si="22"/>
        <v>0</v>
      </c>
      <c r="U80" s="13">
        <v>0</v>
      </c>
      <c r="V80" s="13"/>
      <c r="W80" s="35">
        <v>0</v>
      </c>
      <c r="X80" s="13"/>
      <c r="Y80" s="40">
        <f t="shared" si="23"/>
        <v>0</v>
      </c>
      <c r="Z80" s="40">
        <f t="shared" si="24"/>
        <v>0</v>
      </c>
      <c r="AA80" s="40">
        <f t="shared" si="25"/>
        <v>0</v>
      </c>
      <c r="AB80" s="14">
        <f t="shared" si="26"/>
        <v>0</v>
      </c>
      <c r="AC80" s="13">
        <v>0</v>
      </c>
      <c r="AD80" s="13"/>
      <c r="AE80" s="13">
        <v>0</v>
      </c>
      <c r="AF80" s="13"/>
      <c r="AG80" s="40">
        <f t="shared" si="27"/>
        <v>0</v>
      </c>
      <c r="AH80" s="40">
        <f t="shared" si="28"/>
        <v>0</v>
      </c>
      <c r="AI80" s="40">
        <f t="shared" si="16"/>
        <v>0</v>
      </c>
      <c r="AJ80" s="14">
        <f t="shared" si="29"/>
        <v>0</v>
      </c>
    </row>
    <row r="81" spans="1:36" ht="12.75">
      <c r="A81" s="29">
        <v>8905015784</v>
      </c>
      <c r="B81" s="30"/>
      <c r="C81" s="31" t="s">
        <v>169</v>
      </c>
      <c r="D81" s="21"/>
      <c r="E81" s="13">
        <v>0</v>
      </c>
      <c r="F81" s="13"/>
      <c r="G81" s="35">
        <f>VLOOKUP(A81,'[1]Hoja1'!$B$2:$C$49,2,0)</f>
        <v>169505758</v>
      </c>
      <c r="H81" s="13"/>
      <c r="I81" s="14"/>
      <c r="J81" s="14"/>
      <c r="K81" s="14">
        <f t="shared" si="18"/>
        <v>169505758</v>
      </c>
      <c r="L81" s="14"/>
      <c r="M81" s="13">
        <v>0</v>
      </c>
      <c r="N81" s="13"/>
      <c r="O81" s="35">
        <f>VLOOKUP(A81,'[1]Hoja1'!$B$2:$D$49,3,0)</f>
        <v>169505758</v>
      </c>
      <c r="P81" s="13"/>
      <c r="Q81" s="14">
        <f t="shared" si="20"/>
        <v>0</v>
      </c>
      <c r="R81" s="14">
        <f t="shared" si="21"/>
        <v>0</v>
      </c>
      <c r="S81" s="40">
        <f t="shared" si="21"/>
        <v>339011516</v>
      </c>
      <c r="T81" s="14"/>
      <c r="U81" s="13">
        <v>0</v>
      </c>
      <c r="V81" s="13"/>
      <c r="W81" s="35">
        <f>VLOOKUP(A81,'[1]Hoja1'!$B$2:$E$49,4,0)</f>
        <v>169505758</v>
      </c>
      <c r="X81" s="13"/>
      <c r="Y81" s="40">
        <f t="shared" si="23"/>
        <v>0</v>
      </c>
      <c r="Z81" s="40">
        <f t="shared" si="24"/>
        <v>0</v>
      </c>
      <c r="AA81" s="40">
        <f t="shared" si="25"/>
        <v>508517274</v>
      </c>
      <c r="AB81" s="14"/>
      <c r="AC81" s="13">
        <v>0</v>
      </c>
      <c r="AD81" s="13"/>
      <c r="AE81" s="35">
        <f>VLOOKUP(A81,'[2]Hoja2'!$C$2:$D$49,2,0)</f>
        <v>169505758</v>
      </c>
      <c r="AF81" s="13"/>
      <c r="AG81" s="40">
        <f t="shared" si="27"/>
        <v>0</v>
      </c>
      <c r="AH81" s="40">
        <f t="shared" si="28"/>
        <v>0</v>
      </c>
      <c r="AI81" s="40">
        <f t="shared" si="16"/>
        <v>678023032</v>
      </c>
      <c r="AJ81" s="14">
        <f t="shared" si="29"/>
        <v>0</v>
      </c>
    </row>
    <row r="82" spans="1:36" ht="12.75">
      <c r="A82" s="29">
        <v>8919028110</v>
      </c>
      <c r="B82" s="30"/>
      <c r="C82" s="31" t="s">
        <v>170</v>
      </c>
      <c r="D82" s="21"/>
      <c r="E82" s="13">
        <v>0</v>
      </c>
      <c r="F82" s="13"/>
      <c r="G82" s="35">
        <f>VLOOKUP(A82,'[1]Hoja1'!$B$2:$C$49,2,0)</f>
        <v>216172085</v>
      </c>
      <c r="H82" s="13"/>
      <c r="I82" s="14"/>
      <c r="J82" s="14"/>
      <c r="K82" s="14">
        <f t="shared" si="18"/>
        <v>216172085</v>
      </c>
      <c r="L82" s="14"/>
      <c r="M82" s="13">
        <v>0</v>
      </c>
      <c r="N82" s="13"/>
      <c r="O82" s="35">
        <f>VLOOKUP(A82,'[1]Hoja1'!$B$2:$D$49,3,0)</f>
        <v>216172085</v>
      </c>
      <c r="P82" s="13"/>
      <c r="Q82" s="14">
        <f t="shared" si="20"/>
        <v>0</v>
      </c>
      <c r="R82" s="14">
        <f t="shared" si="21"/>
        <v>0</v>
      </c>
      <c r="S82" s="40">
        <f t="shared" si="21"/>
        <v>432344170</v>
      </c>
      <c r="T82" s="14"/>
      <c r="U82" s="13">
        <v>0</v>
      </c>
      <c r="V82" s="13"/>
      <c r="W82" s="35">
        <f>VLOOKUP(A82,'[1]Hoja1'!$B$2:$E$49,4,0)</f>
        <v>216172085</v>
      </c>
      <c r="X82" s="13"/>
      <c r="Y82" s="40">
        <f t="shared" si="23"/>
        <v>0</v>
      </c>
      <c r="Z82" s="40">
        <f t="shared" si="24"/>
        <v>0</v>
      </c>
      <c r="AA82" s="40">
        <f t="shared" si="25"/>
        <v>648516255</v>
      </c>
      <c r="AB82" s="14"/>
      <c r="AC82" s="13">
        <v>0</v>
      </c>
      <c r="AD82" s="13"/>
      <c r="AE82" s="35">
        <f>VLOOKUP(A82,'[2]Hoja2'!$C$2:$D$49,2,0)</f>
        <v>216172085</v>
      </c>
      <c r="AF82" s="13"/>
      <c r="AG82" s="40">
        <f t="shared" si="27"/>
        <v>0</v>
      </c>
      <c r="AH82" s="40">
        <f t="shared" si="28"/>
        <v>0</v>
      </c>
      <c r="AI82" s="40">
        <f t="shared" si="16"/>
        <v>864688340</v>
      </c>
      <c r="AJ82" s="14">
        <f t="shared" si="29"/>
        <v>0</v>
      </c>
    </row>
    <row r="83" spans="1:36" ht="24" customHeight="1">
      <c r="A83" s="23" t="s">
        <v>163</v>
      </c>
      <c r="B83" s="24"/>
      <c r="C83" s="24"/>
      <c r="D83" s="25"/>
      <c r="E83" s="36">
        <f>SUM(E4:E82)</f>
        <v>14258326577</v>
      </c>
      <c r="F83" s="36">
        <f>SUM(F4:F82)</f>
        <v>0</v>
      </c>
      <c r="G83" s="36">
        <f>SUM(G4:G82)</f>
        <v>384086381414.0999</v>
      </c>
      <c r="H83" s="26">
        <v>0</v>
      </c>
      <c r="I83" s="26">
        <f>SUM(I4:I70)</f>
        <v>14258326577</v>
      </c>
      <c r="J83" s="26">
        <f>SUM(J4:J80)</f>
        <v>0</v>
      </c>
      <c r="K83" s="26">
        <f>SUM(K4:K82)</f>
        <v>384086381414.0999</v>
      </c>
      <c r="L83" s="26">
        <f>SUM(L4:L70)</f>
        <v>0</v>
      </c>
      <c r="M83" s="36">
        <f>SUM(M4:M82)</f>
        <v>36784143710.59999</v>
      </c>
      <c r="N83" s="36">
        <f>SUM(N4:N82)</f>
        <v>0</v>
      </c>
      <c r="O83" s="36">
        <f>SUM(O4:O82)</f>
        <v>611010212261.8999</v>
      </c>
      <c r="P83" s="26">
        <v>0</v>
      </c>
      <c r="Q83" s="26">
        <f>SUM(Q4:Q70)</f>
        <v>51042470287.59999</v>
      </c>
      <c r="R83" s="26">
        <f>SUM(R4:R80)</f>
        <v>0</v>
      </c>
      <c r="S83" s="36">
        <f>SUM(S4:S82)</f>
        <v>995096593676.0004</v>
      </c>
      <c r="T83" s="26">
        <f>SUM(T4:T70)</f>
        <v>0</v>
      </c>
      <c r="U83" s="36">
        <f>SUM(U4:U82)</f>
        <v>7154801051.733334</v>
      </c>
      <c r="V83" s="36">
        <f>SUM(V4:V82)</f>
        <v>58993151105</v>
      </c>
      <c r="W83" s="36">
        <f>SUM(W4:W82)</f>
        <v>272389481811.19995</v>
      </c>
      <c r="X83" s="26">
        <v>0</v>
      </c>
      <c r="Y83" s="36">
        <f>SUM(Y4:Y82)</f>
        <v>58197271339.33333</v>
      </c>
      <c r="Z83" s="36">
        <f>SUM(Z4:Z82)</f>
        <v>58993151105</v>
      </c>
      <c r="AA83" s="36">
        <f>SUM(AA4:AA82)</f>
        <v>1267486075487.1997</v>
      </c>
      <c r="AB83" s="26">
        <f>SUM(AB4:AB70)</f>
        <v>0</v>
      </c>
      <c r="AC83" s="36">
        <f>SUM(AC4:AC82)</f>
        <v>14549332834.733334</v>
      </c>
      <c r="AD83" s="36">
        <f>SUM(AD4:AD82)</f>
        <v>0</v>
      </c>
      <c r="AE83" s="36">
        <f>SUM(AE4:AE82)</f>
        <v>272936401592.19995</v>
      </c>
      <c r="AF83" s="26">
        <v>0</v>
      </c>
      <c r="AG83" s="26">
        <f t="shared" si="27"/>
        <v>72746604174.06667</v>
      </c>
      <c r="AH83" s="36">
        <f>SUM(AH4:AH82)</f>
        <v>58993151105</v>
      </c>
      <c r="AI83" s="36">
        <f>SUM(AI4:AI82)</f>
        <v>1540422477079.4011</v>
      </c>
      <c r="AJ83" s="26">
        <f>SUM(AJ4:AJ70)</f>
        <v>0</v>
      </c>
    </row>
    <row r="84" spans="7:36" ht="15">
      <c r="G84" s="37"/>
      <c r="I84" s="27"/>
      <c r="J84" s="27"/>
      <c r="K84" s="27"/>
      <c r="L84" s="27"/>
      <c r="O84" s="37"/>
      <c r="Q84" s="27"/>
      <c r="R84" s="27"/>
      <c r="S84" s="37"/>
      <c r="T84" s="27"/>
      <c r="W84" s="37"/>
      <c r="Y84" s="37"/>
      <c r="Z84" s="37"/>
      <c r="AA84" s="37"/>
      <c r="AB84" s="27"/>
      <c r="AE84" s="37"/>
      <c r="AG84" s="37"/>
      <c r="AH84" s="37"/>
      <c r="AI84" s="37"/>
      <c r="AJ84" s="27"/>
    </row>
    <row r="85" spans="7:36" ht="15">
      <c r="G85" s="38" t="s">
        <v>173</v>
      </c>
      <c r="I85" s="28"/>
      <c r="J85" s="28"/>
      <c r="K85" s="28">
        <f>K83-G83</f>
        <v>0</v>
      </c>
      <c r="L85" s="28"/>
      <c r="Q85" s="28"/>
      <c r="R85" s="28"/>
      <c r="T85" s="28"/>
      <c r="W85" s="38" t="s">
        <v>173</v>
      </c>
      <c r="AB85" s="28"/>
      <c r="AE85" s="38" t="s">
        <v>173</v>
      </c>
      <c r="AJ85" s="28"/>
    </row>
    <row r="86" ht="15">
      <c r="G86" s="38" t="s">
        <v>173</v>
      </c>
    </row>
    <row r="87" spans="7:35" ht="15">
      <c r="G87" s="38" t="s">
        <v>173</v>
      </c>
      <c r="AA87" s="38" t="s">
        <v>176</v>
      </c>
      <c r="AI87" s="38" t="s">
        <v>173</v>
      </c>
    </row>
    <row r="88" spans="27:35" ht="15">
      <c r="AA88" s="38" t="s">
        <v>173</v>
      </c>
      <c r="AI88" s="38" t="s">
        <v>173</v>
      </c>
    </row>
  </sheetData>
  <sheetProtection/>
  <autoFilter ref="A3:AJ83"/>
  <mergeCells count="8">
    <mergeCell ref="AC2:AF2"/>
    <mergeCell ref="AG2:AJ2"/>
    <mergeCell ref="Y2:AB2"/>
    <mergeCell ref="E2:H2"/>
    <mergeCell ref="I2:L2"/>
    <mergeCell ref="M2:P2"/>
    <mergeCell ref="Q2:T2"/>
    <mergeCell ref="U2:X2"/>
  </mergeCells>
  <hyperlinks>
    <hyperlink ref="D45" r:id="rId1" display="divnacc_nal@unal.edu.co"/>
    <hyperlink ref="D28" r:id="rId2" display="contabilidad@unicordoba.edu.co"/>
    <hyperlink ref="D8" r:id="rId3" display="contumng@umng.edu.co"/>
    <hyperlink ref="D7" r:id="rId4" display="direccion@ufpso.edu.co"/>
    <hyperlink ref="D76" r:id="rId5" display="juangi17@hotmail.com"/>
  </hyperlinks>
  <printOptions/>
  <pageMargins left="0.7" right="0.7" top="0.75" bottom="0.75" header="0.3" footer="0.3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chormaza</cp:lastModifiedBy>
  <dcterms:created xsi:type="dcterms:W3CDTF">2011-05-03T15:00:20Z</dcterms:created>
  <dcterms:modified xsi:type="dcterms:W3CDTF">2011-06-23T14:52:52Z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