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95" windowHeight="7950" tabRatio="858" activeTab="0"/>
  </bookViews>
  <sheets>
    <sheet name="Otras Transf_Universidades" sheetId="1" r:id="rId1"/>
    <sheet name="Hoja3" sheetId="2" r:id="rId2"/>
    <sheet name="Hoja2" sheetId="3" r:id="rId3"/>
    <sheet name="Hoja1" sheetId="4" r:id="rId4"/>
  </sheets>
  <externalReferences>
    <externalReference r:id="rId8"/>
  </externalReferences>
  <definedNames>
    <definedName name="_xlnm._FilterDatabase" localSheetId="0" hidden="1">'Otras Transf_Universidades'!$AN$3:$AT$55</definedName>
  </definedNames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Liliana Santos Cubides</author>
  </authors>
  <commentList>
    <comment ref="AS3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</t>
        </r>
      </text>
    </comment>
  </commentList>
</comments>
</file>

<file path=xl/sharedStrings.xml><?xml version="1.0" encoding="utf-8"?>
<sst xmlns="http://schemas.openxmlformats.org/spreadsheetml/2006/main" count="394" uniqueCount="227">
  <si>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</si>
  <si>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</si>
  <si>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</si>
  <si>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</si>
  <si>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</si>
  <si>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</si>
  <si>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</si>
  <si>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</si>
  <si>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</si>
  <si>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</si>
  <si>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</si>
  <si>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</si>
  <si>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</si>
  <si>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</si>
  <si>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</si>
  <si>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</si>
  <si>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</si>
  <si>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</si>
  <si>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</si>
  <si>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</si>
  <si>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</si>
  <si>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</si>
  <si>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</si>
  <si>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</si>
  <si>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</si>
  <si>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</si>
  <si>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</si>
  <si>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</si>
  <si>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</si>
  <si>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</si>
  <si>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</si>
  <si>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</si>
  <si>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</si>
  <si>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</si>
  <si>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</si>
  <si>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</si>
  <si>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</si>
  <si>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</si>
  <si>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</si>
  <si>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</si>
  <si>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</si>
  <si>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</si>
  <si>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</si>
  <si>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</si>
  <si>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</si>
  <si>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</si>
  <si>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</si>
  <si>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</si>
  <si>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</si>
  <si>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</si>
  <si>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</si>
  <si>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</si>
  <si>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</si>
  <si>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</si>
  <si>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</si>
  <si>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</si>
  <si>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</si>
  <si>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</si>
  <si>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</si>
  <si>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</si>
  <si>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</si>
  <si>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</si>
  <si>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</si>
  <si>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</si>
  <si>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</si>
  <si>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</si>
  <si>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</si>
  <si>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</si>
  <si>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</si>
  <si>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</si>
  <si>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</si>
  <si>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</si>
  <si>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</si>
  <si>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</si>
  <si>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</si>
  <si>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</si>
  <si>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</si>
  <si>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</si>
  <si>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</si>
  <si>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</si>
  <si>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</si>
  <si>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</si>
  <si>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</si>
  <si>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</si>
  <si>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</si>
  <si>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</si>
  <si>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</si>
  <si>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</si>
  <si>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</si>
  <si>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</si>
  <si>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</si>
  <si>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</si>
  <si>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</si>
  <si>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</si>
  <si>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</si>
  <si>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</si>
  <si>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</si>
  <si>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</si>
  <si>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</si>
  <si>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</si>
  <si>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</si>
  <si>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</si>
  <si>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</si>
  <si>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</si>
  <si>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ruthgarcia@unicolmayor.edu.co</t>
  </si>
  <si>
    <t>jmlopez@ut.edu.co</t>
  </si>
  <si>
    <t>finanzas@intep.edu.co   contabilidad@intep.edu.co</t>
  </si>
  <si>
    <t>malena.burgos@uptc.edu.co</t>
  </si>
  <si>
    <t>wbenavides@unicauca.edu.co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</si>
  <si>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</si>
  <si>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</si>
  <si>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</si>
  <si>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</si>
  <si>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</si>
  <si>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</si>
  <si>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</si>
  <si>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</si>
  <si>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</si>
  <si>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</si>
  <si>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</si>
  <si>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</si>
  <si>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</si>
  <si>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</si>
  <si>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</si>
  <si>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</si>
  <si>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</si>
  <si>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</si>
  <si>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</si>
  <si>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</si>
  <si>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</si>
  <si>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</si>
  <si>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</si>
  <si>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</si>
  <si>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</si>
  <si>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</si>
  <si>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</si>
  <si>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</si>
  <si>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</si>
  <si>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</si>
  <si>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</si>
  <si>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</si>
  <si>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</si>
  <si>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</si>
  <si>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</si>
  <si>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</si>
  <si>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</si>
  <si>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</si>
  <si>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</si>
  <si>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</si>
  <si>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</si>
  <si>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</si>
  <si>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</si>
  <si>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</si>
  <si>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</si>
  <si>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</si>
  <si>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</si>
  <si>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</si>
  <si>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</si>
  <si>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</si>
  <si>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</si>
  <si>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</si>
  <si>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</si>
  <si>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</si>
  <si>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</si>
  <si>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UNIVERSIDAD TECNOLOGICA DEL CHOCO</t>
  </si>
  <si>
    <t>UNIVERSIDAD COLEGIO MAYOR DE CUNDINAMARCA</t>
  </si>
  <si>
    <t>UNIVERSIDAD INDUSTRIAL DE SANTANDER</t>
  </si>
  <si>
    <t>UNIVERSIDAD MILITAR NUEVA GRANADA</t>
  </si>
  <si>
    <t>UNIVERSIDAD NACIONAL DE COLOMBIA</t>
  </si>
  <si>
    <t>UNIVERSIDAD TECNOLOGICA DE PEREIRA</t>
  </si>
  <si>
    <t>UNIVERSIDAD DEL MAGDALENA</t>
  </si>
  <si>
    <t>UNIVERSIDAD DISTRITAL FRANCISCO JOSE DE CALDAS</t>
  </si>
  <si>
    <t>UNIVERSIDAD NACIONAL ABIERTA Y A DISTANCIA</t>
  </si>
  <si>
    <t>UNIVERSIDAD PEDAGOGICA NACIONAL</t>
  </si>
  <si>
    <t>UNIVERSIDAD PEDAGOGICA Y TECNOLOGICA DE COLOMBIA</t>
  </si>
  <si>
    <t>UNIDAD CENTRAL DEL VALLE DEL CAUCA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</si>
  <si>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</si>
  <si>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</si>
  <si>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</si>
  <si>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</si>
  <si>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MOVIMIENTOS DE FEBRERO</t>
  </si>
  <si>
    <t>INSTITUTO TECNOLOGICO DE SOLEDAD - ATLANTICO ITSA</t>
  </si>
  <si>
    <t>INSTITUTO SUPERIOR DE EDUCACION RURAL DE PAMPLONA - ISER</t>
  </si>
  <si>
    <t>COLEGIO INTEGRADO NACIONAL ORIENTE DE CALDAS</t>
  </si>
  <si>
    <t>INSTITUTO TECNOLOGICO PASCUAL BRAVO - MEDELLIN</t>
  </si>
  <si>
    <t>INSTITUTO NACIONAL DE FORMACION TECNICA PROFESIONAL DE CIENAGA</t>
  </si>
  <si>
    <t>INSTITUTO DE EDUCACION TECNICA PROFESIONAL DE ROLDANILLO</t>
  </si>
  <si>
    <t>INSTITUTO TECNICO AGRICOLA - ITA - DE BUGA</t>
  </si>
  <si>
    <t>INSTITUTO TECNOLOGICO DEL PUTUMAYO</t>
  </si>
  <si>
    <t>BIBLIOTECA PUBLICA PILOTO DE MEDELLIN PARA AMERICA LATINA</t>
  </si>
  <si>
    <t>COLEGIO DE BOYACA</t>
  </si>
  <si>
    <t>Excel</t>
  </si>
  <si>
    <t>EMPRESA DE TELECOMUNICACIONES DE BOGOTA SA ESP</t>
  </si>
  <si>
    <t>CODENSA S.A ESP</t>
  </si>
  <si>
    <t>CARL HENRIK LANGEBAEK RUEDA</t>
  </si>
  <si>
    <t>ALVARO  ZAPATA DOMINGUEZ</t>
  </si>
  <si>
    <t>FRANCO ALIRIO VALLEJO CABRERA</t>
  </si>
  <si>
    <t>PEDRO ANTONIO PRIETO PULIDO</t>
  </si>
  <si>
    <t>JAIME EDUARDO BERNAL VILLEGAS</t>
  </si>
  <si>
    <t>LORENA  GARTNER ISAZA</t>
  </si>
  <si>
    <t xml:space="preserve">DIANA MARIA RAMIREZ </t>
  </si>
  <si>
    <t>EDIFICIO ANGEL PROPIEDAD HORIZONTAL</t>
  </si>
  <si>
    <t>UNION TEMPORAL LOGISTICA INESCA-1</t>
  </si>
  <si>
    <t>SIIF</t>
  </si>
  <si>
    <t>Etiquetas de fila</t>
  </si>
  <si>
    <t>Total general</t>
  </si>
  <si>
    <t>Suma de Excel</t>
  </si>
  <si>
    <t>Suma de SIIF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</si>
  <si>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</si>
  <si>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</si>
  <si>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</si>
  <si>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</si>
  <si>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</si>
  <si>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</si>
  <si>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411061 Contribuciones</t>
  </si>
  <si>
    <t>INSTITUTO TECNICO NACIONAL DE COMERCIO SIMON RODRIGUEZ DE CALI</t>
  </si>
  <si>
    <t>MOVIMIENTOS DE MAYO</t>
  </si>
  <si>
    <t>SALDOS A 30 MAYO DEL 2012</t>
  </si>
  <si>
    <t>MOVIMIENTOS DE JUNIO</t>
  </si>
  <si>
    <t>SALDOS A 30 JUNIO DEL 2012</t>
  </si>
  <si>
    <t>Junio</t>
  </si>
  <si>
    <t>Total Junio</t>
  </si>
  <si>
    <t>542303 Para gastos de funcionamiento Resolucion No. 6740</t>
  </si>
  <si>
    <t>DTO VOTACION FUNCIONAMIENTO</t>
  </si>
  <si>
    <t>RESOLUCION 4040 DESCUENTO VOTACIONES 542303 FUNCIONAMIENTO</t>
  </si>
  <si>
    <t>CUOTA DE AUDITAJE 542303 FUNCIONAMIENTO</t>
  </si>
  <si>
    <t>2% 411061 Contribuciones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</si>
</sst>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  <numFmt numFmtId="167" formatCode="[$-10C0A]#,##0.00;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5.95"/>
      <color indexed="49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5.95"/>
      <color rgb="FF2D77C2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</border>
    <border>
      <left style="thin">
        <color rgb="FF2D77C2"/>
      </left>
      <right/>
      <top style="thin">
        <color rgb="FF2D77C2"/>
      </top>
      <bottom style="thin">
        <color rgb="FF2D77C2"/>
      </bottom>
    </border>
    <border>
      <left/>
      <right/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164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9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164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6" fontId="0" fillId="0" borderId="0" xfId="48" applyNumberFormat="1" applyFont="1" applyAlignment="1">
      <alignment/>
    </xf>
    <xf numFmtId="0" fontId="50" fillId="0" borderId="16" xfId="0" applyFont="1" applyFill="1" applyBorder="1" applyAlignment="1" applyProtection="1">
      <alignment vertical="top" wrapText="1" readingOrder="1"/>
      <protection locked="0"/>
    </xf>
    <xf numFmtId="164" fontId="0" fillId="0" borderId="0" xfId="48" applyFont="1" applyAlignment="1">
      <alignment/>
    </xf>
    <xf numFmtId="0" fontId="50" fillId="0" borderId="17" xfId="0" applyFont="1" applyFill="1" applyBorder="1" applyAlignment="1" applyProtection="1">
      <alignment vertical="top" wrapText="1" readingOrder="1"/>
      <protection locked="0"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8" fillId="36" borderId="18" xfId="0" applyFont="1" applyFill="1" applyBorder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164" fontId="0" fillId="0" borderId="0" xfId="0" applyNumberFormat="1" applyAlignment="1">
      <alignment/>
    </xf>
    <xf numFmtId="0" fontId="2" fillId="37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164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9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64" fontId="0" fillId="0" borderId="0" xfId="48" applyFont="1" applyBorder="1" applyAlignment="1">
      <alignment/>
    </xf>
    <xf numFmtId="3" fontId="12" fillId="0" borderId="20" xfId="0" applyNumberFormat="1" applyFont="1" applyBorder="1" applyAlignment="1">
      <alignment horizontal="right" wrapText="1"/>
    </xf>
    <xf numFmtId="0" fontId="48" fillId="0" borderId="0" xfId="0" applyFont="1" applyAlignment="1">
      <alignment horizontal="center"/>
    </xf>
    <xf numFmtId="3" fontId="5" fillId="38" borderId="10" xfId="54" applyNumberFormat="1" applyFont="1" applyFill="1" applyBorder="1" applyAlignment="1">
      <alignment horizontal="center" vertical="center" wrapText="1"/>
      <protection/>
    </xf>
    <xf numFmtId="0" fontId="2" fillId="37" borderId="0" xfId="57" applyFill="1" applyAlignment="1">
      <alignment horizontal="center" vertical="center" wrapText="1"/>
      <protection/>
    </xf>
    <xf numFmtId="164" fontId="12" fillId="0" borderId="0" xfId="48" applyFont="1" applyBorder="1" applyAlignment="1">
      <alignment/>
    </xf>
    <xf numFmtId="164" fontId="12" fillId="0" borderId="15" xfId="48" applyFont="1" applyBorder="1" applyAlignment="1">
      <alignment/>
    </xf>
    <xf numFmtId="3" fontId="10" fillId="38" borderId="10" xfId="54" applyNumberFormat="1" applyFont="1" applyFill="1" applyBorder="1" applyAlignment="1">
      <alignment horizontal="center" vertical="center" wrapText="1"/>
      <protection/>
    </xf>
    <xf numFmtId="3" fontId="14" fillId="38" borderId="10" xfId="54" applyNumberFormat="1" applyFont="1" applyFill="1" applyBorder="1" applyAlignment="1">
      <alignment horizontal="center" vertical="center" wrapText="1"/>
      <protection/>
    </xf>
    <xf numFmtId="3" fontId="2" fillId="34" borderId="10" xfId="54" applyNumberFormat="1" applyFill="1" applyBorder="1" applyAlignment="1">
      <alignment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21" xfId="54" applyFont="1" applyFill="1" applyBorder="1" applyAlignment="1">
      <alignment horizontal="center" vertical="center"/>
      <protection/>
    </xf>
    <xf numFmtId="0" fontId="5" fillId="33" borderId="2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VERSIDADES%20RESOLUCION%206740%20D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">
          <cell r="C3">
            <v>8001448299</v>
          </cell>
          <cell r="D3" t="str">
            <v>007069999642</v>
          </cell>
          <cell r="E3" t="str">
            <v>CTE- DAVIVIENDA</v>
          </cell>
          <cell r="F3" t="str">
            <v>3-6-3-28-10</v>
          </cell>
          <cell r="G3">
            <v>1795525652</v>
          </cell>
        </row>
        <row r="4">
          <cell r="C4">
            <v>8909800408</v>
          </cell>
          <cell r="D4" t="str">
            <v>400-06647-8</v>
          </cell>
          <cell r="E4" t="str">
            <v>CTE-OCCIDENTE</v>
          </cell>
          <cell r="F4" t="str">
            <v>3-6-3-29-10</v>
          </cell>
          <cell r="G4">
            <v>3991435533</v>
          </cell>
        </row>
        <row r="5">
          <cell r="C5">
            <v>8908010630</v>
          </cell>
          <cell r="D5" t="str">
            <v>280-040676</v>
          </cell>
          <cell r="E5" t="str">
            <v>CTE-POPULAR</v>
          </cell>
          <cell r="F5" t="str">
            <v>3-6-3-30-10</v>
          </cell>
          <cell r="G5">
            <v>1303649056</v>
          </cell>
        </row>
        <row r="6">
          <cell r="C6">
            <v>8904801235</v>
          </cell>
          <cell r="D6" t="str">
            <v>057769999947</v>
          </cell>
          <cell r="E6" t="str">
            <v>CTE DAVIVIENDA</v>
          </cell>
          <cell r="F6" t="str">
            <v>3-6-3-31-10</v>
          </cell>
          <cell r="G6">
            <v>1348743135</v>
          </cell>
        </row>
        <row r="7">
          <cell r="C7">
            <v>8910800313</v>
          </cell>
          <cell r="D7">
            <v>7351006158</v>
          </cell>
          <cell r="E7" t="str">
            <v>CTE-COLPATRIA</v>
          </cell>
          <cell r="F7" t="str">
            <v>3-6-3-32-10</v>
          </cell>
          <cell r="G7">
            <v>1347252269</v>
          </cell>
        </row>
        <row r="8">
          <cell r="C8">
            <v>8906800622</v>
          </cell>
          <cell r="D8">
            <v>406070064521</v>
          </cell>
          <cell r="E8" t="str">
            <v>AHORROS DAVIVIENDA</v>
          </cell>
          <cell r="F8" t="str">
            <v>3-6-3-33-10</v>
          </cell>
          <cell r="G8">
            <v>1810523831</v>
          </cell>
        </row>
        <row r="9">
          <cell r="C9">
            <v>8911903461</v>
          </cell>
          <cell r="D9">
            <v>500067715</v>
          </cell>
          <cell r="E9" t="str">
            <v>CTE- OCCIDENTE</v>
          </cell>
          <cell r="F9" t="str">
            <v>3-6-3-34-10</v>
          </cell>
          <cell r="G9">
            <v>1791548983</v>
          </cell>
        </row>
        <row r="10">
          <cell r="C10">
            <v>8921150294</v>
          </cell>
          <cell r="D10" t="str">
            <v>405-01007-5</v>
          </cell>
          <cell r="E10" t="str">
            <v>CTE-POPULAR</v>
          </cell>
          <cell r="F10" t="str">
            <v>3-6-3-35-10</v>
          </cell>
          <cell r="G10">
            <v>1746675153</v>
          </cell>
        </row>
        <row r="11">
          <cell r="C11">
            <v>8920007573</v>
          </cell>
          <cell r="D11" t="str">
            <v>364-37604-6</v>
          </cell>
          <cell r="E11" t="str">
            <v>CTE-BOGOTA</v>
          </cell>
          <cell r="F11" t="str">
            <v>3-6-3-36-10</v>
          </cell>
          <cell r="G11">
            <v>893325481</v>
          </cell>
        </row>
        <row r="12">
          <cell r="C12">
            <v>8001189541</v>
          </cell>
          <cell r="D12">
            <v>369078399</v>
          </cell>
          <cell r="E12" t="str">
            <v>AHORROS SANTANDER</v>
          </cell>
          <cell r="F12" t="str">
            <v>3-6-3-37-10</v>
          </cell>
          <cell r="G12">
            <v>1257050087</v>
          </cell>
        </row>
        <row r="13">
          <cell r="C13">
            <v>8905015104</v>
          </cell>
          <cell r="D13" t="str">
            <v>720-03008-9</v>
          </cell>
          <cell r="E13" t="str">
            <v>CTE-POPULAR</v>
          </cell>
          <cell r="F13" t="str">
            <v>3-6-3-38-10</v>
          </cell>
          <cell r="G13">
            <v>1798066006</v>
          </cell>
        </row>
        <row r="14">
          <cell r="C14">
            <v>8922003239</v>
          </cell>
          <cell r="D14" t="str">
            <v>2060-69999467</v>
          </cell>
          <cell r="E14" t="str">
            <v>CTE-DAVIVIENDA</v>
          </cell>
          <cell r="F14" t="str">
            <v>3-6-3-39-10</v>
          </cell>
          <cell r="G14">
            <v>1835053666</v>
          </cell>
        </row>
        <row r="15">
          <cell r="C15">
            <v>8901022573</v>
          </cell>
          <cell r="D15" t="str">
            <v>487-199810-41</v>
          </cell>
          <cell r="E15" t="str">
            <v>CTE- BAN-COLOMBIA</v>
          </cell>
          <cell r="F15" t="str">
            <v>3-6-3-40-10</v>
          </cell>
          <cell r="G15">
            <v>1736804682</v>
          </cell>
        </row>
        <row r="16">
          <cell r="C16">
            <v>8915003192</v>
          </cell>
          <cell r="D16" t="str">
            <v>290-031848</v>
          </cell>
          <cell r="E16" t="str">
            <v>CTE - POPULAR</v>
          </cell>
          <cell r="F16" t="str">
            <v>3-6-3-41-10</v>
          </cell>
          <cell r="G16">
            <v>1602969634</v>
          </cell>
        </row>
        <row r="17">
          <cell r="C17">
            <v>8917801118</v>
          </cell>
          <cell r="D17" t="str">
            <v>870-04105-0</v>
          </cell>
          <cell r="E17" t="str">
            <v>CTE-OCCIDENTE</v>
          </cell>
          <cell r="F17" t="str">
            <v>3-6-3-42-10</v>
          </cell>
          <cell r="G17">
            <v>2192356295</v>
          </cell>
        </row>
        <row r="18">
          <cell r="C18">
            <v>8350003004</v>
          </cell>
          <cell r="D18" t="str">
            <v>030235501</v>
          </cell>
          <cell r="E18" t="str">
            <v>CTE-OCCIDENTE</v>
          </cell>
          <cell r="F18" t="str">
            <v>3-6-3-43-10</v>
          </cell>
          <cell r="G18">
            <v>2560268805</v>
          </cell>
        </row>
        <row r="19">
          <cell r="C19">
            <v>8900004328</v>
          </cell>
          <cell r="D19" t="str">
            <v>079-00375-2</v>
          </cell>
          <cell r="E19" t="str">
            <v>DAVIVIENDA</v>
          </cell>
          <cell r="F19" t="str">
            <v>3-6-3-44-10</v>
          </cell>
          <cell r="G19">
            <v>2159801464</v>
          </cell>
        </row>
        <row r="20">
          <cell r="C20">
            <v>8907006407</v>
          </cell>
          <cell r="D20" t="str">
            <v>550-04008-3</v>
          </cell>
          <cell r="E20" t="str">
            <v>CTE-POPULAR</v>
          </cell>
          <cell r="F20" t="str">
            <v>3-6-3-45-10</v>
          </cell>
          <cell r="G20">
            <v>2210037542</v>
          </cell>
        </row>
        <row r="21">
          <cell r="C21">
            <v>8903990106</v>
          </cell>
          <cell r="D21">
            <v>350301000484</v>
          </cell>
          <cell r="E21" t="str">
            <v>CTE-SUDAMERIS</v>
          </cell>
          <cell r="F21" t="str">
            <v>3-6-3-46-10</v>
          </cell>
          <cell r="G21">
            <v>3102561336</v>
          </cell>
        </row>
        <row r="22">
          <cell r="C22">
            <v>8999992307</v>
          </cell>
          <cell r="D22" t="str">
            <v>230-05354-8</v>
          </cell>
          <cell r="E22" t="str">
            <v>CTE-OCCIDENTE</v>
          </cell>
          <cell r="F22" t="str">
            <v>3-6-3-47-10</v>
          </cell>
          <cell r="G22">
            <v>595851718</v>
          </cell>
        </row>
        <row r="23">
          <cell r="C23">
            <v>8905006226</v>
          </cell>
          <cell r="D23" t="str">
            <v>450-06009-0</v>
          </cell>
          <cell r="E23" t="str">
            <v>CTE-POPULAR</v>
          </cell>
          <cell r="F23" t="str">
            <v>3-6-3-48-10</v>
          </cell>
          <cell r="G23">
            <v>2038524375</v>
          </cell>
        </row>
        <row r="24">
          <cell r="C24">
            <v>8001631300</v>
          </cell>
          <cell r="D24" t="str">
            <v>446-04997-5 </v>
          </cell>
          <cell r="E24" t="str">
            <v>CTE-BOGOTA</v>
          </cell>
          <cell r="F24" t="str">
            <v>3-6-3-49-10</v>
          </cell>
          <cell r="G24">
            <v>2493773447</v>
          </cell>
        </row>
        <row r="25">
          <cell r="C25">
            <v>8902012134</v>
          </cell>
          <cell r="D25" t="str">
            <v>657-01755-4</v>
          </cell>
          <cell r="E25" t="str">
            <v>CTE-OCCIDENTE</v>
          </cell>
          <cell r="F25" t="str">
            <v>3-6-3-50-10</v>
          </cell>
          <cell r="G25">
            <v>1763590752</v>
          </cell>
        </row>
        <row r="26">
          <cell r="C26">
            <v>8002253408</v>
          </cell>
          <cell r="D26" t="str">
            <v>012383824</v>
          </cell>
          <cell r="E26" t="str">
            <v>CTE-CREDITO</v>
          </cell>
          <cell r="F26" t="str">
            <v>3-6-3-51-10</v>
          </cell>
          <cell r="G26">
            <v>2017341890</v>
          </cell>
        </row>
        <row r="27">
          <cell r="C27">
            <v>8999990633</v>
          </cell>
          <cell r="D27" t="str">
            <v>007769998985</v>
          </cell>
          <cell r="E27" t="str">
            <v>CTE-DAVIVIENDA</v>
          </cell>
          <cell r="F27" t="str">
            <v>3-6-3-52-10</v>
          </cell>
          <cell r="G27">
            <v>8693551680</v>
          </cell>
        </row>
        <row r="28">
          <cell r="C28">
            <v>8999991244</v>
          </cell>
          <cell r="D28">
            <v>21500357366</v>
          </cell>
          <cell r="E28" t="str">
            <v>CTE-BCSC</v>
          </cell>
          <cell r="F28" t="str">
            <v>3-6-3-53-10</v>
          </cell>
          <cell r="G28">
            <v>1174333606</v>
          </cell>
        </row>
        <row r="29">
          <cell r="C29">
            <v>8923002856</v>
          </cell>
          <cell r="D29">
            <v>900067554</v>
          </cell>
          <cell r="E29" t="str">
            <v>OCCIDENTE</v>
          </cell>
          <cell r="F29" t="str">
            <v>3-6-3-55-10</v>
          </cell>
          <cell r="G29">
            <v>1808007602</v>
          </cell>
        </row>
        <row r="30">
          <cell r="C30">
            <v>8918003301</v>
          </cell>
          <cell r="D30" t="str">
            <v>291-03644-0</v>
          </cell>
          <cell r="E30" t="str">
            <v>CTE-SANTANDER</v>
          </cell>
          <cell r="F30" t="str">
            <v>3-6-3-54-10</v>
          </cell>
          <cell r="G30">
            <v>1913727069</v>
          </cell>
        </row>
        <row r="31">
          <cell r="C31">
            <v>8916800894</v>
          </cell>
          <cell r="D31" t="str">
            <v>110-380-00390-5</v>
          </cell>
          <cell r="E31" t="str">
            <v>CTE-POPULAR</v>
          </cell>
          <cell r="F31" t="str">
            <v>3-6-3-56-10</v>
          </cell>
          <cell r="G31">
            <v>2067295320</v>
          </cell>
        </row>
        <row r="32">
          <cell r="C32">
            <v>8911800842</v>
          </cell>
          <cell r="D32" t="str">
            <v>076-003431-10</v>
          </cell>
          <cell r="E32" t="str">
            <v>CTE- BAN-COLOMBIA</v>
          </cell>
          <cell r="F32" t="str">
            <v>3-6-3-57-10</v>
          </cell>
          <cell r="G32">
            <v>1003636317</v>
          </cell>
        </row>
        <row r="33">
          <cell r="C33">
            <v>8914800359</v>
          </cell>
          <cell r="D33" t="str">
            <v>07335637520</v>
          </cell>
          <cell r="E33" t="str">
            <v>CTE BAN-COLOMBIA</v>
          </cell>
          <cell r="F33" t="str">
            <v>3-6-3-58-10</v>
          </cell>
          <cell r="G33">
            <v>1428266609</v>
          </cell>
        </row>
        <row r="34">
          <cell r="C34">
            <v>8605127804</v>
          </cell>
          <cell r="D34" t="str">
            <v>103-00316-6</v>
          </cell>
          <cell r="E34" t="str">
            <v>CTE-BOGOTA</v>
          </cell>
          <cell r="F34" t="str">
            <v>3-6-3-64-10</v>
          </cell>
          <cell r="G34">
            <v>2518451005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09" sheet="Hoja1"/>
  </cacheSource>
  <cacheFields count="4">
    <cacheField name="NIT">
      <sharedItems containsSemiMixedTypes="0" containsString="0" containsMixedTypes="0" containsNumber="1" containsInteger="1" count="61">
        <n v="800118954"/>
        <n v="800124023"/>
        <n v="800144829"/>
        <n v="800163130"/>
        <n v="800225340"/>
        <n v="800247940"/>
        <n v="835000300"/>
        <n v="860512780"/>
        <n v="860525148"/>
        <n v="890000432"/>
        <n v="890102257"/>
        <n v="890201213"/>
        <n v="890399010"/>
        <n v="890480123"/>
        <n v="890500622"/>
        <n v="890501510"/>
        <n v="890680062"/>
        <n v="890700640"/>
        <n v="890700906"/>
        <n v="890801063"/>
        <n v="890802678"/>
        <n v="890980040"/>
        <n v="890980134"/>
        <n v="890980150"/>
        <n v="891080031"/>
        <n v="891180084"/>
        <n v="891190346"/>
        <n v="891380033"/>
        <n v="891480035"/>
        <n v="891500319"/>
        <n v="891500759"/>
        <n v="891680089"/>
        <n v="891701932"/>
        <n v="891780111"/>
        <n v="891800260"/>
        <n v="891800330"/>
        <n v="891900853"/>
        <n v="892000757"/>
        <n v="892115029"/>
        <n v="892200323"/>
        <n v="892300285"/>
        <n v="899999063"/>
        <n v="899999124"/>
        <n v="899999230"/>
        <n v="802011065"/>
        <n v="890480054"/>
        <n v="890980153"/>
        <n v="890980112"/>
        <n v="890501578"/>
        <n v="891902811"/>
        <n v="899999115"/>
        <n v="830037248"/>
        <n v="79154384"/>
        <n v="16583292"/>
        <n v="16241270"/>
        <n v="19156691"/>
        <n v="19099020"/>
        <n v="24320173"/>
        <n v="43500246"/>
        <n v="860019077"/>
        <n v="900440459"/>
      </sharedItems>
    </cacheField>
    <cacheField name="Entidad">
      <sharedItems containsMixedTypes="0"/>
    </cacheField>
    <cacheField name="Excel">
      <sharedItems containsMixedTypes="1" containsNumber="1" containsInteger="1"/>
    </cacheField>
    <cacheField name="SIIF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65" firstHeaderRow="0" firstDataRow="1" firstDataCol="1"/>
  <pivotFields count="4">
    <pivotField axis="axisRow" showAll="0">
      <items count="62">
        <item x="54"/>
        <item x="53"/>
        <item x="56"/>
        <item x="55"/>
        <item x="57"/>
        <item x="58"/>
        <item x="52"/>
        <item x="0"/>
        <item x="1"/>
        <item x="2"/>
        <item x="3"/>
        <item x="4"/>
        <item x="5"/>
        <item x="44"/>
        <item x="51"/>
        <item x="6"/>
        <item x="59"/>
        <item x="7"/>
        <item x="8"/>
        <item x="9"/>
        <item x="10"/>
        <item x="11"/>
        <item x="12"/>
        <item x="45"/>
        <item x="13"/>
        <item x="14"/>
        <item x="15"/>
        <item x="48"/>
        <item x="16"/>
        <item x="17"/>
        <item x="18"/>
        <item x="19"/>
        <item x="20"/>
        <item x="21"/>
        <item x="47"/>
        <item x="22"/>
        <item x="23"/>
        <item x="46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9"/>
        <item x="37"/>
        <item x="38"/>
        <item x="39"/>
        <item x="40"/>
        <item x="41"/>
        <item x="50"/>
        <item x="42"/>
        <item x="43"/>
        <item x="60"/>
        <item t="default"/>
      </items>
    </pivotField>
    <pivotField showAll="0"/>
    <pivotField dataField="1" showAll="0"/>
    <pivotField dataField="1"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Excel" fld="2" baseField="0" baseItem="0"/>
    <dataField name="Suma de SIIF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="90" zoomScaleNormal="90" zoomScalePageLayoutView="0" workbookViewId="0" topLeftCell="A1">
      <pane xSplit="4" ySplit="3" topLeftCell="AT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X3" sqref="AX3"/>
    </sheetView>
  </sheetViews>
  <sheetFormatPr defaultColWidth="11.421875" defaultRowHeight="15"/>
  <cols>
    <col min="1" max="2" width="17.28125" style="20" customWidth="1"/>
    <col min="3" max="3" width="16.28125" style="20" customWidth="1"/>
    <col min="4" max="4" width="46.851562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6.57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40" width="23.57421875" style="20" bestFit="1" customWidth="1"/>
    <col min="41" max="41" width="18.57421875" style="20" customWidth="1"/>
    <col min="42" max="42" width="20.140625" style="20" bestFit="1" customWidth="1"/>
    <col min="43" max="45" width="20.140625" style="20" customWidth="1"/>
    <col min="46" max="46" width="16.57421875" style="20" customWidth="1"/>
    <col min="47" max="47" width="20.7109375" style="20" bestFit="1" customWidth="1"/>
    <col min="48" max="48" width="18.8515625" style="20" bestFit="1" customWidth="1"/>
    <col min="49" max="49" width="21.57421875" style="20" bestFit="1" customWidth="1"/>
    <col min="50" max="50" width="17.57421875" style="20" bestFit="1" customWidth="1"/>
    <col min="51" max="16384" width="11.421875" style="20" customWidth="1"/>
  </cols>
  <sheetData>
    <row r="1" spans="1:12" s="5" customFormat="1" ht="30.75" customHeight="1">
      <c r="A1" s="1" t="s">
        <v>0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50" s="7" customFormat="1" ht="22.5" customHeight="1">
      <c r="A2" s="6"/>
      <c r="B2" s="6"/>
      <c r="C2" s="6"/>
      <c r="D2" s="6"/>
      <c r="E2" s="6"/>
      <c r="F2" s="89" t="s">
        <v>1</v>
      </c>
      <c r="G2" s="90"/>
      <c r="H2" s="90"/>
      <c r="I2" s="91"/>
      <c r="J2" s="94" t="s">
        <v>211</v>
      </c>
      <c r="K2" s="95"/>
      <c r="L2" s="95"/>
      <c r="M2" s="89" t="s">
        <v>180</v>
      </c>
      <c r="N2" s="90"/>
      <c r="O2" s="90"/>
      <c r="P2" s="94" t="s">
        <v>210</v>
      </c>
      <c r="Q2" s="95"/>
      <c r="R2" s="95"/>
      <c r="S2" s="89" t="s">
        <v>208</v>
      </c>
      <c r="T2" s="90"/>
      <c r="U2" s="90"/>
      <c r="V2" s="94" t="s">
        <v>209</v>
      </c>
      <c r="W2" s="95"/>
      <c r="X2" s="95"/>
      <c r="Y2" s="89" t="s">
        <v>212</v>
      </c>
      <c r="Z2" s="90"/>
      <c r="AA2" s="90"/>
      <c r="AB2" s="92" t="s">
        <v>213</v>
      </c>
      <c r="AC2" s="93"/>
      <c r="AD2" s="93"/>
      <c r="AE2" s="93"/>
      <c r="AF2" s="89" t="s">
        <v>216</v>
      </c>
      <c r="AG2" s="90"/>
      <c r="AH2" s="90"/>
      <c r="AI2" s="91"/>
      <c r="AJ2" s="92" t="s">
        <v>217</v>
      </c>
      <c r="AK2" s="93"/>
      <c r="AL2" s="93"/>
      <c r="AM2" s="93"/>
      <c r="AN2" s="89" t="s">
        <v>218</v>
      </c>
      <c r="AO2" s="90"/>
      <c r="AP2" s="90"/>
      <c r="AQ2" s="90"/>
      <c r="AR2" s="90"/>
      <c r="AS2" s="90"/>
      <c r="AT2" s="91"/>
      <c r="AU2" s="92" t="s">
        <v>219</v>
      </c>
      <c r="AV2" s="93"/>
      <c r="AW2" s="93"/>
      <c r="AX2" s="93"/>
    </row>
    <row r="3" spans="1:50" s="13" customFormat="1" ht="48" customHeight="1">
      <c r="A3" s="8" t="s">
        <v>2</v>
      </c>
      <c r="B3" s="8"/>
      <c r="C3" s="8" t="s">
        <v>3</v>
      </c>
      <c r="D3" s="9" t="s">
        <v>4</v>
      </c>
      <c r="E3" s="8" t="s">
        <v>5</v>
      </c>
      <c r="F3" s="10" t="s">
        <v>100</v>
      </c>
      <c r="G3" s="11" t="s">
        <v>101</v>
      </c>
      <c r="H3" s="12" t="s">
        <v>102</v>
      </c>
      <c r="I3" s="11" t="s">
        <v>103</v>
      </c>
      <c r="J3" s="8" t="s">
        <v>100</v>
      </c>
      <c r="K3" s="8" t="s">
        <v>101</v>
      </c>
      <c r="L3" s="8" t="s">
        <v>102</v>
      </c>
      <c r="M3" s="10" t="s">
        <v>100</v>
      </c>
      <c r="N3" s="11" t="s">
        <v>101</v>
      </c>
      <c r="O3" s="12" t="s">
        <v>102</v>
      </c>
      <c r="P3" s="8" t="s">
        <v>100</v>
      </c>
      <c r="Q3" s="8" t="s">
        <v>101</v>
      </c>
      <c r="R3" s="8" t="s">
        <v>102</v>
      </c>
      <c r="S3" s="10" t="s">
        <v>100</v>
      </c>
      <c r="T3" s="11" t="s">
        <v>101</v>
      </c>
      <c r="U3" s="12" t="s">
        <v>102</v>
      </c>
      <c r="V3" s="8" t="s">
        <v>100</v>
      </c>
      <c r="W3" s="8" t="s">
        <v>101</v>
      </c>
      <c r="X3" s="8" t="s">
        <v>102</v>
      </c>
      <c r="Y3" s="10" t="s">
        <v>100</v>
      </c>
      <c r="Z3" s="11" t="s">
        <v>101</v>
      </c>
      <c r="AA3" s="12" t="s">
        <v>102</v>
      </c>
      <c r="AB3" s="8" t="s">
        <v>100</v>
      </c>
      <c r="AC3" s="8" t="s">
        <v>101</v>
      </c>
      <c r="AD3" s="8" t="s">
        <v>102</v>
      </c>
      <c r="AE3" s="8" t="s">
        <v>214</v>
      </c>
      <c r="AF3" s="10" t="s">
        <v>100</v>
      </c>
      <c r="AG3" s="11" t="s">
        <v>101</v>
      </c>
      <c r="AH3" s="12" t="s">
        <v>102</v>
      </c>
      <c r="AI3" s="12" t="s">
        <v>214</v>
      </c>
      <c r="AJ3" s="8" t="s">
        <v>100</v>
      </c>
      <c r="AK3" s="8" t="s">
        <v>101</v>
      </c>
      <c r="AL3" s="8" t="s">
        <v>102</v>
      </c>
      <c r="AM3" s="8" t="s">
        <v>214</v>
      </c>
      <c r="AN3" s="10" t="s">
        <v>100</v>
      </c>
      <c r="AO3" s="11" t="s">
        <v>101</v>
      </c>
      <c r="AP3" s="12" t="s">
        <v>102</v>
      </c>
      <c r="AQ3" s="82" t="s">
        <v>222</v>
      </c>
      <c r="AR3" s="87" t="s">
        <v>224</v>
      </c>
      <c r="AS3" s="86" t="s">
        <v>225</v>
      </c>
      <c r="AT3" s="12" t="s">
        <v>214</v>
      </c>
      <c r="AU3" s="8" t="s">
        <v>100</v>
      </c>
      <c r="AV3" s="8" t="s">
        <v>101</v>
      </c>
      <c r="AW3" s="8" t="s">
        <v>102</v>
      </c>
      <c r="AX3" s="8" t="s">
        <v>226</v>
      </c>
    </row>
    <row r="4" spans="1:50" ht="12.75">
      <c r="A4" s="14">
        <v>8001189541</v>
      </c>
      <c r="B4" s="14">
        <v>800118954</v>
      </c>
      <c r="C4" s="14">
        <v>124552000</v>
      </c>
      <c r="D4" s="15" t="s">
        <v>6</v>
      </c>
      <c r="E4" s="16" t="s">
        <v>7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3081333860</v>
      </c>
      <c r="AB4" s="19">
        <f>+V4+Y4</f>
        <v>0</v>
      </c>
      <c r="AC4" s="19">
        <f>+W4+Z4</f>
        <v>0</v>
      </c>
      <c r="AD4" s="19">
        <f>+X4+AA4</f>
        <v>15406669300.6</v>
      </c>
      <c r="AE4" s="72">
        <v>61626677</v>
      </c>
      <c r="AF4" s="17">
        <v>0</v>
      </c>
      <c r="AG4" s="17"/>
      <c r="AH4" s="18">
        <v>3494850267</v>
      </c>
      <c r="AI4" s="18"/>
      <c r="AJ4" s="19">
        <f>+AB4+AF4</f>
        <v>0</v>
      </c>
      <c r="AK4" s="19">
        <f>+AC4+AG4</f>
        <v>0</v>
      </c>
      <c r="AL4" s="19">
        <f>+AD4+AH4</f>
        <v>18901519567.6</v>
      </c>
      <c r="AM4" s="19">
        <f>+AE4+AI4</f>
        <v>61626677</v>
      </c>
      <c r="AN4" s="17">
        <v>0</v>
      </c>
      <c r="AO4" s="17">
        <v>462200079</v>
      </c>
      <c r="AP4" s="18">
        <v>6162667720</v>
      </c>
      <c r="AQ4" s="18">
        <f>VLOOKUP(A4,'[1]Hoja1'!$C$3:$G$34,5,0)</f>
        <v>1257050087</v>
      </c>
      <c r="AR4" s="18">
        <f>VLOOKUP(A4,Hoja3!$B$3:$F$35,5,0)</f>
        <v>17288810</v>
      </c>
      <c r="AS4" s="18"/>
      <c r="AT4" s="18"/>
      <c r="AU4" s="19">
        <f>+AJ4+AN4</f>
        <v>0</v>
      </c>
      <c r="AV4" s="19">
        <f>+AK4+AO4</f>
        <v>462200079</v>
      </c>
      <c r="AW4" s="19">
        <f>+AL4+AP4+AQ4+AR4+AS4</f>
        <v>26338526184.6</v>
      </c>
      <c r="AX4" s="19">
        <f>+AM4+AT4</f>
        <v>61626677</v>
      </c>
    </row>
    <row r="5" spans="1:50" ht="12.75">
      <c r="A5" s="14">
        <v>8001240234</v>
      </c>
      <c r="B5" s="14">
        <v>800124023</v>
      </c>
      <c r="C5" s="14">
        <v>824276000</v>
      </c>
      <c r="D5" s="15" t="s">
        <v>8</v>
      </c>
      <c r="E5" s="16" t="s">
        <v>110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72">
        <v>3434291</v>
      </c>
      <c r="AF5" s="17">
        <v>0</v>
      </c>
      <c r="AG5" s="17"/>
      <c r="AH5" s="18">
        <v>171714544</v>
      </c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858572720</v>
      </c>
      <c r="AM5" s="19">
        <f aca="true" t="shared" si="13" ref="AM5:AM54">+AE5+AI5</f>
        <v>3434291</v>
      </c>
      <c r="AN5" s="17">
        <v>0</v>
      </c>
      <c r="AO5" s="17">
        <v>0</v>
      </c>
      <c r="AP5" s="18">
        <v>171714544</v>
      </c>
      <c r="AQ5" s="18">
        <v>0</v>
      </c>
      <c r="AR5" s="18">
        <v>0</v>
      </c>
      <c r="AS5" s="18"/>
      <c r="AT5" s="18"/>
      <c r="AU5" s="19">
        <f aca="true" t="shared" si="14" ref="AU5:AU54">+AJ5+AN5</f>
        <v>0</v>
      </c>
      <c r="AV5" s="19">
        <f aca="true" t="shared" si="15" ref="AV5:AV54">+AK5+AO5</f>
        <v>0</v>
      </c>
      <c r="AW5" s="19">
        <f aca="true" t="shared" si="16" ref="AW5:AW54">+AL5+AP5+AQ5+AR5+AS5</f>
        <v>1030287264</v>
      </c>
      <c r="AX5" s="19">
        <f aca="true" t="shared" si="17" ref="AX5:AX54">+AM5+AT5</f>
        <v>3434291</v>
      </c>
    </row>
    <row r="6" spans="1:50" ht="12.75">
      <c r="A6" s="14">
        <v>8001448299</v>
      </c>
      <c r="B6" s="14">
        <v>800144829</v>
      </c>
      <c r="C6" s="14">
        <v>821400000</v>
      </c>
      <c r="D6" s="15" t="s">
        <v>9</v>
      </c>
      <c r="E6" s="22" t="s">
        <v>104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72">
        <v>19997146</v>
      </c>
      <c r="AF6" s="17">
        <v>0</v>
      </c>
      <c r="AG6" s="17"/>
      <c r="AH6" s="18">
        <v>1285490275</v>
      </c>
      <c r="AI6" s="18"/>
      <c r="AJ6" s="19">
        <f t="shared" si="10"/>
        <v>0</v>
      </c>
      <c r="AK6" s="19">
        <f t="shared" si="11"/>
        <v>869690960</v>
      </c>
      <c r="AL6" s="19">
        <f t="shared" si="12"/>
        <v>6284776870.666666</v>
      </c>
      <c r="AM6" s="19">
        <f t="shared" si="13"/>
        <v>19997146</v>
      </c>
      <c r="AN6" s="17">
        <v>0</v>
      </c>
      <c r="AO6" s="17">
        <v>158948959</v>
      </c>
      <c r="AP6" s="18">
        <v>1999714638</v>
      </c>
      <c r="AQ6" s="18">
        <f>VLOOKUP(A6,'[1]Hoja1'!$C$3:$G$34,5,0)</f>
        <v>1795525652</v>
      </c>
      <c r="AR6" s="18">
        <f>VLOOKUP(A6,Hoja3!$B$3:$F$35,5,0)</f>
        <v>340005784</v>
      </c>
      <c r="AS6" s="18"/>
      <c r="AT6" s="18"/>
      <c r="AU6" s="19">
        <f t="shared" si="14"/>
        <v>0</v>
      </c>
      <c r="AV6" s="19">
        <f t="shared" si="15"/>
        <v>1028639919</v>
      </c>
      <c r="AW6" s="19">
        <f t="shared" si="16"/>
        <v>10420022944.666666</v>
      </c>
      <c r="AX6" s="19">
        <f t="shared" si="17"/>
        <v>19997146</v>
      </c>
    </row>
    <row r="7" spans="1:50" ht="12.75">
      <c r="A7" s="21">
        <v>8001631300</v>
      </c>
      <c r="B7" s="14">
        <v>800163130</v>
      </c>
      <c r="C7" s="14">
        <v>129254000</v>
      </c>
      <c r="D7" s="15" t="s">
        <v>10</v>
      </c>
      <c r="E7" s="22" t="s">
        <v>11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72">
        <v>17637873</v>
      </c>
      <c r="AF7" s="17">
        <v>0</v>
      </c>
      <c r="AG7" s="17"/>
      <c r="AH7" s="18">
        <v>983677407</v>
      </c>
      <c r="AI7" s="18"/>
      <c r="AJ7" s="19">
        <f t="shared" si="10"/>
        <v>0</v>
      </c>
      <c r="AK7" s="19">
        <f t="shared" si="11"/>
        <v>0</v>
      </c>
      <c r="AL7" s="19">
        <f t="shared" si="12"/>
        <v>4388709312.733334</v>
      </c>
      <c r="AM7" s="19">
        <f t="shared" si="13"/>
        <v>17637873</v>
      </c>
      <c r="AN7" s="17">
        <v>0</v>
      </c>
      <c r="AO7" s="17">
        <v>102150957.5</v>
      </c>
      <c r="AP7" s="18">
        <v>1362012762</v>
      </c>
      <c r="AQ7" s="18">
        <f>VLOOKUP(A7,'[1]Hoja1'!$C$3:$G$34,5,0)</f>
        <v>2493773447</v>
      </c>
      <c r="AR7" s="18">
        <f>VLOOKUP(A7,Hoja3!$B$3:$F$35,5,0)</f>
        <v>12785719</v>
      </c>
      <c r="AS7" s="18"/>
      <c r="AT7" s="18"/>
      <c r="AU7" s="19">
        <f t="shared" si="14"/>
        <v>0</v>
      </c>
      <c r="AV7" s="19">
        <f t="shared" si="15"/>
        <v>102150957.5</v>
      </c>
      <c r="AW7" s="19">
        <f t="shared" si="16"/>
        <v>8257281240.733334</v>
      </c>
      <c r="AX7" s="19">
        <f t="shared" si="17"/>
        <v>17637873</v>
      </c>
    </row>
    <row r="8" spans="1:50" ht="15">
      <c r="A8" s="14">
        <v>8002253408</v>
      </c>
      <c r="B8" s="14">
        <v>800225340</v>
      </c>
      <c r="C8" s="14">
        <v>821700000</v>
      </c>
      <c r="D8" s="15" t="s">
        <v>12</v>
      </c>
      <c r="E8" s="23" t="s">
        <v>13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72">
        <v>11893801</v>
      </c>
      <c r="AF8" s="17">
        <v>0</v>
      </c>
      <c r="AG8" s="17"/>
      <c r="AH8" s="18">
        <v>956474376</v>
      </c>
      <c r="AI8" s="18"/>
      <c r="AJ8" s="19">
        <f t="shared" si="10"/>
        <v>0</v>
      </c>
      <c r="AK8" s="19">
        <f t="shared" si="11"/>
        <v>0</v>
      </c>
      <c r="AL8" s="19">
        <f t="shared" si="12"/>
        <v>3929924675.4666667</v>
      </c>
      <c r="AM8" s="19">
        <f t="shared" si="13"/>
        <v>11893801</v>
      </c>
      <c r="AN8" s="17">
        <v>0</v>
      </c>
      <c r="AO8" s="17">
        <v>89327954.5</v>
      </c>
      <c r="AP8" s="18">
        <v>1189380120</v>
      </c>
      <c r="AQ8" s="18">
        <f>VLOOKUP(A8,'[1]Hoja1'!$C$3:$G$34,5,0)</f>
        <v>2017341890</v>
      </c>
      <c r="AR8" s="18">
        <f>VLOOKUP(A8,Hoja3!$B$3:$F$35,5,0)</f>
        <v>3288948403</v>
      </c>
      <c r="AS8" s="18"/>
      <c r="AT8" s="18"/>
      <c r="AU8" s="19">
        <f t="shared" si="14"/>
        <v>0</v>
      </c>
      <c r="AV8" s="19">
        <f t="shared" si="15"/>
        <v>89327954.5</v>
      </c>
      <c r="AW8" s="19">
        <f t="shared" si="16"/>
        <v>10425595088.466667</v>
      </c>
      <c r="AX8" s="19">
        <f t="shared" si="17"/>
        <v>11893801</v>
      </c>
    </row>
    <row r="9" spans="1:50" ht="12.75">
      <c r="A9" s="14">
        <v>8002479401</v>
      </c>
      <c r="B9" s="14">
        <v>800247940</v>
      </c>
      <c r="C9" s="14">
        <v>824086000</v>
      </c>
      <c r="D9" s="15" t="s">
        <v>14</v>
      </c>
      <c r="E9" s="16" t="s">
        <v>15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72">
        <v>2457062</v>
      </c>
      <c r="AF9" s="17">
        <v>0</v>
      </c>
      <c r="AG9" s="17"/>
      <c r="AH9" s="18">
        <v>122853105</v>
      </c>
      <c r="AI9" s="18"/>
      <c r="AJ9" s="19">
        <f t="shared" si="10"/>
        <v>0</v>
      </c>
      <c r="AK9" s="19">
        <f t="shared" si="11"/>
        <v>0</v>
      </c>
      <c r="AL9" s="19">
        <f t="shared" si="12"/>
        <v>614265525</v>
      </c>
      <c r="AM9" s="19">
        <f t="shared" si="13"/>
        <v>2457062</v>
      </c>
      <c r="AN9" s="17">
        <v>0</v>
      </c>
      <c r="AO9" s="17">
        <v>0</v>
      </c>
      <c r="AP9" s="18">
        <v>122853105</v>
      </c>
      <c r="AQ9" s="18">
        <v>0</v>
      </c>
      <c r="AR9" s="18">
        <v>0</v>
      </c>
      <c r="AS9" s="18"/>
      <c r="AT9" s="18"/>
      <c r="AU9" s="19">
        <f t="shared" si="14"/>
        <v>0</v>
      </c>
      <c r="AV9" s="19">
        <f t="shared" si="15"/>
        <v>0</v>
      </c>
      <c r="AW9" s="19">
        <f t="shared" si="16"/>
        <v>737118630</v>
      </c>
      <c r="AX9" s="19">
        <f t="shared" si="17"/>
        <v>2457062</v>
      </c>
    </row>
    <row r="10" spans="1:50" ht="12.75">
      <c r="A10" s="14"/>
      <c r="B10" s="14">
        <v>800248004</v>
      </c>
      <c r="C10" s="14"/>
      <c r="D10" s="15" t="s">
        <v>215</v>
      </c>
      <c r="E10" s="16"/>
      <c r="F10" s="17"/>
      <c r="G10" s="17"/>
      <c r="H10" s="18"/>
      <c r="I10" s="17"/>
      <c r="J10" s="19"/>
      <c r="K10" s="19"/>
      <c r="L10" s="19">
        <f t="shared" si="0"/>
        <v>0</v>
      </c>
      <c r="M10" s="17"/>
      <c r="N10" s="17"/>
      <c r="O10" s="18"/>
      <c r="P10" s="19"/>
      <c r="Q10" s="19"/>
      <c r="R10" s="19">
        <f t="shared" si="3"/>
        <v>0</v>
      </c>
      <c r="S10" s="17"/>
      <c r="T10" s="17"/>
      <c r="U10" s="18"/>
      <c r="V10" s="19"/>
      <c r="W10" s="19"/>
      <c r="X10" s="19">
        <f t="shared" si="6"/>
        <v>0</v>
      </c>
      <c r="Y10" s="17"/>
      <c r="Z10" s="17"/>
      <c r="AA10" s="18"/>
      <c r="AB10" s="19"/>
      <c r="AC10" s="19"/>
      <c r="AD10" s="19"/>
      <c r="AE10" s="72">
        <v>13191587.74</v>
      </c>
      <c r="AF10" s="17">
        <v>0</v>
      </c>
      <c r="AG10" s="17"/>
      <c r="AH10" s="18">
        <v>0</v>
      </c>
      <c r="AI10" s="18">
        <v>5739835.76</v>
      </c>
      <c r="AJ10" s="19">
        <f t="shared" si="10"/>
        <v>0</v>
      </c>
      <c r="AK10" s="19">
        <f t="shared" si="11"/>
        <v>0</v>
      </c>
      <c r="AL10" s="19">
        <f t="shared" si="12"/>
        <v>0</v>
      </c>
      <c r="AM10" s="19">
        <f t="shared" si="13"/>
        <v>18931423.5</v>
      </c>
      <c r="AN10" s="17">
        <v>0</v>
      </c>
      <c r="AO10" s="17">
        <v>0</v>
      </c>
      <c r="AP10" s="18">
        <v>0</v>
      </c>
      <c r="AQ10" s="18">
        <v>0</v>
      </c>
      <c r="AR10" s="18">
        <v>0</v>
      </c>
      <c r="AS10" s="18"/>
      <c r="AT10" s="18"/>
      <c r="AU10" s="19">
        <f t="shared" si="14"/>
        <v>0</v>
      </c>
      <c r="AV10" s="19">
        <f t="shared" si="15"/>
        <v>0</v>
      </c>
      <c r="AW10" s="19">
        <f t="shared" si="16"/>
        <v>0</v>
      </c>
      <c r="AX10" s="19">
        <f t="shared" si="17"/>
        <v>18931423.5</v>
      </c>
    </row>
    <row r="11" spans="1:50" ht="12.75">
      <c r="A11" s="14">
        <v>8350003004</v>
      </c>
      <c r="B11" s="14">
        <v>835000300</v>
      </c>
      <c r="C11" s="14">
        <v>826076000</v>
      </c>
      <c r="D11" s="15" t="s">
        <v>16</v>
      </c>
      <c r="E11" s="16" t="s">
        <v>17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72">
        <v>17828447</v>
      </c>
      <c r="AF11" s="17">
        <v>0</v>
      </c>
      <c r="AG11" s="17"/>
      <c r="AH11" s="18">
        <v>1005807274</v>
      </c>
      <c r="AI11" s="18"/>
      <c r="AJ11" s="19">
        <f t="shared" si="10"/>
        <v>0</v>
      </c>
      <c r="AK11" s="19">
        <f t="shared" si="11"/>
        <v>374435851</v>
      </c>
      <c r="AL11" s="19">
        <f t="shared" si="12"/>
        <v>4334129689</v>
      </c>
      <c r="AM11" s="19">
        <f t="shared" si="13"/>
        <v>17828447</v>
      </c>
      <c r="AN11" s="17">
        <v>0</v>
      </c>
      <c r="AO11" s="17">
        <v>103703065</v>
      </c>
      <c r="AP11" s="18">
        <v>1331328966</v>
      </c>
      <c r="AQ11" s="18">
        <f>VLOOKUP(A11,'[1]Hoja1'!$C$3:$G$34,5,0)</f>
        <v>2560268805</v>
      </c>
      <c r="AR11" s="18">
        <f>VLOOKUP(A11,Hoja3!$B$3:$F$35,5,0)</f>
        <v>14051356</v>
      </c>
      <c r="AS11" s="18"/>
      <c r="AT11" s="18"/>
      <c r="AU11" s="19">
        <f t="shared" si="14"/>
        <v>0</v>
      </c>
      <c r="AV11" s="19">
        <f t="shared" si="15"/>
        <v>478138916</v>
      </c>
      <c r="AW11" s="19">
        <f t="shared" si="16"/>
        <v>8239778816</v>
      </c>
      <c r="AX11" s="19">
        <f t="shared" si="17"/>
        <v>17828447</v>
      </c>
    </row>
    <row r="12" spans="1:50" ht="12.75">
      <c r="A12" s="14">
        <v>8605127804</v>
      </c>
      <c r="B12" s="14">
        <v>860512780</v>
      </c>
      <c r="C12" s="14">
        <v>822000000</v>
      </c>
      <c r="D12" s="15" t="s">
        <v>18</v>
      </c>
      <c r="E12" s="16" t="s">
        <v>19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72">
        <v>41154179</v>
      </c>
      <c r="AF12" s="17">
        <v>0</v>
      </c>
      <c r="AG12" s="17"/>
      <c r="AH12" s="18">
        <v>2299440681</v>
      </c>
      <c r="AI12" s="18"/>
      <c r="AJ12" s="19">
        <f t="shared" si="10"/>
        <v>0</v>
      </c>
      <c r="AK12" s="19">
        <f t="shared" si="11"/>
        <v>1358728784</v>
      </c>
      <c r="AL12" s="19">
        <f t="shared" si="12"/>
        <v>12587985460.666666</v>
      </c>
      <c r="AM12" s="19">
        <f t="shared" si="13"/>
        <v>41154179</v>
      </c>
      <c r="AN12" s="17">
        <v>0</v>
      </c>
      <c r="AO12" s="17">
        <v>322990879</v>
      </c>
      <c r="AP12" s="18">
        <v>4115417912</v>
      </c>
      <c r="AQ12" s="18">
        <f>VLOOKUP(A12,'[1]Hoja1'!$C$3:$G$34,5,0)</f>
        <v>2518451005</v>
      </c>
      <c r="AR12" s="18">
        <f>VLOOKUP(A12,Hoja3!$B$3:$F$35,5,0)</f>
        <v>5246754319</v>
      </c>
      <c r="AS12" s="18"/>
      <c r="AT12" s="18"/>
      <c r="AU12" s="19">
        <f t="shared" si="14"/>
        <v>0</v>
      </c>
      <c r="AV12" s="19">
        <f t="shared" si="15"/>
        <v>1681719663</v>
      </c>
      <c r="AW12" s="19">
        <f t="shared" si="16"/>
        <v>24468608696.666664</v>
      </c>
      <c r="AX12" s="19">
        <f t="shared" si="17"/>
        <v>41154179</v>
      </c>
    </row>
    <row r="13" spans="1:50" ht="12.75">
      <c r="A13" s="14">
        <v>8605251485</v>
      </c>
      <c r="B13" s="14">
        <v>860525148</v>
      </c>
      <c r="C13" s="14">
        <v>44600000</v>
      </c>
      <c r="D13" s="15" t="s">
        <v>20</v>
      </c>
      <c r="E13" s="16" t="s">
        <v>21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72">
        <v>0</v>
      </c>
      <c r="AF13" s="17">
        <v>0</v>
      </c>
      <c r="AG13" s="17"/>
      <c r="AH13" s="18">
        <v>0</v>
      </c>
      <c r="AI13" s="18"/>
      <c r="AJ13" s="19">
        <f t="shared" si="10"/>
        <v>0</v>
      </c>
      <c r="AK13" s="19">
        <f t="shared" si="11"/>
        <v>0</v>
      </c>
      <c r="AL13" s="19">
        <f t="shared" si="12"/>
        <v>0</v>
      </c>
      <c r="AM13" s="19">
        <f t="shared" si="13"/>
        <v>0</v>
      </c>
      <c r="AN13" s="17">
        <v>0</v>
      </c>
      <c r="AO13" s="17">
        <v>0</v>
      </c>
      <c r="AP13" s="18">
        <v>0</v>
      </c>
      <c r="AQ13" s="18">
        <v>0</v>
      </c>
      <c r="AR13" s="18">
        <v>0</v>
      </c>
      <c r="AS13" s="18"/>
      <c r="AT13" s="18"/>
      <c r="AU13" s="19">
        <f t="shared" si="14"/>
        <v>0</v>
      </c>
      <c r="AV13" s="19">
        <f t="shared" si="15"/>
        <v>0</v>
      </c>
      <c r="AW13" s="19">
        <f t="shared" si="16"/>
        <v>0</v>
      </c>
      <c r="AX13" s="19">
        <f t="shared" si="17"/>
        <v>0</v>
      </c>
    </row>
    <row r="14" spans="1:50" ht="12.75">
      <c r="A14" s="14">
        <v>8900004328</v>
      </c>
      <c r="B14" s="14">
        <v>890000432</v>
      </c>
      <c r="C14" s="14">
        <v>126663000</v>
      </c>
      <c r="D14" s="15" t="s">
        <v>22</v>
      </c>
      <c r="E14" s="16" t="s">
        <v>23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72">
        <v>56401527</v>
      </c>
      <c r="AF14" s="17">
        <v>0</v>
      </c>
      <c r="AG14" s="17"/>
      <c r="AH14" s="18">
        <v>2928045606</v>
      </c>
      <c r="AI14" s="18"/>
      <c r="AJ14" s="19">
        <f t="shared" si="10"/>
        <v>0</v>
      </c>
      <c r="AK14" s="19">
        <f t="shared" si="11"/>
        <v>0</v>
      </c>
      <c r="AL14" s="19">
        <f t="shared" si="12"/>
        <v>15962950011.666668</v>
      </c>
      <c r="AM14" s="19">
        <f t="shared" si="13"/>
        <v>56401527</v>
      </c>
      <c r="AN14" s="17">
        <v>0</v>
      </c>
      <c r="AO14" s="17">
        <v>391047132.5</v>
      </c>
      <c r="AP14" s="18">
        <v>5213961762</v>
      </c>
      <c r="AQ14" s="18">
        <f>VLOOKUP(A14,'[1]Hoja1'!$C$3:$G$34,5,0)</f>
        <v>2159801464</v>
      </c>
      <c r="AR14" s="18">
        <f>VLOOKUP(A14,Hoja3!$B$3:$F$35,5,0)</f>
        <v>605373434</v>
      </c>
      <c r="AS14" s="18"/>
      <c r="AT14" s="18"/>
      <c r="AU14" s="19">
        <f t="shared" si="14"/>
        <v>0</v>
      </c>
      <c r="AV14" s="19">
        <f t="shared" si="15"/>
        <v>391047132.5</v>
      </c>
      <c r="AW14" s="19">
        <f t="shared" si="16"/>
        <v>23942086671.666668</v>
      </c>
      <c r="AX14" s="19">
        <f t="shared" si="17"/>
        <v>56401527</v>
      </c>
    </row>
    <row r="15" spans="1:50" ht="12.75">
      <c r="A15" s="14">
        <v>8901022573</v>
      </c>
      <c r="B15" s="14">
        <v>890102257</v>
      </c>
      <c r="C15" s="14">
        <v>121708000</v>
      </c>
      <c r="D15" s="15" t="s">
        <v>24</v>
      </c>
      <c r="E15" s="16" t="s">
        <v>25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72">
        <v>114299455</v>
      </c>
      <c r="AF15" s="17">
        <v>0</v>
      </c>
      <c r="AG15" s="17"/>
      <c r="AH15" s="18">
        <v>6011476558</v>
      </c>
      <c r="AI15" s="18"/>
      <c r="AJ15" s="19">
        <f t="shared" si="10"/>
        <v>0</v>
      </c>
      <c r="AK15" s="19">
        <f t="shared" si="11"/>
        <v>0</v>
      </c>
      <c r="AL15" s="19">
        <f t="shared" si="12"/>
        <v>34586340348.666664</v>
      </c>
      <c r="AM15" s="19">
        <f t="shared" si="13"/>
        <v>114299455</v>
      </c>
      <c r="AN15" s="17">
        <v>0</v>
      </c>
      <c r="AO15" s="17">
        <v>857245914</v>
      </c>
      <c r="AP15" s="18">
        <v>11429945516</v>
      </c>
      <c r="AQ15" s="18">
        <f>VLOOKUP(A15,'[1]Hoja1'!$C$3:$G$34,5,0)</f>
        <v>1736804682</v>
      </c>
      <c r="AR15" s="18">
        <f>VLOOKUP(A15,Hoja3!$B$3:$F$35,5,0)</f>
        <v>47655566</v>
      </c>
      <c r="AS15" s="18"/>
      <c r="AT15" s="18"/>
      <c r="AU15" s="19">
        <f t="shared" si="14"/>
        <v>0</v>
      </c>
      <c r="AV15" s="19">
        <f t="shared" si="15"/>
        <v>857245914</v>
      </c>
      <c r="AW15" s="19">
        <f t="shared" si="16"/>
        <v>47800746112.666664</v>
      </c>
      <c r="AX15" s="19">
        <f t="shared" si="17"/>
        <v>114299455</v>
      </c>
    </row>
    <row r="16" spans="1:50" ht="12.75">
      <c r="A16" s="14">
        <v>8902012134</v>
      </c>
      <c r="B16" s="14">
        <v>890201213</v>
      </c>
      <c r="C16" s="14">
        <v>128868000</v>
      </c>
      <c r="D16" s="15" t="s">
        <v>26</v>
      </c>
      <c r="E16" s="16" t="s">
        <v>27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72">
        <v>119561479</v>
      </c>
      <c r="AF16" s="17">
        <v>0</v>
      </c>
      <c r="AG16" s="17"/>
      <c r="AH16" s="18">
        <v>6346692211</v>
      </c>
      <c r="AI16" s="18"/>
      <c r="AJ16" s="19">
        <f t="shared" si="10"/>
        <v>0</v>
      </c>
      <c r="AK16" s="19">
        <f t="shared" si="11"/>
        <v>0</v>
      </c>
      <c r="AL16" s="19">
        <f t="shared" si="12"/>
        <v>36237061840.933334</v>
      </c>
      <c r="AM16" s="19">
        <f t="shared" si="13"/>
        <v>119561479</v>
      </c>
      <c r="AN16" s="17">
        <v>0</v>
      </c>
      <c r="AO16" s="17">
        <v>896711089</v>
      </c>
      <c r="AP16" s="18">
        <v>11956147852</v>
      </c>
      <c r="AQ16" s="18">
        <f>VLOOKUP(A16,'[1]Hoja1'!$C$3:$G$34,5,0)</f>
        <v>1763590752</v>
      </c>
      <c r="AR16" s="18">
        <f>VLOOKUP(A16,Hoja3!$B$3:$F$35,5,0)</f>
        <v>444664424</v>
      </c>
      <c r="AS16" s="18"/>
      <c r="AT16" s="18"/>
      <c r="AU16" s="19">
        <f t="shared" si="14"/>
        <v>0</v>
      </c>
      <c r="AV16" s="19">
        <f t="shared" si="15"/>
        <v>896711089</v>
      </c>
      <c r="AW16" s="19">
        <f t="shared" si="16"/>
        <v>50401464868.933334</v>
      </c>
      <c r="AX16" s="19">
        <f t="shared" si="17"/>
        <v>119561479</v>
      </c>
    </row>
    <row r="17" spans="1:50" ht="12.75">
      <c r="A17" s="14">
        <v>8903990106</v>
      </c>
      <c r="B17" s="14">
        <v>890399010</v>
      </c>
      <c r="C17" s="14">
        <v>120676000</v>
      </c>
      <c r="D17" s="15" t="s">
        <v>28</v>
      </c>
      <c r="E17" s="22" t="s">
        <v>29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72">
        <v>225658305</v>
      </c>
      <c r="AF17" s="17">
        <v>0</v>
      </c>
      <c r="AG17" s="17"/>
      <c r="AH17" s="18">
        <v>11659565604</v>
      </c>
      <c r="AI17" s="18"/>
      <c r="AJ17" s="19">
        <f t="shared" si="10"/>
        <v>0</v>
      </c>
      <c r="AK17" s="19">
        <f t="shared" si="11"/>
        <v>0</v>
      </c>
      <c r="AL17" s="19">
        <f t="shared" si="12"/>
        <v>68074141814.26666</v>
      </c>
      <c r="AM17" s="19">
        <f t="shared" si="13"/>
        <v>225658305</v>
      </c>
      <c r="AN17" s="17">
        <v>0</v>
      </c>
      <c r="AO17" s="17">
        <v>1692437286.5</v>
      </c>
      <c r="AP17" s="18">
        <v>22565830484</v>
      </c>
      <c r="AQ17" s="18">
        <f>VLOOKUP(A17,'[1]Hoja1'!$C$3:$G$34,5,0)</f>
        <v>3102561336</v>
      </c>
      <c r="AR17" s="18">
        <f>VLOOKUP(A17,Hoja3!$B$3:$F$35,5,0)</f>
        <v>797443862</v>
      </c>
      <c r="AS17" s="18"/>
      <c r="AT17" s="18"/>
      <c r="AU17" s="19">
        <f t="shared" si="14"/>
        <v>0</v>
      </c>
      <c r="AV17" s="19">
        <f t="shared" si="15"/>
        <v>1692437286.5</v>
      </c>
      <c r="AW17" s="19">
        <f t="shared" si="16"/>
        <v>94539977496.26666</v>
      </c>
      <c r="AX17" s="19">
        <f t="shared" si="17"/>
        <v>225658305</v>
      </c>
    </row>
    <row r="18" spans="1:50" ht="12.75">
      <c r="A18" s="14">
        <v>8904801235</v>
      </c>
      <c r="B18" s="14">
        <v>890480123</v>
      </c>
      <c r="C18" s="14">
        <v>122613000</v>
      </c>
      <c r="D18" s="15" t="s">
        <v>30</v>
      </c>
      <c r="E18" s="16" t="s">
        <v>31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72">
        <v>79517398</v>
      </c>
      <c r="AF18" s="17">
        <v>0</v>
      </c>
      <c r="AG18" s="17"/>
      <c r="AH18" s="18">
        <v>4374479055</v>
      </c>
      <c r="AI18" s="18"/>
      <c r="AJ18" s="19">
        <f t="shared" si="10"/>
        <v>0</v>
      </c>
      <c r="AK18" s="19">
        <f t="shared" si="11"/>
        <v>0</v>
      </c>
      <c r="AL18" s="19">
        <f t="shared" si="12"/>
        <v>24253828609.666668</v>
      </c>
      <c r="AM18" s="19">
        <f t="shared" si="13"/>
        <v>79517398</v>
      </c>
      <c r="AN18" s="17">
        <v>0</v>
      </c>
      <c r="AO18" s="17">
        <v>596380486.5</v>
      </c>
      <c r="AP18" s="18">
        <v>7951739822</v>
      </c>
      <c r="AQ18" s="18">
        <f>VLOOKUP(A18,'[1]Hoja1'!$C$3:$G$34,5,0)</f>
        <v>1348743135</v>
      </c>
      <c r="AR18" s="18">
        <f>VLOOKUP(A18,Hoja3!$B$3:$F$35,5,0)</f>
        <v>387476478</v>
      </c>
      <c r="AS18" s="18"/>
      <c r="AT18" s="18"/>
      <c r="AU18" s="19">
        <f t="shared" si="14"/>
        <v>0</v>
      </c>
      <c r="AV18" s="19">
        <f t="shared" si="15"/>
        <v>596380486.5</v>
      </c>
      <c r="AW18" s="19">
        <f t="shared" si="16"/>
        <v>33941788044.666668</v>
      </c>
      <c r="AX18" s="19">
        <f t="shared" si="17"/>
        <v>79517398</v>
      </c>
    </row>
    <row r="19" spans="1:50" ht="12.75">
      <c r="A19" s="14">
        <v>8905006226</v>
      </c>
      <c r="B19" s="14">
        <v>890500622</v>
      </c>
      <c r="C19" s="14">
        <v>125354000</v>
      </c>
      <c r="D19" s="15" t="s">
        <v>32</v>
      </c>
      <c r="E19" s="16" t="s">
        <v>33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72">
        <v>34157701</v>
      </c>
      <c r="AF19" s="17">
        <v>0</v>
      </c>
      <c r="AG19" s="17"/>
      <c r="AH19" s="18">
        <v>2010457487</v>
      </c>
      <c r="AI19" s="18"/>
      <c r="AJ19" s="19">
        <f t="shared" si="10"/>
        <v>0</v>
      </c>
      <c r="AK19" s="19">
        <f t="shared" si="11"/>
        <v>0</v>
      </c>
      <c r="AL19" s="19">
        <f t="shared" si="12"/>
        <v>10549882682.666666</v>
      </c>
      <c r="AM19" s="19">
        <f t="shared" si="13"/>
        <v>34157701</v>
      </c>
      <c r="AN19" s="17">
        <v>0</v>
      </c>
      <c r="AO19" s="17">
        <v>256182756</v>
      </c>
      <c r="AP19" s="18">
        <v>3415770078</v>
      </c>
      <c r="AQ19" s="18">
        <f>VLOOKUP(A19,'[1]Hoja1'!$C$3:$G$34,5,0)</f>
        <v>2038524375</v>
      </c>
      <c r="AR19" s="18">
        <f>VLOOKUP(A19,Hoja3!$B$3:$F$35,5,0)</f>
        <v>406751980</v>
      </c>
      <c r="AS19" s="18"/>
      <c r="AT19" s="18"/>
      <c r="AU19" s="19">
        <f t="shared" si="14"/>
        <v>0</v>
      </c>
      <c r="AV19" s="19">
        <f t="shared" si="15"/>
        <v>256182756</v>
      </c>
      <c r="AW19" s="19">
        <f t="shared" si="16"/>
        <v>16410929115.666666</v>
      </c>
      <c r="AX19" s="19">
        <f t="shared" si="17"/>
        <v>34157701</v>
      </c>
    </row>
    <row r="20" spans="1:50" ht="12.75">
      <c r="A20" s="14">
        <v>8905015104</v>
      </c>
      <c r="B20" s="14">
        <v>890501510</v>
      </c>
      <c r="C20" s="14">
        <v>125454000</v>
      </c>
      <c r="D20" s="15" t="s">
        <v>34</v>
      </c>
      <c r="E20" s="16" t="s">
        <v>35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72">
        <v>42479708</v>
      </c>
      <c r="AF20" s="17">
        <v>0</v>
      </c>
      <c r="AG20" s="17"/>
      <c r="AH20" s="18">
        <v>2208964845</v>
      </c>
      <c r="AI20" s="18"/>
      <c r="AJ20" s="19">
        <f t="shared" si="10"/>
        <v>0</v>
      </c>
      <c r="AK20" s="19">
        <f t="shared" si="11"/>
        <v>0</v>
      </c>
      <c r="AL20" s="19">
        <f t="shared" si="12"/>
        <v>11990285509.866667</v>
      </c>
      <c r="AM20" s="19">
        <f t="shared" si="13"/>
        <v>42479708</v>
      </c>
      <c r="AN20" s="17">
        <v>0</v>
      </c>
      <c r="AO20" s="17">
        <v>293439620</v>
      </c>
      <c r="AP20" s="18">
        <v>3912528266</v>
      </c>
      <c r="AQ20" s="18">
        <f>VLOOKUP(A20,'[1]Hoja1'!$C$3:$G$34,5,0)</f>
        <v>1798066006</v>
      </c>
      <c r="AR20" s="18">
        <f>VLOOKUP(A20,Hoja3!$B$3:$F$35,5,0)</f>
        <v>1182989493</v>
      </c>
      <c r="AS20" s="18"/>
      <c r="AT20" s="18"/>
      <c r="AU20" s="19">
        <f t="shared" si="14"/>
        <v>0</v>
      </c>
      <c r="AV20" s="19">
        <f t="shared" si="15"/>
        <v>293439620</v>
      </c>
      <c r="AW20" s="19">
        <f t="shared" si="16"/>
        <v>18883869274.86667</v>
      </c>
      <c r="AX20" s="19">
        <f t="shared" si="17"/>
        <v>42479708</v>
      </c>
    </row>
    <row r="21" spans="1:50" ht="12.75">
      <c r="A21" s="14">
        <v>8906800622</v>
      </c>
      <c r="B21" s="14">
        <v>890680062</v>
      </c>
      <c r="C21" s="14">
        <v>127625000</v>
      </c>
      <c r="D21" s="15" t="s">
        <v>36</v>
      </c>
      <c r="E21" s="16" t="s">
        <v>37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72">
        <v>16939190</v>
      </c>
      <c r="AF21" s="17">
        <v>0</v>
      </c>
      <c r="AG21" s="17"/>
      <c r="AH21" s="18">
        <v>937923910</v>
      </c>
      <c r="AI21" s="18"/>
      <c r="AJ21" s="19">
        <f t="shared" si="10"/>
        <v>0</v>
      </c>
      <c r="AK21" s="19">
        <f t="shared" si="11"/>
        <v>0</v>
      </c>
      <c r="AL21" s="19">
        <f t="shared" si="12"/>
        <v>4275053960.133333</v>
      </c>
      <c r="AM21" s="19">
        <f t="shared" si="13"/>
        <v>16939190</v>
      </c>
      <c r="AN21" s="17">
        <v>0</v>
      </c>
      <c r="AO21" s="17">
        <v>100113901.5</v>
      </c>
      <c r="AP21" s="18">
        <v>1334852020</v>
      </c>
      <c r="AQ21" s="18">
        <f>VLOOKUP(A21,'[1]Hoja1'!$C$3:$G$34,5,0)</f>
        <v>1810523831</v>
      </c>
      <c r="AR21" s="18">
        <f>VLOOKUP(A21,Hoja3!$B$3:$F$35,5,0)</f>
        <v>721723233</v>
      </c>
      <c r="AS21" s="18"/>
      <c r="AT21" s="18"/>
      <c r="AU21" s="19">
        <f t="shared" si="14"/>
        <v>0</v>
      </c>
      <c r="AV21" s="19">
        <f t="shared" si="15"/>
        <v>100113901.5</v>
      </c>
      <c r="AW21" s="19">
        <f t="shared" si="16"/>
        <v>8142153044.133333</v>
      </c>
      <c r="AX21" s="19">
        <f t="shared" si="17"/>
        <v>16939190</v>
      </c>
    </row>
    <row r="22" spans="1:50" ht="12.75">
      <c r="A22" s="14">
        <v>8907006407</v>
      </c>
      <c r="B22" s="14">
        <v>890700640</v>
      </c>
      <c r="C22" s="14">
        <v>129373000</v>
      </c>
      <c r="D22" s="15" t="s">
        <v>38</v>
      </c>
      <c r="E22" s="22" t="s">
        <v>105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72">
        <v>45693299</v>
      </c>
      <c r="AF22" s="17">
        <v>0</v>
      </c>
      <c r="AG22" s="17"/>
      <c r="AH22" s="18">
        <v>2601031064</v>
      </c>
      <c r="AI22" s="18"/>
      <c r="AJ22" s="19">
        <f t="shared" si="10"/>
        <v>0</v>
      </c>
      <c r="AK22" s="19">
        <f t="shared" si="11"/>
        <v>0</v>
      </c>
      <c r="AL22" s="19">
        <f t="shared" si="12"/>
        <v>14024340889</v>
      </c>
      <c r="AM22" s="19">
        <f t="shared" si="13"/>
        <v>45693299</v>
      </c>
      <c r="AN22" s="17">
        <v>0</v>
      </c>
      <c r="AO22" s="17">
        <v>342698995</v>
      </c>
      <c r="AP22" s="18">
        <v>4569329930</v>
      </c>
      <c r="AQ22" s="18">
        <f>VLOOKUP(A22,'[1]Hoja1'!$C$3:$G$34,5,0)</f>
        <v>2210037542</v>
      </c>
      <c r="AR22" s="18">
        <f>VLOOKUP(A22,Hoja3!$B$3:$F$35,5,0)</f>
        <v>1617793252</v>
      </c>
      <c r="AS22" s="18"/>
      <c r="AT22" s="18"/>
      <c r="AU22" s="19">
        <f t="shared" si="14"/>
        <v>0</v>
      </c>
      <c r="AV22" s="19">
        <f t="shared" si="15"/>
        <v>342698995</v>
      </c>
      <c r="AW22" s="19">
        <f t="shared" si="16"/>
        <v>22421501613</v>
      </c>
      <c r="AX22" s="19">
        <f t="shared" si="17"/>
        <v>45693299</v>
      </c>
    </row>
    <row r="23" spans="1:50" ht="12.75">
      <c r="A23" s="14">
        <v>8907009060</v>
      </c>
      <c r="B23" s="14">
        <v>890700906</v>
      </c>
      <c r="C23" s="14">
        <v>128873000</v>
      </c>
      <c r="D23" s="15" t="s">
        <v>39</v>
      </c>
      <c r="E23" s="16" t="s">
        <v>40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72">
        <v>0</v>
      </c>
      <c r="AF23" s="17">
        <v>0</v>
      </c>
      <c r="AG23" s="17"/>
      <c r="AH23" s="18">
        <v>63845174</v>
      </c>
      <c r="AI23" s="18"/>
      <c r="AJ23" s="19">
        <f t="shared" si="10"/>
        <v>0</v>
      </c>
      <c r="AK23" s="19">
        <f t="shared" si="11"/>
        <v>0</v>
      </c>
      <c r="AL23" s="19">
        <f t="shared" si="12"/>
        <v>319225870</v>
      </c>
      <c r="AM23" s="19">
        <f t="shared" si="13"/>
        <v>0</v>
      </c>
      <c r="AN23" s="17">
        <v>0</v>
      </c>
      <c r="AO23" s="17">
        <v>0</v>
      </c>
      <c r="AP23" s="18">
        <v>63845174</v>
      </c>
      <c r="AQ23" s="18">
        <v>0</v>
      </c>
      <c r="AR23" s="18">
        <v>0</v>
      </c>
      <c r="AS23" s="18"/>
      <c r="AT23" s="18"/>
      <c r="AU23" s="19">
        <f t="shared" si="14"/>
        <v>0</v>
      </c>
      <c r="AV23" s="19">
        <f t="shared" si="15"/>
        <v>0</v>
      </c>
      <c r="AW23" s="19">
        <f t="shared" si="16"/>
        <v>383071044</v>
      </c>
      <c r="AX23" s="19">
        <f t="shared" si="17"/>
        <v>0</v>
      </c>
    </row>
    <row r="24" spans="1:50" ht="12.75">
      <c r="A24" s="14">
        <v>8908010630</v>
      </c>
      <c r="B24" s="14">
        <v>890801063</v>
      </c>
      <c r="C24" s="14">
        <v>27017000</v>
      </c>
      <c r="D24" s="15" t="s">
        <v>41</v>
      </c>
      <c r="E24" s="16" t="s">
        <v>42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72">
        <v>94323797</v>
      </c>
      <c r="AF24" s="17">
        <v>992908558</v>
      </c>
      <c r="AG24" s="17"/>
      <c r="AH24" s="18">
        <v>4138488976</v>
      </c>
      <c r="AI24" s="18"/>
      <c r="AJ24" s="19">
        <f t="shared" si="10"/>
        <v>4964542790.2</v>
      </c>
      <c r="AK24" s="19">
        <f t="shared" si="11"/>
        <v>2817145170</v>
      </c>
      <c r="AL24" s="19">
        <f t="shared" si="12"/>
        <v>22754895526.466667</v>
      </c>
      <c r="AM24" s="19">
        <f t="shared" si="13"/>
        <v>94323797</v>
      </c>
      <c r="AN24" s="17">
        <v>1985817116</v>
      </c>
      <c r="AO24" s="17">
        <v>737134815.5</v>
      </c>
      <c r="AP24" s="18">
        <v>7446562620</v>
      </c>
      <c r="AQ24" s="18">
        <f>VLOOKUP(A24,'[1]Hoja1'!$C$3:$G$34,5,0)</f>
        <v>1303649056</v>
      </c>
      <c r="AR24" s="18">
        <f>VLOOKUP(A24,Hoja3!$B$3:$F$35,5,0)</f>
        <v>552722041</v>
      </c>
      <c r="AS24" s="18"/>
      <c r="AT24" s="18"/>
      <c r="AU24" s="19">
        <f t="shared" si="14"/>
        <v>6950359906.2</v>
      </c>
      <c r="AV24" s="19">
        <f t="shared" si="15"/>
        <v>3554279985.5</v>
      </c>
      <c r="AW24" s="19">
        <f t="shared" si="16"/>
        <v>32057829243.466667</v>
      </c>
      <c r="AX24" s="19">
        <f t="shared" si="17"/>
        <v>94323797</v>
      </c>
    </row>
    <row r="25" spans="1:50" ht="12.75">
      <c r="A25" s="14">
        <v>8908026784</v>
      </c>
      <c r="B25" s="14">
        <v>890802678</v>
      </c>
      <c r="C25" s="14">
        <v>825717000</v>
      </c>
      <c r="D25" s="15" t="s">
        <v>43</v>
      </c>
      <c r="E25" s="16" t="s">
        <v>44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72">
        <v>2563746</v>
      </c>
      <c r="AF25" s="17">
        <v>0</v>
      </c>
      <c r="AG25" s="17"/>
      <c r="AH25" s="18">
        <v>128187289</v>
      </c>
      <c r="AI25" s="18"/>
      <c r="AJ25" s="19">
        <f t="shared" si="10"/>
        <v>0</v>
      </c>
      <c r="AK25" s="19">
        <f t="shared" si="11"/>
        <v>0</v>
      </c>
      <c r="AL25" s="19">
        <f t="shared" si="12"/>
        <v>640936445</v>
      </c>
      <c r="AM25" s="19">
        <f t="shared" si="13"/>
        <v>2563746</v>
      </c>
      <c r="AN25" s="17">
        <v>0</v>
      </c>
      <c r="AO25" s="17">
        <v>0</v>
      </c>
      <c r="AP25" s="18">
        <v>128187289</v>
      </c>
      <c r="AQ25" s="18">
        <v>0</v>
      </c>
      <c r="AR25" s="18">
        <v>0</v>
      </c>
      <c r="AS25" s="18"/>
      <c r="AT25" s="18"/>
      <c r="AU25" s="19">
        <f t="shared" si="14"/>
        <v>0</v>
      </c>
      <c r="AV25" s="19">
        <f t="shared" si="15"/>
        <v>0</v>
      </c>
      <c r="AW25" s="19">
        <f t="shared" si="16"/>
        <v>769123734</v>
      </c>
      <c r="AX25" s="19">
        <f t="shared" si="17"/>
        <v>2563746</v>
      </c>
    </row>
    <row r="26" spans="1:50" ht="12.75">
      <c r="A26" s="14">
        <v>8909800408</v>
      </c>
      <c r="B26" s="14">
        <v>890980040</v>
      </c>
      <c r="C26" s="14">
        <v>120205000</v>
      </c>
      <c r="D26" s="15" t="s">
        <v>45</v>
      </c>
      <c r="E26" s="16" t="s">
        <v>109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72">
        <v>300363387</v>
      </c>
      <c r="AF26" s="17">
        <v>0</v>
      </c>
      <c r="AG26" s="17"/>
      <c r="AH26" s="18">
        <v>15358655816</v>
      </c>
      <c r="AI26" s="18"/>
      <c r="AJ26" s="19">
        <f t="shared" si="10"/>
        <v>0</v>
      </c>
      <c r="AK26" s="19">
        <f t="shared" si="11"/>
        <v>0</v>
      </c>
      <c r="AL26" s="19">
        <f t="shared" si="12"/>
        <v>90449502590.86667</v>
      </c>
      <c r="AM26" s="19">
        <f t="shared" si="13"/>
        <v>300363387</v>
      </c>
      <c r="AN26" s="17">
        <v>0</v>
      </c>
      <c r="AO26" s="17">
        <v>2252725403</v>
      </c>
      <c r="AP26" s="18">
        <v>30036338710</v>
      </c>
      <c r="AQ26" s="18">
        <f>VLOOKUP(A26,'[1]Hoja1'!$C$3:$G$34,5,0)</f>
        <v>3991435533</v>
      </c>
      <c r="AR26" s="18">
        <f>VLOOKUP(A26,Hoja3!$B$3:$F$35,5,0)</f>
        <v>976137465</v>
      </c>
      <c r="AS26" s="18"/>
      <c r="AT26" s="18"/>
      <c r="AU26" s="19">
        <f t="shared" si="14"/>
        <v>0</v>
      </c>
      <c r="AV26" s="19">
        <f t="shared" si="15"/>
        <v>2252725403</v>
      </c>
      <c r="AW26" s="19">
        <f t="shared" si="16"/>
        <v>125453414298.86667</v>
      </c>
      <c r="AX26" s="19">
        <f t="shared" si="17"/>
        <v>300363387</v>
      </c>
    </row>
    <row r="27" spans="1:50" ht="12.75">
      <c r="A27" s="14">
        <v>8909801341</v>
      </c>
      <c r="B27" s="14">
        <v>890980134</v>
      </c>
      <c r="C27" s="14">
        <v>824505000</v>
      </c>
      <c r="D27" s="15" t="s">
        <v>46</v>
      </c>
      <c r="E27" s="16" t="s">
        <v>47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72">
        <v>4173447</v>
      </c>
      <c r="AF27" s="17">
        <v>0</v>
      </c>
      <c r="AG27" s="17"/>
      <c r="AH27" s="18">
        <v>208672338</v>
      </c>
      <c r="AI27" s="18"/>
      <c r="AJ27" s="19">
        <f t="shared" si="10"/>
        <v>0</v>
      </c>
      <c r="AK27" s="19">
        <f t="shared" si="11"/>
        <v>0</v>
      </c>
      <c r="AL27" s="19">
        <f t="shared" si="12"/>
        <v>1043361690</v>
      </c>
      <c r="AM27" s="19">
        <f t="shared" si="13"/>
        <v>4173447</v>
      </c>
      <c r="AN27" s="17">
        <v>0</v>
      </c>
      <c r="AO27" s="17">
        <v>0</v>
      </c>
      <c r="AP27" s="18">
        <v>208672338</v>
      </c>
      <c r="AQ27" s="18">
        <v>0</v>
      </c>
      <c r="AR27" s="18">
        <v>0</v>
      </c>
      <c r="AS27" s="18"/>
      <c r="AT27" s="18"/>
      <c r="AU27" s="19">
        <f t="shared" si="14"/>
        <v>0</v>
      </c>
      <c r="AV27" s="19">
        <f t="shared" si="15"/>
        <v>0</v>
      </c>
      <c r="AW27" s="19">
        <f t="shared" si="16"/>
        <v>1252034028</v>
      </c>
      <c r="AX27" s="19">
        <f t="shared" si="17"/>
        <v>4173447</v>
      </c>
    </row>
    <row r="28" spans="1:50" ht="12.75">
      <c r="A28" s="14">
        <v>8909801501</v>
      </c>
      <c r="B28" s="14">
        <v>890980150</v>
      </c>
      <c r="C28" s="14">
        <v>824105000</v>
      </c>
      <c r="D28" s="15" t="s">
        <v>48</v>
      </c>
      <c r="E28" s="16" t="s">
        <v>49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72">
        <v>0</v>
      </c>
      <c r="AF28" s="17">
        <v>0</v>
      </c>
      <c r="AG28" s="17"/>
      <c r="AH28" s="18">
        <v>128354046</v>
      </c>
      <c r="AI28" s="18"/>
      <c r="AJ28" s="19">
        <f t="shared" si="10"/>
        <v>0</v>
      </c>
      <c r="AK28" s="19">
        <f t="shared" si="11"/>
        <v>0</v>
      </c>
      <c r="AL28" s="19">
        <f t="shared" si="12"/>
        <v>641770230</v>
      </c>
      <c r="AM28" s="19">
        <f t="shared" si="13"/>
        <v>0</v>
      </c>
      <c r="AN28" s="17">
        <v>0</v>
      </c>
      <c r="AO28" s="17">
        <v>0</v>
      </c>
      <c r="AP28" s="18">
        <v>128354046</v>
      </c>
      <c r="AQ28" s="18">
        <v>0</v>
      </c>
      <c r="AR28" s="18">
        <v>0</v>
      </c>
      <c r="AS28" s="18"/>
      <c r="AT28" s="18"/>
      <c r="AU28" s="19">
        <f t="shared" si="14"/>
        <v>0</v>
      </c>
      <c r="AV28" s="19">
        <f t="shared" si="15"/>
        <v>0</v>
      </c>
      <c r="AW28" s="19">
        <f t="shared" si="16"/>
        <v>770124276</v>
      </c>
      <c r="AX28" s="19">
        <f t="shared" si="17"/>
        <v>0</v>
      </c>
    </row>
    <row r="29" spans="1:50" ht="15">
      <c r="A29" s="14">
        <v>8910800313</v>
      </c>
      <c r="B29" s="14">
        <v>891080031</v>
      </c>
      <c r="C29" s="14">
        <v>27123000</v>
      </c>
      <c r="D29" s="15" t="s">
        <v>50</v>
      </c>
      <c r="E29" s="23" t="s">
        <v>51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72">
        <v>109318390</v>
      </c>
      <c r="AF29" s="17">
        <v>1719875144</v>
      </c>
      <c r="AG29" s="17"/>
      <c r="AH29" s="18">
        <v>4046512614</v>
      </c>
      <c r="AI29" s="18"/>
      <c r="AJ29" s="19">
        <f t="shared" si="10"/>
        <v>8599375719.933334</v>
      </c>
      <c r="AK29" s="19">
        <f t="shared" si="11"/>
        <v>1455196888</v>
      </c>
      <c r="AL29" s="19">
        <f t="shared" si="12"/>
        <v>22776734448.4</v>
      </c>
      <c r="AM29" s="19">
        <f t="shared" si="13"/>
        <v>109318390</v>
      </c>
      <c r="AN29" s="17">
        <v>3439750288</v>
      </c>
      <c r="AO29" s="17">
        <v>836155514.5</v>
      </c>
      <c r="AP29" s="18">
        <v>7492088734</v>
      </c>
      <c r="AQ29" s="18">
        <f>VLOOKUP(A29,'[1]Hoja1'!$C$3:$G$34,5,0)</f>
        <v>1347252269</v>
      </c>
      <c r="AR29" s="18">
        <f>VLOOKUP(A29,Hoja3!$B$3:$F$35,5,0)</f>
        <v>41540311</v>
      </c>
      <c r="AS29" s="18"/>
      <c r="AT29" s="18"/>
      <c r="AU29" s="19">
        <f t="shared" si="14"/>
        <v>12039126007.933334</v>
      </c>
      <c r="AV29" s="19">
        <f t="shared" si="15"/>
        <v>2291352402.5</v>
      </c>
      <c r="AW29" s="19">
        <f t="shared" si="16"/>
        <v>31657615762.4</v>
      </c>
      <c r="AX29" s="19">
        <f t="shared" si="17"/>
        <v>109318390</v>
      </c>
    </row>
    <row r="30" spans="1:50" ht="12.75">
      <c r="A30" s="14">
        <v>8911800842</v>
      </c>
      <c r="B30" s="14">
        <v>891180084</v>
      </c>
      <c r="C30" s="14">
        <v>26141000</v>
      </c>
      <c r="D30" s="15" t="s">
        <v>52</v>
      </c>
      <c r="E30" s="16" t="s">
        <v>53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72">
        <v>56424124</v>
      </c>
      <c r="AF30" s="17">
        <v>0</v>
      </c>
      <c r="AG30" s="17"/>
      <c r="AH30" s="18">
        <v>2932169965</v>
      </c>
      <c r="AI30" s="18"/>
      <c r="AJ30" s="19">
        <f t="shared" si="10"/>
        <v>0</v>
      </c>
      <c r="AK30" s="19">
        <f t="shared" si="11"/>
        <v>1810819058</v>
      </c>
      <c r="AL30" s="19">
        <f t="shared" si="12"/>
        <v>15943173559.866667</v>
      </c>
      <c r="AM30" s="19">
        <f t="shared" si="13"/>
        <v>56424124</v>
      </c>
      <c r="AN30" s="17">
        <v>0</v>
      </c>
      <c r="AO30" s="17">
        <v>409230928</v>
      </c>
      <c r="AP30" s="18">
        <v>5204401438</v>
      </c>
      <c r="AQ30" s="18">
        <f>VLOOKUP(A30,'[1]Hoja1'!$C$3:$G$34,5,0)</f>
        <v>1003636317</v>
      </c>
      <c r="AR30" s="18">
        <f>VLOOKUP(A30,Hoja3!$B$3:$F$35,5,0)</f>
        <v>298801201</v>
      </c>
      <c r="AS30" s="18"/>
      <c r="AT30" s="18"/>
      <c r="AU30" s="19">
        <f t="shared" si="14"/>
        <v>0</v>
      </c>
      <c r="AV30" s="19">
        <f t="shared" si="15"/>
        <v>2220049986</v>
      </c>
      <c r="AW30" s="19">
        <f t="shared" si="16"/>
        <v>22450012515.86667</v>
      </c>
      <c r="AX30" s="19">
        <f t="shared" si="17"/>
        <v>56424124</v>
      </c>
    </row>
    <row r="31" spans="1:50" ht="12.75">
      <c r="A31" s="14">
        <v>8911903461</v>
      </c>
      <c r="B31" s="14">
        <v>891190346</v>
      </c>
      <c r="C31" s="14">
        <v>26318000</v>
      </c>
      <c r="D31" s="15" t="s">
        <v>54</v>
      </c>
      <c r="E31" s="16" t="s">
        <v>55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72">
        <v>29176480</v>
      </c>
      <c r="AF31" s="17">
        <v>0</v>
      </c>
      <c r="AG31" s="17"/>
      <c r="AH31" s="18">
        <v>1552359018</v>
      </c>
      <c r="AI31" s="18"/>
      <c r="AJ31" s="19">
        <f t="shared" si="10"/>
        <v>0</v>
      </c>
      <c r="AK31" s="19">
        <f t="shared" si="11"/>
        <v>596392907</v>
      </c>
      <c r="AL31" s="19">
        <f t="shared" si="12"/>
        <v>7923443428.266666</v>
      </c>
      <c r="AM31" s="19">
        <f t="shared" si="13"/>
        <v>29176480</v>
      </c>
      <c r="AN31" s="17">
        <v>0</v>
      </c>
      <c r="AO31" s="17">
        <v>197434220</v>
      </c>
      <c r="AP31" s="18">
        <v>2548433764</v>
      </c>
      <c r="AQ31" s="18">
        <f>VLOOKUP(A31,'[1]Hoja1'!$C$3:$G$34,5,0)</f>
        <v>1791548983</v>
      </c>
      <c r="AR31" s="18">
        <f>VLOOKUP(A31,Hoja3!$B$3:$F$35,5,0)</f>
        <v>285125600</v>
      </c>
      <c r="AS31" s="18"/>
      <c r="AT31" s="18"/>
      <c r="AU31" s="19">
        <f t="shared" si="14"/>
        <v>0</v>
      </c>
      <c r="AV31" s="19">
        <f t="shared" si="15"/>
        <v>793827127</v>
      </c>
      <c r="AW31" s="19">
        <f t="shared" si="16"/>
        <v>12548551775.266666</v>
      </c>
      <c r="AX31" s="19">
        <f t="shared" si="17"/>
        <v>29176480</v>
      </c>
    </row>
    <row r="32" spans="1:50" ht="12.75">
      <c r="A32" s="14">
        <v>8913800335</v>
      </c>
      <c r="B32" s="14">
        <v>891380033</v>
      </c>
      <c r="C32" s="14">
        <v>211176111</v>
      </c>
      <c r="D32" s="15" t="s">
        <v>56</v>
      </c>
      <c r="E32" s="16" t="s">
        <v>57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72">
        <v>0</v>
      </c>
      <c r="AF32" s="17">
        <v>0</v>
      </c>
      <c r="AG32" s="17"/>
      <c r="AH32" s="18">
        <v>0</v>
      </c>
      <c r="AI32" s="18"/>
      <c r="AJ32" s="19">
        <f t="shared" si="10"/>
        <v>0</v>
      </c>
      <c r="AK32" s="19">
        <f t="shared" si="11"/>
        <v>0</v>
      </c>
      <c r="AL32" s="19">
        <f t="shared" si="12"/>
        <v>0</v>
      </c>
      <c r="AM32" s="19">
        <f t="shared" si="13"/>
        <v>0</v>
      </c>
      <c r="AN32" s="17">
        <v>0</v>
      </c>
      <c r="AO32" s="17">
        <v>0</v>
      </c>
      <c r="AP32" s="18">
        <v>0</v>
      </c>
      <c r="AQ32" s="18">
        <v>0</v>
      </c>
      <c r="AR32" s="18">
        <v>0</v>
      </c>
      <c r="AS32" s="18"/>
      <c r="AT32" s="18"/>
      <c r="AU32" s="19">
        <f t="shared" si="14"/>
        <v>0</v>
      </c>
      <c r="AV32" s="19">
        <f t="shared" si="15"/>
        <v>0</v>
      </c>
      <c r="AW32" s="19">
        <f t="shared" si="16"/>
        <v>0</v>
      </c>
      <c r="AX32" s="19">
        <f t="shared" si="17"/>
        <v>0</v>
      </c>
    </row>
    <row r="33" spans="1:50" ht="12.75">
      <c r="A33" s="14">
        <v>8914800359</v>
      </c>
      <c r="B33" s="14">
        <v>891480035</v>
      </c>
      <c r="C33" s="14">
        <v>24666000</v>
      </c>
      <c r="D33" s="15" t="s">
        <v>58</v>
      </c>
      <c r="E33" s="16" t="s">
        <v>59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72">
        <v>94362064</v>
      </c>
      <c r="AF33" s="17">
        <v>264388268</v>
      </c>
      <c r="AG33" s="17"/>
      <c r="AH33" s="18">
        <v>4875786711</v>
      </c>
      <c r="AI33" s="18"/>
      <c r="AJ33" s="19">
        <f t="shared" si="10"/>
        <v>1321945704</v>
      </c>
      <c r="AK33" s="19">
        <f t="shared" si="11"/>
        <v>2502683178</v>
      </c>
      <c r="AL33" s="19">
        <f t="shared" si="12"/>
        <v>27144361560.6</v>
      </c>
      <c r="AM33" s="19">
        <f t="shared" si="13"/>
        <v>94362064</v>
      </c>
      <c r="AN33" s="17">
        <v>528785264</v>
      </c>
      <c r="AO33" s="17">
        <v>734201850.5</v>
      </c>
      <c r="AP33" s="18">
        <v>8907429940</v>
      </c>
      <c r="AQ33" s="18">
        <f>VLOOKUP(A33,'[1]Hoja1'!$C$3:$G$34,5,0)</f>
        <v>1428266609</v>
      </c>
      <c r="AR33" s="18">
        <f>VLOOKUP(A33,Hoja3!$B$3:$F$35,5,0)</f>
        <v>911398585</v>
      </c>
      <c r="AS33" s="18">
        <v>141638672</v>
      </c>
      <c r="AT33" s="18"/>
      <c r="AU33" s="19">
        <f t="shared" si="14"/>
        <v>1850730968</v>
      </c>
      <c r="AV33" s="19">
        <f t="shared" si="15"/>
        <v>3236885028.5</v>
      </c>
      <c r="AW33" s="19">
        <f t="shared" si="16"/>
        <v>38533095366.6</v>
      </c>
      <c r="AX33" s="19">
        <f t="shared" si="17"/>
        <v>94362064</v>
      </c>
    </row>
    <row r="34" spans="1:50" ht="12.75">
      <c r="A34" s="14">
        <v>8915003192</v>
      </c>
      <c r="B34" s="14">
        <v>891500319</v>
      </c>
      <c r="C34" s="14">
        <v>27219000</v>
      </c>
      <c r="D34" s="15" t="s">
        <v>60</v>
      </c>
      <c r="E34" s="43" t="s">
        <v>108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72">
        <v>121415738</v>
      </c>
      <c r="AF34" s="17">
        <v>1076432590</v>
      </c>
      <c r="AG34" s="17"/>
      <c r="AH34" s="18">
        <v>5270620538</v>
      </c>
      <c r="AI34" s="18"/>
      <c r="AJ34" s="19">
        <f t="shared" si="10"/>
        <v>5382162949.933333</v>
      </c>
      <c r="AK34" s="19">
        <f t="shared" si="11"/>
        <v>2825820822</v>
      </c>
      <c r="AL34" s="19">
        <f t="shared" si="12"/>
        <v>30242392137.933334</v>
      </c>
      <c r="AM34" s="19">
        <f t="shared" si="13"/>
        <v>121415738</v>
      </c>
      <c r="AN34" s="17">
        <v>2152865180</v>
      </c>
      <c r="AO34" s="17">
        <v>940737962.5</v>
      </c>
      <c r="AP34" s="18">
        <v>9988708640</v>
      </c>
      <c r="AQ34" s="18">
        <f>VLOOKUP(A34,'[1]Hoja1'!$C$3:$G$34,5,0)</f>
        <v>1602969634</v>
      </c>
      <c r="AR34" s="18">
        <f>VLOOKUP(A34,Hoja3!$B$3:$F$35,5,0)</f>
        <v>421814407</v>
      </c>
      <c r="AS34" s="18"/>
      <c r="AT34" s="18"/>
      <c r="AU34" s="19">
        <f t="shared" si="14"/>
        <v>7535028129.933333</v>
      </c>
      <c r="AV34" s="19">
        <f t="shared" si="15"/>
        <v>3766558784.5</v>
      </c>
      <c r="AW34" s="19">
        <f t="shared" si="16"/>
        <v>42255884818.933334</v>
      </c>
      <c r="AX34" s="19">
        <f t="shared" si="17"/>
        <v>121415738</v>
      </c>
    </row>
    <row r="35" spans="1:50" ht="12.75">
      <c r="A35" s="14">
        <v>8915007591</v>
      </c>
      <c r="B35" s="14">
        <v>891500759</v>
      </c>
      <c r="C35" s="14">
        <v>822719000</v>
      </c>
      <c r="D35" s="15" t="s">
        <v>61</v>
      </c>
      <c r="E35" s="16" t="s">
        <v>62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72">
        <v>5255545</v>
      </c>
      <c r="AF35" s="17">
        <v>0</v>
      </c>
      <c r="AG35" s="17"/>
      <c r="AH35" s="18">
        <v>262777234</v>
      </c>
      <c r="AI35" s="18"/>
      <c r="AJ35" s="19">
        <f t="shared" si="10"/>
        <v>0</v>
      </c>
      <c r="AK35" s="19">
        <f t="shared" si="11"/>
        <v>0</v>
      </c>
      <c r="AL35" s="19">
        <f t="shared" si="12"/>
        <v>1313886170</v>
      </c>
      <c r="AM35" s="19">
        <f t="shared" si="13"/>
        <v>5255545</v>
      </c>
      <c r="AN35" s="17">
        <v>0</v>
      </c>
      <c r="AO35" s="17">
        <v>0</v>
      </c>
      <c r="AP35" s="18">
        <v>262777234</v>
      </c>
      <c r="AQ35" s="18">
        <v>0</v>
      </c>
      <c r="AR35" s="18">
        <v>0</v>
      </c>
      <c r="AS35" s="18"/>
      <c r="AT35" s="18"/>
      <c r="AU35" s="19">
        <f t="shared" si="14"/>
        <v>0</v>
      </c>
      <c r="AV35" s="19">
        <f t="shared" si="15"/>
        <v>0</v>
      </c>
      <c r="AW35" s="19">
        <f t="shared" si="16"/>
        <v>1576663404</v>
      </c>
      <c r="AX35" s="19">
        <f t="shared" si="17"/>
        <v>5255545</v>
      </c>
    </row>
    <row r="36" spans="1:50" ht="12.75">
      <c r="A36" s="14">
        <v>8916800894</v>
      </c>
      <c r="B36" s="14">
        <v>891680089</v>
      </c>
      <c r="C36" s="14">
        <v>28327000</v>
      </c>
      <c r="D36" s="15" t="s">
        <v>63</v>
      </c>
      <c r="E36" s="16" t="s">
        <v>64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72">
        <v>50014269</v>
      </c>
      <c r="AF36" s="17">
        <v>95786696</v>
      </c>
      <c r="AG36" s="17"/>
      <c r="AH36" s="18">
        <v>2511919802</v>
      </c>
      <c r="AI36" s="18"/>
      <c r="AJ36" s="19">
        <f t="shared" si="10"/>
        <v>478933480</v>
      </c>
      <c r="AK36" s="19">
        <f t="shared" si="11"/>
        <v>661453543</v>
      </c>
      <c r="AL36" s="19">
        <f t="shared" si="12"/>
        <v>13480710046.866667</v>
      </c>
      <c r="AM36" s="19">
        <f t="shared" si="13"/>
        <v>50014269</v>
      </c>
      <c r="AN36" s="17">
        <v>191573392</v>
      </c>
      <c r="AO36" s="17">
        <v>350694447</v>
      </c>
      <c r="AP36" s="18">
        <v>4387516098</v>
      </c>
      <c r="AQ36" s="18">
        <f>VLOOKUP(A36,'[1]Hoja1'!$C$3:$G$34,5,0)</f>
        <v>2067295320</v>
      </c>
      <c r="AR36" s="18">
        <f>VLOOKUP(A36,Hoja3!$B$3:$F$35,5,0)</f>
        <v>591534102</v>
      </c>
      <c r="AS36" s="18">
        <v>62932006</v>
      </c>
      <c r="AT36" s="18"/>
      <c r="AU36" s="19">
        <f t="shared" si="14"/>
        <v>670506872</v>
      </c>
      <c r="AV36" s="19">
        <f t="shared" si="15"/>
        <v>1012147990</v>
      </c>
      <c r="AW36" s="19">
        <f t="shared" si="16"/>
        <v>20589987572.86667</v>
      </c>
      <c r="AX36" s="19">
        <f t="shared" si="17"/>
        <v>50014269</v>
      </c>
    </row>
    <row r="37" spans="1:50" ht="12.75">
      <c r="A37" s="14">
        <v>8917019320</v>
      </c>
      <c r="B37" s="14">
        <v>891701932</v>
      </c>
      <c r="C37" s="14">
        <v>823847000</v>
      </c>
      <c r="D37" s="15" t="s">
        <v>65</v>
      </c>
      <c r="E37" s="16" t="s">
        <v>66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72">
        <v>3185531</v>
      </c>
      <c r="AF37" s="17">
        <v>0</v>
      </c>
      <c r="AG37" s="17"/>
      <c r="AH37" s="18">
        <v>159276571</v>
      </c>
      <c r="AI37" s="18"/>
      <c r="AJ37" s="19">
        <f t="shared" si="10"/>
        <v>0</v>
      </c>
      <c r="AK37" s="19">
        <f t="shared" si="11"/>
        <v>0</v>
      </c>
      <c r="AL37" s="19">
        <f t="shared" si="12"/>
        <v>796382855</v>
      </c>
      <c r="AM37" s="19">
        <f t="shared" si="13"/>
        <v>3185531</v>
      </c>
      <c r="AN37" s="17">
        <v>0</v>
      </c>
      <c r="AO37" s="17">
        <v>0</v>
      </c>
      <c r="AP37" s="18">
        <v>159276571</v>
      </c>
      <c r="AQ37" s="18">
        <v>0</v>
      </c>
      <c r="AR37" s="18">
        <v>0</v>
      </c>
      <c r="AS37" s="88">
        <v>36000000</v>
      </c>
      <c r="AT37" s="18"/>
      <c r="AU37" s="19">
        <f t="shared" si="14"/>
        <v>0</v>
      </c>
      <c r="AV37" s="19">
        <f t="shared" si="15"/>
        <v>0</v>
      </c>
      <c r="AW37" s="19">
        <f t="shared" si="16"/>
        <v>991659426</v>
      </c>
      <c r="AX37" s="19">
        <f t="shared" si="17"/>
        <v>3185531</v>
      </c>
    </row>
    <row r="38" spans="1:50" ht="12.75">
      <c r="A38" s="14">
        <v>8917801118</v>
      </c>
      <c r="B38" s="14">
        <v>891780111</v>
      </c>
      <c r="C38" s="14">
        <v>121647000</v>
      </c>
      <c r="D38" s="15" t="s">
        <v>67</v>
      </c>
      <c r="E38" s="16" t="s">
        <v>68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72">
        <v>48533939</v>
      </c>
      <c r="AF38" s="17">
        <v>0</v>
      </c>
      <c r="AG38" s="17"/>
      <c r="AH38" s="18">
        <v>2791076236</v>
      </c>
      <c r="AI38" s="18"/>
      <c r="AJ38" s="19">
        <f t="shared" si="10"/>
        <v>0</v>
      </c>
      <c r="AK38" s="19">
        <f t="shared" si="11"/>
        <v>0</v>
      </c>
      <c r="AL38" s="19">
        <f t="shared" si="12"/>
        <v>14924560956</v>
      </c>
      <c r="AM38" s="19">
        <f t="shared" si="13"/>
        <v>48533939</v>
      </c>
      <c r="AN38" s="17">
        <v>0</v>
      </c>
      <c r="AO38" s="17">
        <v>364004541.5</v>
      </c>
      <c r="AP38" s="18">
        <v>4853393888</v>
      </c>
      <c r="AQ38" s="18">
        <f>VLOOKUP(A38,'[1]Hoja1'!$C$3:$G$34,5,0)</f>
        <v>2192356295</v>
      </c>
      <c r="AR38" s="18">
        <f>VLOOKUP(A38,Hoja3!$B$3:$F$35,5,0)</f>
        <v>670578205</v>
      </c>
      <c r="AS38" s="18"/>
      <c r="AT38" s="18"/>
      <c r="AU38" s="19">
        <f t="shared" si="14"/>
        <v>0</v>
      </c>
      <c r="AV38" s="19">
        <f t="shared" si="15"/>
        <v>364004541.5</v>
      </c>
      <c r="AW38" s="19">
        <f t="shared" si="16"/>
        <v>22640889344</v>
      </c>
      <c r="AX38" s="19">
        <f t="shared" si="17"/>
        <v>48533939</v>
      </c>
    </row>
    <row r="39" spans="1:50" ht="12.75">
      <c r="A39" s="14">
        <v>8918002604</v>
      </c>
      <c r="B39" s="14">
        <v>891800260</v>
      </c>
      <c r="C39" s="14">
        <v>20615000</v>
      </c>
      <c r="D39" s="15" t="s">
        <v>69</v>
      </c>
      <c r="E39" s="16" t="s">
        <v>70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72">
        <v>0</v>
      </c>
      <c r="AF39" s="17">
        <v>0</v>
      </c>
      <c r="AG39" s="17"/>
      <c r="AH39" s="18">
        <v>393245961</v>
      </c>
      <c r="AI39" s="18"/>
      <c r="AJ39" s="19">
        <f t="shared" si="10"/>
        <v>0</v>
      </c>
      <c r="AK39" s="19">
        <f t="shared" si="11"/>
        <v>0</v>
      </c>
      <c r="AL39" s="19">
        <f t="shared" si="12"/>
        <v>1966229805</v>
      </c>
      <c r="AM39" s="19">
        <f t="shared" si="13"/>
        <v>0</v>
      </c>
      <c r="AN39" s="17">
        <v>0</v>
      </c>
      <c r="AO39" s="17">
        <v>0</v>
      </c>
      <c r="AP39" s="18">
        <v>393245961</v>
      </c>
      <c r="AQ39" s="18">
        <v>0</v>
      </c>
      <c r="AR39" s="18">
        <v>0</v>
      </c>
      <c r="AS39" s="18"/>
      <c r="AT39" s="18"/>
      <c r="AU39" s="19">
        <f t="shared" si="14"/>
        <v>0</v>
      </c>
      <c r="AV39" s="19">
        <f t="shared" si="15"/>
        <v>0</v>
      </c>
      <c r="AW39" s="19">
        <f t="shared" si="16"/>
        <v>2359475766</v>
      </c>
      <c r="AX39" s="19">
        <f t="shared" si="17"/>
        <v>0</v>
      </c>
    </row>
    <row r="40" spans="1:50" ht="12.75">
      <c r="A40" s="14">
        <v>8918003301</v>
      </c>
      <c r="B40" s="14">
        <v>891800330</v>
      </c>
      <c r="C40" s="14">
        <v>27615000</v>
      </c>
      <c r="D40" s="15" t="s">
        <v>71</v>
      </c>
      <c r="E40" s="22" t="s">
        <v>107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72">
        <v>119741341</v>
      </c>
      <c r="AF40" s="17">
        <v>0</v>
      </c>
      <c r="AG40" s="17"/>
      <c r="AH40" s="18">
        <v>6295570867</v>
      </c>
      <c r="AI40" s="18"/>
      <c r="AJ40" s="19">
        <f t="shared" si="10"/>
        <v>0</v>
      </c>
      <c r="AK40" s="19">
        <f t="shared" si="11"/>
        <v>3903665130</v>
      </c>
      <c r="AL40" s="19">
        <f t="shared" si="12"/>
        <v>36230906192.33333</v>
      </c>
      <c r="AM40" s="19">
        <f t="shared" si="13"/>
        <v>119741341</v>
      </c>
      <c r="AN40" s="17">
        <v>0</v>
      </c>
      <c r="AO40" s="17">
        <v>938951736</v>
      </c>
      <c r="AP40" s="18">
        <v>11974134130</v>
      </c>
      <c r="AQ40" s="18">
        <f>VLOOKUP(A40,'[1]Hoja1'!$C$3:$G$34,5,0)</f>
        <v>1913727069</v>
      </c>
      <c r="AR40" s="18">
        <f>VLOOKUP(A40,Hoja3!$B$3:$F$35,5,0)</f>
        <v>1697771465</v>
      </c>
      <c r="AS40" s="18"/>
      <c r="AT40" s="18"/>
      <c r="AU40" s="19">
        <f t="shared" si="14"/>
        <v>0</v>
      </c>
      <c r="AV40" s="19">
        <f t="shared" si="15"/>
        <v>4842616866</v>
      </c>
      <c r="AW40" s="19">
        <f t="shared" si="16"/>
        <v>51816538856.33333</v>
      </c>
      <c r="AX40" s="19">
        <f t="shared" si="17"/>
        <v>119741341</v>
      </c>
    </row>
    <row r="41" spans="1:50" ht="12.75">
      <c r="A41" s="14">
        <v>8919008530</v>
      </c>
      <c r="B41" s="14">
        <v>891900853</v>
      </c>
      <c r="C41" s="14">
        <v>124876000</v>
      </c>
      <c r="D41" s="15" t="s">
        <v>72</v>
      </c>
      <c r="E41" s="16" t="s">
        <v>73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72">
        <v>2375519</v>
      </c>
      <c r="AF41" s="17">
        <v>0</v>
      </c>
      <c r="AG41" s="17"/>
      <c r="AH41" s="18">
        <v>118775968</v>
      </c>
      <c r="AI41" s="18"/>
      <c r="AJ41" s="19">
        <f t="shared" si="10"/>
        <v>0</v>
      </c>
      <c r="AK41" s="19">
        <f t="shared" si="11"/>
        <v>0</v>
      </c>
      <c r="AL41" s="19">
        <f t="shared" si="12"/>
        <v>712655807.2666667</v>
      </c>
      <c r="AM41" s="19">
        <f t="shared" si="13"/>
        <v>2375519</v>
      </c>
      <c r="AN41" s="17">
        <v>0</v>
      </c>
      <c r="AO41" s="17">
        <v>0</v>
      </c>
      <c r="AP41" s="18">
        <v>237551936</v>
      </c>
      <c r="AQ41" s="18">
        <v>0</v>
      </c>
      <c r="AR41" s="18">
        <f>VLOOKUP(A41,Hoja3!$B$3:$F$35,5,0)</f>
        <v>0</v>
      </c>
      <c r="AS41" s="18"/>
      <c r="AT41" s="18"/>
      <c r="AU41" s="19">
        <f t="shared" si="14"/>
        <v>0</v>
      </c>
      <c r="AV41" s="19">
        <f t="shared" si="15"/>
        <v>0</v>
      </c>
      <c r="AW41" s="19">
        <f t="shared" si="16"/>
        <v>950207743.2666667</v>
      </c>
      <c r="AX41" s="19">
        <f t="shared" si="17"/>
        <v>2375519</v>
      </c>
    </row>
    <row r="42" spans="1:50" ht="12.75">
      <c r="A42" s="14">
        <v>8920007573</v>
      </c>
      <c r="B42" s="14">
        <v>892000757</v>
      </c>
      <c r="C42" s="14">
        <v>28450000</v>
      </c>
      <c r="D42" s="15" t="s">
        <v>74</v>
      </c>
      <c r="E42" s="16" t="s">
        <v>75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72">
        <v>33100486</v>
      </c>
      <c r="AF42" s="17">
        <v>0</v>
      </c>
      <c r="AG42" s="17"/>
      <c r="AH42" s="18">
        <v>1769789164</v>
      </c>
      <c r="AI42" s="18"/>
      <c r="AJ42" s="19">
        <f t="shared" si="10"/>
        <v>0</v>
      </c>
      <c r="AK42" s="19">
        <f t="shared" si="11"/>
        <v>1084402204</v>
      </c>
      <c r="AL42" s="19">
        <f t="shared" si="12"/>
        <v>8912372989.666668</v>
      </c>
      <c r="AM42" s="19">
        <f t="shared" si="13"/>
        <v>33100486</v>
      </c>
      <c r="AN42" s="17">
        <v>0</v>
      </c>
      <c r="AO42" s="17">
        <v>225581473</v>
      </c>
      <c r="AP42" s="18">
        <v>2857033530</v>
      </c>
      <c r="AQ42" s="18">
        <f>VLOOKUP(A42,'[1]Hoja1'!$C$3:$G$34,5,0)</f>
        <v>893325481</v>
      </c>
      <c r="AR42" s="18">
        <f>VLOOKUP(A42,Hoja3!$B$3:$F$35,5,0)</f>
        <v>157264723</v>
      </c>
      <c r="AS42" s="18"/>
      <c r="AT42" s="18"/>
      <c r="AU42" s="19">
        <f t="shared" si="14"/>
        <v>0</v>
      </c>
      <c r="AV42" s="19">
        <f t="shared" si="15"/>
        <v>1309983677</v>
      </c>
      <c r="AW42" s="19">
        <f t="shared" si="16"/>
        <v>12819996723.666668</v>
      </c>
      <c r="AX42" s="19">
        <f t="shared" si="17"/>
        <v>33100486</v>
      </c>
    </row>
    <row r="43" spans="1:50" ht="12.75">
      <c r="A43" s="14">
        <v>8921150294</v>
      </c>
      <c r="B43" s="14">
        <v>892115029</v>
      </c>
      <c r="C43" s="14">
        <v>129444000</v>
      </c>
      <c r="D43" s="15" t="s">
        <v>76</v>
      </c>
      <c r="E43" s="16" t="s">
        <v>77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72">
        <v>24521747</v>
      </c>
      <c r="AF43" s="17">
        <v>0</v>
      </c>
      <c r="AG43" s="17"/>
      <c r="AH43" s="18">
        <v>1311156931</v>
      </c>
      <c r="AI43" s="18"/>
      <c r="AJ43" s="19">
        <f t="shared" si="10"/>
        <v>0</v>
      </c>
      <c r="AK43" s="19">
        <f t="shared" si="11"/>
        <v>0</v>
      </c>
      <c r="AL43" s="19">
        <f t="shared" si="12"/>
        <v>6602098100.866667</v>
      </c>
      <c r="AM43" s="19">
        <f t="shared" si="13"/>
        <v>24521747</v>
      </c>
      <c r="AN43" s="17">
        <v>0</v>
      </c>
      <c r="AO43" s="17">
        <v>158728235</v>
      </c>
      <c r="AP43" s="18">
        <v>2116376468</v>
      </c>
      <c r="AQ43" s="18">
        <f>VLOOKUP(A43,'[1]Hoja1'!$C$3:$G$34,5,0)</f>
        <v>1746675153</v>
      </c>
      <c r="AR43" s="18">
        <f>VLOOKUP(A43,Hoja3!$B$3:$F$35,5,0)</f>
        <v>0</v>
      </c>
      <c r="AS43" s="18"/>
      <c r="AT43" s="18"/>
      <c r="AU43" s="19">
        <f t="shared" si="14"/>
        <v>0</v>
      </c>
      <c r="AV43" s="19">
        <f t="shared" si="15"/>
        <v>158728235</v>
      </c>
      <c r="AW43" s="19">
        <f t="shared" si="16"/>
        <v>10465149721.866667</v>
      </c>
      <c r="AX43" s="19">
        <f t="shared" si="17"/>
        <v>24521747</v>
      </c>
    </row>
    <row r="44" spans="1:50" ht="12.75">
      <c r="A44" s="14">
        <v>8922003239</v>
      </c>
      <c r="B44" s="14">
        <v>892200323</v>
      </c>
      <c r="C44" s="14">
        <v>128870000</v>
      </c>
      <c r="D44" s="15" t="s">
        <v>78</v>
      </c>
      <c r="E44" s="16" t="s">
        <v>79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72">
        <v>23661270</v>
      </c>
      <c r="AF44" s="17">
        <v>0</v>
      </c>
      <c r="AG44" s="17"/>
      <c r="AH44" s="18">
        <v>1280669601</v>
      </c>
      <c r="AI44" s="18"/>
      <c r="AJ44" s="19">
        <f t="shared" si="10"/>
        <v>0</v>
      </c>
      <c r="AK44" s="19">
        <f t="shared" si="11"/>
        <v>0</v>
      </c>
      <c r="AL44" s="19">
        <f t="shared" si="12"/>
        <v>6232777110.666666</v>
      </c>
      <c r="AM44" s="19">
        <f t="shared" si="13"/>
        <v>23661270</v>
      </c>
      <c r="AN44" s="17">
        <v>0</v>
      </c>
      <c r="AO44" s="17">
        <v>148563225.5</v>
      </c>
      <c r="AP44" s="18">
        <v>1980843004</v>
      </c>
      <c r="AQ44" s="18">
        <f>VLOOKUP(A44,'[1]Hoja1'!$C$3:$G$34,5,0)</f>
        <v>1835053666</v>
      </c>
      <c r="AR44" s="18">
        <f>VLOOKUP(A44,Hoja3!$B$3:$F$35,5,0)</f>
        <v>145099269</v>
      </c>
      <c r="AS44" s="18"/>
      <c r="AT44" s="18"/>
      <c r="AU44" s="19">
        <f t="shared" si="14"/>
        <v>0</v>
      </c>
      <c r="AV44" s="19">
        <f t="shared" si="15"/>
        <v>148563225.5</v>
      </c>
      <c r="AW44" s="19">
        <f t="shared" si="16"/>
        <v>10193773049.666666</v>
      </c>
      <c r="AX44" s="19">
        <f t="shared" si="17"/>
        <v>23661270</v>
      </c>
    </row>
    <row r="45" spans="1:50" ht="12.75">
      <c r="A45" s="14">
        <v>8923002856</v>
      </c>
      <c r="B45" s="14">
        <v>892300285</v>
      </c>
      <c r="C45" s="14">
        <v>821920000</v>
      </c>
      <c r="D45" s="15" t="s">
        <v>80</v>
      </c>
      <c r="E45" s="16" t="s">
        <v>81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72">
        <v>30733674</v>
      </c>
      <c r="AF45" s="17">
        <v>0</v>
      </c>
      <c r="AG45" s="17"/>
      <c r="AH45" s="18">
        <v>1617766221</v>
      </c>
      <c r="AI45" s="18"/>
      <c r="AJ45" s="19">
        <f t="shared" si="10"/>
        <v>0</v>
      </c>
      <c r="AK45" s="19">
        <f t="shared" si="11"/>
        <v>769912858</v>
      </c>
      <c r="AL45" s="19">
        <f t="shared" si="12"/>
        <v>8501034620.466667</v>
      </c>
      <c r="AM45" s="19">
        <f t="shared" si="13"/>
        <v>30733674</v>
      </c>
      <c r="AN45" s="17">
        <v>0</v>
      </c>
      <c r="AO45" s="17">
        <v>214565307</v>
      </c>
      <c r="AP45" s="18">
        <v>2753307360</v>
      </c>
      <c r="AQ45" s="18">
        <f>VLOOKUP(A45,'[1]Hoja1'!$C$3:$G$34,5,0)</f>
        <v>1808007602</v>
      </c>
      <c r="AR45" s="18">
        <f>VLOOKUP(A45,Hoja3!$B$3:$F$35,5,0)</f>
        <v>35579581</v>
      </c>
      <c r="AS45" s="18"/>
      <c r="AT45" s="18"/>
      <c r="AU45" s="19">
        <f t="shared" si="14"/>
        <v>0</v>
      </c>
      <c r="AV45" s="19">
        <f t="shared" si="15"/>
        <v>984478165</v>
      </c>
      <c r="AW45" s="19">
        <f t="shared" si="16"/>
        <v>13097929163.466667</v>
      </c>
      <c r="AX45" s="19">
        <f t="shared" si="17"/>
        <v>30733674</v>
      </c>
    </row>
    <row r="46" spans="1:50" s="26" customFormat="1" ht="15">
      <c r="A46" s="21">
        <v>8999990633</v>
      </c>
      <c r="B46" s="14">
        <v>899999063</v>
      </c>
      <c r="C46" s="21">
        <v>27400000</v>
      </c>
      <c r="D46" s="24" t="s">
        <v>82</v>
      </c>
      <c r="E46" s="25" t="s">
        <v>83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72">
        <v>844277758</v>
      </c>
      <c r="AF46" s="17">
        <v>10265689102</v>
      </c>
      <c r="AG46" s="17"/>
      <c r="AH46" s="18">
        <v>32369500691</v>
      </c>
      <c r="AI46" s="18"/>
      <c r="AJ46" s="19">
        <f t="shared" si="10"/>
        <v>51328445510</v>
      </c>
      <c r="AK46" s="19">
        <f t="shared" si="11"/>
        <v>37817633866</v>
      </c>
      <c r="AL46" s="19">
        <f t="shared" si="12"/>
        <v>192110494741.06665</v>
      </c>
      <c r="AM46" s="19">
        <f t="shared" si="13"/>
        <v>844277758</v>
      </c>
      <c r="AN46" s="17">
        <v>20531378204</v>
      </c>
      <c r="AO46" s="17">
        <v>6723061292.5</v>
      </c>
      <c r="AP46" s="18">
        <v>63896397620</v>
      </c>
      <c r="AQ46" s="18">
        <f>VLOOKUP(A46,'[1]Hoja1'!$C$3:$G$34,5,0)</f>
        <v>8693551680</v>
      </c>
      <c r="AR46" s="18">
        <f>VLOOKUP(A46,Hoja3!$B$3:$F$35,5,0)</f>
        <v>5021626863</v>
      </c>
      <c r="AS46" s="18"/>
      <c r="AT46" s="18"/>
      <c r="AU46" s="19">
        <f t="shared" si="14"/>
        <v>71859823714</v>
      </c>
      <c r="AV46" s="19">
        <f t="shared" si="15"/>
        <v>44540695158.5</v>
      </c>
      <c r="AW46" s="19">
        <f t="shared" si="16"/>
        <v>269722070904.06665</v>
      </c>
      <c r="AX46" s="19">
        <f t="shared" si="17"/>
        <v>844277758</v>
      </c>
    </row>
    <row r="47" spans="1:50" ht="12.75">
      <c r="A47" s="14">
        <v>8999991244</v>
      </c>
      <c r="B47" s="14">
        <v>899999124</v>
      </c>
      <c r="C47" s="14">
        <v>27500000</v>
      </c>
      <c r="D47" s="15" t="s">
        <v>84</v>
      </c>
      <c r="E47" s="16" t="s">
        <v>85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72">
        <v>63103620</v>
      </c>
      <c r="AF47" s="17">
        <v>0</v>
      </c>
      <c r="AG47" s="17"/>
      <c r="AH47" s="18">
        <v>3484103244</v>
      </c>
      <c r="AI47" s="18"/>
      <c r="AJ47" s="19">
        <f t="shared" si="10"/>
        <v>0</v>
      </c>
      <c r="AK47" s="19">
        <f t="shared" si="11"/>
        <v>1914964420</v>
      </c>
      <c r="AL47" s="19">
        <f t="shared" si="12"/>
        <v>19260008329.2</v>
      </c>
      <c r="AM47" s="19">
        <f t="shared" si="13"/>
        <v>63103620</v>
      </c>
      <c r="AN47" s="17">
        <v>0</v>
      </c>
      <c r="AO47" s="17">
        <v>493420020.5</v>
      </c>
      <c r="AP47" s="18">
        <v>6310362034</v>
      </c>
      <c r="AQ47" s="18">
        <f>VLOOKUP(A47,'[1]Hoja1'!$C$3:$G$34,5,0)</f>
        <v>1174333606</v>
      </c>
      <c r="AR47" s="18">
        <f>VLOOKUP(A47,Hoja3!$B$3:$F$35,5,0)</f>
        <v>266812615</v>
      </c>
      <c r="AS47" s="18">
        <v>96429495.79999924</v>
      </c>
      <c r="AT47" s="18"/>
      <c r="AU47" s="19">
        <f t="shared" si="14"/>
        <v>0</v>
      </c>
      <c r="AV47" s="19">
        <f t="shared" si="15"/>
        <v>2408384440.5</v>
      </c>
      <c r="AW47" s="19">
        <f t="shared" si="16"/>
        <v>27107946080</v>
      </c>
      <c r="AX47" s="19">
        <f t="shared" si="17"/>
        <v>63103620</v>
      </c>
    </row>
    <row r="48" spans="1:50" ht="12.75">
      <c r="A48" s="14">
        <v>8999992307</v>
      </c>
      <c r="B48" s="14">
        <v>899999230</v>
      </c>
      <c r="C48" s="14">
        <v>222711001</v>
      </c>
      <c r="D48" s="15" t="s">
        <v>86</v>
      </c>
      <c r="E48" s="16" t="s">
        <v>87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72">
        <v>17802315</v>
      </c>
      <c r="AF48" s="17">
        <v>0</v>
      </c>
      <c r="AG48" s="17"/>
      <c r="AH48" s="18">
        <v>1141652682</v>
      </c>
      <c r="AI48" s="18"/>
      <c r="AJ48" s="19">
        <f t="shared" si="10"/>
        <v>0</v>
      </c>
      <c r="AK48" s="19">
        <f t="shared" si="11"/>
        <v>0</v>
      </c>
      <c r="AL48" s="19">
        <f t="shared" si="12"/>
        <v>5592231506.066667</v>
      </c>
      <c r="AM48" s="19">
        <f t="shared" si="13"/>
        <v>17802315</v>
      </c>
      <c r="AN48" s="17">
        <v>0</v>
      </c>
      <c r="AO48" s="17">
        <v>133517364.5</v>
      </c>
      <c r="AP48" s="18">
        <v>1780231530</v>
      </c>
      <c r="AQ48" s="18">
        <f>VLOOKUP(A48,'[1]Hoja1'!$C$3:$G$34,5,0)</f>
        <v>595851718</v>
      </c>
      <c r="AR48" s="18">
        <f>VLOOKUP(A48,Hoja3!$B$3:$F$35,5,0)</f>
        <v>418112252</v>
      </c>
      <c r="AS48" s="18"/>
      <c r="AT48" s="18"/>
      <c r="AU48" s="19">
        <f t="shared" si="14"/>
        <v>0</v>
      </c>
      <c r="AV48" s="19">
        <f t="shared" si="15"/>
        <v>133517364.5</v>
      </c>
      <c r="AW48" s="19">
        <f t="shared" si="16"/>
        <v>8386427006.066667</v>
      </c>
      <c r="AX48" s="19">
        <f t="shared" si="17"/>
        <v>17802315</v>
      </c>
    </row>
    <row r="49" spans="1:50" ht="12.75">
      <c r="A49" s="14">
        <v>8020110655</v>
      </c>
      <c r="B49" s="14">
        <v>802011065</v>
      </c>
      <c r="C49" s="14">
        <v>64500000</v>
      </c>
      <c r="D49" s="15" t="s">
        <v>88</v>
      </c>
      <c r="E49" s="16" t="s">
        <v>89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72">
        <v>3358120</v>
      </c>
      <c r="AF49" s="17">
        <v>0</v>
      </c>
      <c r="AG49" s="17"/>
      <c r="AH49" s="18">
        <v>167905996</v>
      </c>
      <c r="AI49" s="18"/>
      <c r="AJ49" s="19">
        <f t="shared" si="10"/>
        <v>0</v>
      </c>
      <c r="AK49" s="19">
        <f t="shared" si="11"/>
        <v>0</v>
      </c>
      <c r="AL49" s="19">
        <f t="shared" si="12"/>
        <v>839529980</v>
      </c>
      <c r="AM49" s="19">
        <f t="shared" si="13"/>
        <v>3358120</v>
      </c>
      <c r="AN49" s="17">
        <v>0</v>
      </c>
      <c r="AO49" s="17">
        <v>0</v>
      </c>
      <c r="AP49" s="18">
        <v>167905996</v>
      </c>
      <c r="AQ49" s="18">
        <v>0</v>
      </c>
      <c r="AR49" s="18">
        <v>0</v>
      </c>
      <c r="AS49" s="18"/>
      <c r="AT49" s="18"/>
      <c r="AU49" s="19">
        <f t="shared" si="14"/>
        <v>0</v>
      </c>
      <c r="AV49" s="19">
        <f t="shared" si="15"/>
        <v>0</v>
      </c>
      <c r="AW49" s="19">
        <f t="shared" si="16"/>
        <v>1007435976</v>
      </c>
      <c r="AX49" s="19">
        <f t="shared" si="17"/>
        <v>3358120</v>
      </c>
    </row>
    <row r="50" spans="1:50" ht="12.75">
      <c r="A50" s="14">
        <v>8904800545</v>
      </c>
      <c r="B50" s="14">
        <v>890480054</v>
      </c>
      <c r="C50" s="14">
        <v>824613000</v>
      </c>
      <c r="D50" s="15" t="s">
        <v>90</v>
      </c>
      <c r="E50" s="16" t="s">
        <v>91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72">
        <v>4154081</v>
      </c>
      <c r="AF50" s="17">
        <v>0</v>
      </c>
      <c r="AG50" s="17"/>
      <c r="AH50" s="18">
        <v>207704043</v>
      </c>
      <c r="AI50" s="18"/>
      <c r="AJ50" s="19">
        <f t="shared" si="10"/>
        <v>0</v>
      </c>
      <c r="AK50" s="19">
        <f t="shared" si="11"/>
        <v>0</v>
      </c>
      <c r="AL50" s="19">
        <f t="shared" si="12"/>
        <v>1038520215</v>
      </c>
      <c r="AM50" s="19">
        <f t="shared" si="13"/>
        <v>4154081</v>
      </c>
      <c r="AN50" s="17">
        <v>0</v>
      </c>
      <c r="AO50" s="17">
        <v>0</v>
      </c>
      <c r="AP50" s="18">
        <v>207704043</v>
      </c>
      <c r="AQ50" s="18">
        <v>0</v>
      </c>
      <c r="AR50" s="18">
        <v>0</v>
      </c>
      <c r="AS50" s="18"/>
      <c r="AT50" s="18"/>
      <c r="AU50" s="19">
        <f t="shared" si="14"/>
        <v>0</v>
      </c>
      <c r="AV50" s="19">
        <f t="shared" si="15"/>
        <v>0</v>
      </c>
      <c r="AW50" s="19">
        <f t="shared" si="16"/>
        <v>1246224258</v>
      </c>
      <c r="AX50" s="19">
        <f t="shared" si="17"/>
        <v>4154081</v>
      </c>
    </row>
    <row r="51" spans="1:50" ht="12.75">
      <c r="A51" s="14">
        <v>8909801531</v>
      </c>
      <c r="B51" s="14">
        <v>890980153</v>
      </c>
      <c r="C51" s="14">
        <v>821505000</v>
      </c>
      <c r="D51" s="15" t="s">
        <v>92</v>
      </c>
      <c r="E51" s="16" t="s">
        <v>93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72">
        <v>9887849</v>
      </c>
      <c r="AF51" s="17">
        <v>0</v>
      </c>
      <c r="AG51" s="17"/>
      <c r="AH51" s="18">
        <v>494392467</v>
      </c>
      <c r="AI51" s="18"/>
      <c r="AJ51" s="19">
        <f t="shared" si="10"/>
        <v>0</v>
      </c>
      <c r="AK51" s="19">
        <f t="shared" si="11"/>
        <v>0</v>
      </c>
      <c r="AL51" s="19">
        <f t="shared" si="12"/>
        <v>2471962335</v>
      </c>
      <c r="AM51" s="19">
        <f t="shared" si="13"/>
        <v>9887849</v>
      </c>
      <c r="AN51" s="17">
        <v>0</v>
      </c>
      <c r="AO51" s="17">
        <v>0</v>
      </c>
      <c r="AP51" s="18">
        <v>494392467</v>
      </c>
      <c r="AQ51" s="18">
        <v>0</v>
      </c>
      <c r="AR51" s="18">
        <v>0</v>
      </c>
      <c r="AS51" s="18"/>
      <c r="AT51" s="18"/>
      <c r="AU51" s="19">
        <f t="shared" si="14"/>
        <v>0</v>
      </c>
      <c r="AV51" s="19">
        <f t="shared" si="15"/>
        <v>0</v>
      </c>
      <c r="AW51" s="19">
        <f t="shared" si="16"/>
        <v>2966354802</v>
      </c>
      <c r="AX51" s="19">
        <f t="shared" si="17"/>
        <v>9887849</v>
      </c>
    </row>
    <row r="52" spans="1:50" ht="12.75">
      <c r="A52" s="27">
        <v>8909801121</v>
      </c>
      <c r="B52" s="14">
        <v>890980112</v>
      </c>
      <c r="C52" s="27">
        <v>218805088</v>
      </c>
      <c r="D52" s="28" t="s">
        <v>94</v>
      </c>
      <c r="E52" s="16" t="s">
        <v>95</v>
      </c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72">
        <v>0</v>
      </c>
      <c r="AF52" s="17">
        <v>0</v>
      </c>
      <c r="AG52" s="17"/>
      <c r="AH52" s="18">
        <v>0</v>
      </c>
      <c r="AI52" s="18"/>
      <c r="AJ52" s="19">
        <f t="shared" si="10"/>
        <v>0</v>
      </c>
      <c r="AK52" s="19">
        <f t="shared" si="11"/>
        <v>0</v>
      </c>
      <c r="AL52" s="19">
        <f t="shared" si="12"/>
        <v>0</v>
      </c>
      <c r="AM52" s="19">
        <f t="shared" si="13"/>
        <v>0</v>
      </c>
      <c r="AN52" s="17">
        <v>0</v>
      </c>
      <c r="AO52" s="17">
        <v>0</v>
      </c>
      <c r="AP52" s="18">
        <v>0</v>
      </c>
      <c r="AQ52" s="18">
        <v>0</v>
      </c>
      <c r="AR52" s="18">
        <v>0</v>
      </c>
      <c r="AS52" s="18"/>
      <c r="AT52" s="18"/>
      <c r="AU52" s="19">
        <f t="shared" si="14"/>
        <v>0</v>
      </c>
      <c r="AV52" s="19">
        <f t="shared" si="15"/>
        <v>0</v>
      </c>
      <c r="AW52" s="19">
        <f t="shared" si="16"/>
        <v>0</v>
      </c>
      <c r="AX52" s="19">
        <f t="shared" si="17"/>
        <v>0</v>
      </c>
    </row>
    <row r="53" spans="1:50" ht="12.75">
      <c r="A53" s="30">
        <v>8905015784</v>
      </c>
      <c r="B53" s="14">
        <v>890501578</v>
      </c>
      <c r="C53" s="31"/>
      <c r="D53" s="32" t="s">
        <v>96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72">
        <v>3491819</v>
      </c>
      <c r="AF53" s="17">
        <v>0</v>
      </c>
      <c r="AG53" s="17"/>
      <c r="AH53" s="18">
        <v>174590931</v>
      </c>
      <c r="AI53" s="18"/>
      <c r="AJ53" s="19">
        <f t="shared" si="10"/>
        <v>0</v>
      </c>
      <c r="AK53" s="19">
        <f t="shared" si="11"/>
        <v>0</v>
      </c>
      <c r="AL53" s="19">
        <f t="shared" si="12"/>
        <v>872954655</v>
      </c>
      <c r="AM53" s="19">
        <f t="shared" si="13"/>
        <v>3491819</v>
      </c>
      <c r="AN53" s="17">
        <v>0</v>
      </c>
      <c r="AO53" s="17">
        <v>0</v>
      </c>
      <c r="AP53" s="18">
        <v>174590931</v>
      </c>
      <c r="AQ53" s="18">
        <v>0</v>
      </c>
      <c r="AR53" s="18">
        <v>0</v>
      </c>
      <c r="AS53" s="18"/>
      <c r="AT53" s="18"/>
      <c r="AU53" s="19">
        <f t="shared" si="14"/>
        <v>0</v>
      </c>
      <c r="AV53" s="19">
        <f t="shared" si="15"/>
        <v>0</v>
      </c>
      <c r="AW53" s="19">
        <f t="shared" si="16"/>
        <v>1047545586</v>
      </c>
      <c r="AX53" s="19">
        <f t="shared" si="17"/>
        <v>3491819</v>
      </c>
    </row>
    <row r="54" spans="1:50" ht="12.75">
      <c r="A54" s="30">
        <v>8919028110</v>
      </c>
      <c r="B54" s="14">
        <v>891902811</v>
      </c>
      <c r="C54" s="31"/>
      <c r="D54" s="32" t="s">
        <v>97</v>
      </c>
      <c r="E54" s="44" t="s">
        <v>106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72">
        <v>7130773.6</v>
      </c>
      <c r="AF54" s="17">
        <v>0</v>
      </c>
      <c r="AG54" s="17"/>
      <c r="AH54" s="18">
        <v>222657248</v>
      </c>
      <c r="AI54" s="18"/>
      <c r="AJ54" s="19">
        <f t="shared" si="10"/>
        <v>0</v>
      </c>
      <c r="AK54" s="19">
        <f t="shared" si="11"/>
        <v>0</v>
      </c>
      <c r="AL54" s="19">
        <f t="shared" si="12"/>
        <v>1113286240</v>
      </c>
      <c r="AM54" s="19">
        <f t="shared" si="13"/>
        <v>7130773.6</v>
      </c>
      <c r="AN54" s="17">
        <v>0</v>
      </c>
      <c r="AO54" s="17">
        <v>0</v>
      </c>
      <c r="AP54" s="18">
        <v>222657248</v>
      </c>
      <c r="AQ54" s="18">
        <v>0</v>
      </c>
      <c r="AR54" s="18">
        <v>0</v>
      </c>
      <c r="AS54" s="18"/>
      <c r="AT54" s="18"/>
      <c r="AU54" s="19">
        <f t="shared" si="14"/>
        <v>0</v>
      </c>
      <c r="AV54" s="19">
        <f t="shared" si="15"/>
        <v>0</v>
      </c>
      <c r="AW54" s="19">
        <f t="shared" si="16"/>
        <v>1335943488</v>
      </c>
      <c r="AX54" s="19">
        <f t="shared" si="17"/>
        <v>7130773.6</v>
      </c>
    </row>
    <row r="55" spans="1:50" ht="24" customHeight="1">
      <c r="A55" s="33" t="s">
        <v>98</v>
      </c>
      <c r="B55" s="68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134547046593</v>
      </c>
      <c r="AB55" s="38">
        <f>SUM(AB4:AB52)</f>
        <v>57660325796.066666</v>
      </c>
      <c r="AC55" s="38">
        <f>SUM(AC4:AC52)</f>
        <v>60762945639</v>
      </c>
      <c r="AD55" s="38">
        <f aca="true" t="shared" si="18" ref="AD55:AI55">SUM(AD4:AD54)</f>
        <v>669829041018.8666</v>
      </c>
      <c r="AE55" s="38">
        <f t="shared" si="18"/>
        <v>3030379955.3399997</v>
      </c>
      <c r="AF55" s="37">
        <f t="shared" si="18"/>
        <v>14415080358</v>
      </c>
      <c r="AG55" s="37">
        <f t="shared" si="18"/>
        <v>0</v>
      </c>
      <c r="AH55" s="37">
        <f t="shared" si="18"/>
        <v>144877128612</v>
      </c>
      <c r="AI55" s="37">
        <f t="shared" si="18"/>
        <v>5739835.76</v>
      </c>
      <c r="AJ55" s="38">
        <f>SUM(AJ4:AJ52)</f>
        <v>72075406154.06667</v>
      </c>
      <c r="AK55" s="38">
        <f>SUM(AK4:AK52)</f>
        <v>60762945639</v>
      </c>
      <c r="AL55" s="38">
        <f aca="true" t="shared" si="19" ref="AL55:AS55">SUM(AL4:AL54)</f>
        <v>814706169630.8665</v>
      </c>
      <c r="AM55" s="38">
        <f t="shared" si="19"/>
        <v>3036119791.1</v>
      </c>
      <c r="AN55" s="37">
        <f t="shared" si="19"/>
        <v>28830169444</v>
      </c>
      <c r="AO55" s="37">
        <f t="shared" si="19"/>
        <v>22524287411.5</v>
      </c>
      <c r="AP55" s="37">
        <f t="shared" si="19"/>
        <v>266187916239</v>
      </c>
      <c r="AQ55" s="37">
        <f t="shared" si="19"/>
        <v>66000000000</v>
      </c>
      <c r="AR55" s="37">
        <f t="shared" si="19"/>
        <v>27623624798</v>
      </c>
      <c r="AS55" s="37">
        <f t="shared" si="19"/>
        <v>337000173.79999924</v>
      </c>
      <c r="AT55" s="37"/>
      <c r="AU55" s="38">
        <f>SUM(AU4:AU52)</f>
        <v>100905575598.06667</v>
      </c>
      <c r="AV55" s="38">
        <f>SUM(AV4:AV52)</f>
        <v>83287233050.5</v>
      </c>
      <c r="AW55" s="38">
        <f>SUM(AW4:AW54)</f>
        <v>1174854710841.6667</v>
      </c>
      <c r="AX55" s="38">
        <f>SUM(AX4:AX54)</f>
        <v>3036119791.1</v>
      </c>
    </row>
    <row r="56" spans="8:12" ht="15">
      <c r="H56" s="40"/>
      <c r="J56" s="39"/>
      <c r="K56" s="39"/>
      <c r="L56" s="39"/>
    </row>
    <row r="57" spans="8:26" ht="15">
      <c r="H57" s="41" t="s">
        <v>99</v>
      </c>
      <c r="J57" s="42"/>
      <c r="K57" s="42"/>
      <c r="L57" s="42"/>
      <c r="Y57" s="73"/>
      <c r="Z57" s="74"/>
    </row>
    <row r="58" spans="8:39" ht="15" customHeight="1">
      <c r="H58" s="41" t="s">
        <v>99</v>
      </c>
      <c r="Y58" s="75"/>
      <c r="Z58" s="74"/>
      <c r="AE58" s="42"/>
      <c r="AM58" s="42"/>
    </row>
    <row r="59" spans="8:26" ht="15">
      <c r="H59" s="41" t="s">
        <v>99</v>
      </c>
      <c r="Y59" s="73"/>
      <c r="Z59" s="74"/>
    </row>
    <row r="60" spans="25:26" ht="15">
      <c r="Y60" s="74"/>
      <c r="Z60" s="74"/>
    </row>
  </sheetData>
  <sheetProtection/>
  <autoFilter ref="AN3:AT55"/>
  <mergeCells count="12">
    <mergeCell ref="F2:I2"/>
    <mergeCell ref="J2:L2"/>
    <mergeCell ref="M2:O2"/>
    <mergeCell ref="P2:R2"/>
    <mergeCell ref="S2:U2"/>
    <mergeCell ref="AN2:AT2"/>
    <mergeCell ref="AU2:AX2"/>
    <mergeCell ref="AB2:AE2"/>
    <mergeCell ref="AJ2:AM2"/>
    <mergeCell ref="V2:X2"/>
    <mergeCell ref="Y2:AA2"/>
    <mergeCell ref="AF2:AI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</hyperlinks>
  <printOptions/>
  <pageMargins left="0.7" right="0.7" top="0.75" bottom="0.75" header="0.3" footer="0.3"/>
  <pageSetup horizontalDpi="600" verticalDpi="600" orientation="portrait" paperSize="9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9">
      <selection activeCell="E43" sqref="E43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2.710937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70" t="s">
        <v>111</v>
      </c>
      <c r="F1" s="83" t="s">
        <v>223</v>
      </c>
    </row>
    <row r="2" spans="1:5" ht="15">
      <c r="A2" s="81" t="s">
        <v>162</v>
      </c>
      <c r="B2" s="81" t="s">
        <v>2</v>
      </c>
      <c r="C2" s="81" t="s">
        <v>220</v>
      </c>
      <c r="D2" s="81" t="s">
        <v>163</v>
      </c>
      <c r="E2" s="81" t="s">
        <v>221</v>
      </c>
    </row>
    <row r="3" spans="1:6" ht="15">
      <c r="A3" s="45" t="s">
        <v>112</v>
      </c>
      <c r="B3" s="14">
        <v>8919008530</v>
      </c>
      <c r="C3" s="77">
        <v>236805300</v>
      </c>
      <c r="D3" s="77">
        <v>746636</v>
      </c>
      <c r="E3" s="47">
        <f>+C3+D3</f>
        <v>237551936</v>
      </c>
      <c r="F3" s="79"/>
    </row>
    <row r="4" spans="1:6" ht="15">
      <c r="A4" s="45" t="s">
        <v>113</v>
      </c>
      <c r="B4" s="14">
        <v>8001448299</v>
      </c>
      <c r="C4" s="77">
        <v>1902534626</v>
      </c>
      <c r="D4" s="77">
        <v>97180012</v>
      </c>
      <c r="E4" s="47">
        <f aca="true" t="shared" si="0" ref="E4:E27">+C4+D4</f>
        <v>1999714638</v>
      </c>
      <c r="F4" s="79">
        <v>340005784</v>
      </c>
    </row>
    <row r="5" spans="1:6" ht="15">
      <c r="A5" s="45" t="s">
        <v>114</v>
      </c>
      <c r="B5" s="14">
        <v>8909800408</v>
      </c>
      <c r="C5" s="77">
        <v>29944406284</v>
      </c>
      <c r="D5" s="77">
        <v>91932426</v>
      </c>
      <c r="E5" s="47">
        <f t="shared" si="0"/>
        <v>30036338710</v>
      </c>
      <c r="F5" s="79">
        <v>976137465</v>
      </c>
    </row>
    <row r="6" spans="1:6" ht="15">
      <c r="A6" s="45" t="s">
        <v>115</v>
      </c>
      <c r="B6" s="14">
        <v>8908010630</v>
      </c>
      <c r="C6" s="77">
        <v>7416851950</v>
      </c>
      <c r="D6" s="77">
        <v>29710670</v>
      </c>
      <c r="E6" s="47">
        <f t="shared" si="0"/>
        <v>7446562620</v>
      </c>
      <c r="F6" s="84">
        <v>552722041</v>
      </c>
    </row>
    <row r="7" spans="1:6" ht="15">
      <c r="A7" s="45" t="s">
        <v>116</v>
      </c>
      <c r="B7" s="14">
        <v>8904801235</v>
      </c>
      <c r="C7" s="77">
        <v>7926872906</v>
      </c>
      <c r="D7" s="77">
        <v>24866916</v>
      </c>
      <c r="E7" s="47">
        <f t="shared" si="0"/>
        <v>7951739822</v>
      </c>
      <c r="F7" s="79">
        <v>387476478</v>
      </c>
    </row>
    <row r="8" spans="1:6" ht="15">
      <c r="A8" s="45" t="s">
        <v>117</v>
      </c>
      <c r="B8" s="14">
        <v>8910800313</v>
      </c>
      <c r="C8" s="77">
        <v>7457898938</v>
      </c>
      <c r="D8" s="77">
        <v>34189796</v>
      </c>
      <c r="E8" s="47">
        <f t="shared" si="0"/>
        <v>7492088734</v>
      </c>
      <c r="F8" s="85">
        <v>41540311</v>
      </c>
    </row>
    <row r="9" spans="1:6" ht="15">
      <c r="A9" s="45" t="s">
        <v>118</v>
      </c>
      <c r="B9" s="14">
        <v>8906800622</v>
      </c>
      <c r="C9" s="77">
        <v>1258318978</v>
      </c>
      <c r="D9" s="77">
        <v>76533042</v>
      </c>
      <c r="E9" s="47">
        <f t="shared" si="0"/>
        <v>1334852020</v>
      </c>
      <c r="F9" s="84">
        <v>721723233</v>
      </c>
    </row>
    <row r="10" spans="1:6" ht="15">
      <c r="A10" s="45" t="s">
        <v>119</v>
      </c>
      <c r="B10" s="14">
        <v>8911903461</v>
      </c>
      <c r="C10" s="77">
        <v>2448333178</v>
      </c>
      <c r="D10" s="77">
        <v>100100586</v>
      </c>
      <c r="E10" s="47">
        <f t="shared" si="0"/>
        <v>2548433764</v>
      </c>
      <c r="F10" s="84">
        <v>285125600</v>
      </c>
    </row>
    <row r="11" spans="1:6" ht="15">
      <c r="A11" s="45" t="s">
        <v>120</v>
      </c>
      <c r="B11" s="14">
        <v>8921150294</v>
      </c>
      <c r="C11" s="77">
        <v>2026992426</v>
      </c>
      <c r="D11" s="77">
        <v>89384042</v>
      </c>
      <c r="E11" s="47">
        <f t="shared" si="0"/>
        <v>2116376468</v>
      </c>
      <c r="F11" s="79"/>
    </row>
    <row r="12" spans="1:9" ht="15">
      <c r="A12" s="45" t="s">
        <v>121</v>
      </c>
      <c r="B12" s="14">
        <v>8920007573</v>
      </c>
      <c r="C12" s="77">
        <v>2848132256</v>
      </c>
      <c r="D12" s="77">
        <v>8901274</v>
      </c>
      <c r="E12" s="47">
        <f t="shared" si="0"/>
        <v>2857033530</v>
      </c>
      <c r="F12" s="84">
        <v>157264723</v>
      </c>
      <c r="H12" s="61"/>
      <c r="I12" s="61"/>
    </row>
    <row r="13" spans="1:9" ht="15">
      <c r="A13" s="45" t="s">
        <v>122</v>
      </c>
      <c r="B13" s="14">
        <v>8001189541</v>
      </c>
      <c r="C13" s="77">
        <v>6143685402</v>
      </c>
      <c r="D13" s="77">
        <v>18982318</v>
      </c>
      <c r="E13" s="47">
        <f t="shared" si="0"/>
        <v>6162667720</v>
      </c>
      <c r="F13" s="79">
        <v>17288810</v>
      </c>
      <c r="H13" s="61">
        <v>3081333860</v>
      </c>
      <c r="I13" s="61">
        <f>+C13-H13</f>
        <v>3062351542</v>
      </c>
    </row>
    <row r="14" spans="1:9" ht="15">
      <c r="A14" s="45" t="s">
        <v>123</v>
      </c>
      <c r="B14" s="14">
        <v>8905015104</v>
      </c>
      <c r="C14" s="77">
        <v>3798882196</v>
      </c>
      <c r="D14" s="77">
        <v>113646070</v>
      </c>
      <c r="E14" s="47">
        <f t="shared" si="0"/>
        <v>3912528266</v>
      </c>
      <c r="F14" s="79">
        <v>1182989493</v>
      </c>
      <c r="H14" s="61">
        <v>413516407</v>
      </c>
      <c r="I14" s="61">
        <f>+H14-D13</f>
        <v>394534089</v>
      </c>
    </row>
    <row r="15" spans="1:9" ht="15">
      <c r="A15" s="45" t="s">
        <v>124</v>
      </c>
      <c r="B15" s="14">
        <v>8922003239</v>
      </c>
      <c r="C15" s="77">
        <v>1881191370</v>
      </c>
      <c r="D15" s="77">
        <v>99651634</v>
      </c>
      <c r="E15" s="47">
        <f t="shared" si="0"/>
        <v>1980843004</v>
      </c>
      <c r="F15" s="79">
        <v>145099269</v>
      </c>
      <c r="H15" s="61">
        <f>SUM(H13:H14)</f>
        <v>3494850267</v>
      </c>
      <c r="I15" s="61"/>
    </row>
    <row r="16" spans="1:9" ht="15">
      <c r="A16" s="45" t="s">
        <v>125</v>
      </c>
      <c r="B16" s="14">
        <v>8901022573</v>
      </c>
      <c r="C16" s="77">
        <v>11394189876</v>
      </c>
      <c r="D16" s="77">
        <v>35755640</v>
      </c>
      <c r="E16" s="47">
        <f t="shared" si="0"/>
        <v>11429945516</v>
      </c>
      <c r="F16" s="79">
        <v>47655566</v>
      </c>
      <c r="H16" s="61"/>
      <c r="I16" s="61"/>
    </row>
    <row r="17" spans="1:9" ht="15">
      <c r="A17" s="45" t="s">
        <v>126</v>
      </c>
      <c r="B17" s="14">
        <v>8915003192</v>
      </c>
      <c r="C17" s="77">
        <v>9951000708</v>
      </c>
      <c r="D17" s="77">
        <v>37707932</v>
      </c>
      <c r="E17" s="47">
        <f t="shared" si="0"/>
        <v>9988708640</v>
      </c>
      <c r="F17" s="84">
        <v>421814407</v>
      </c>
      <c r="H17" s="61"/>
      <c r="I17" s="61"/>
    </row>
    <row r="18" spans="1:9" ht="15">
      <c r="A18" s="45" t="s">
        <v>127</v>
      </c>
      <c r="B18" s="14">
        <v>8917801118</v>
      </c>
      <c r="C18" s="77">
        <v>4749648210</v>
      </c>
      <c r="D18" s="77">
        <v>103745678</v>
      </c>
      <c r="E18" s="47">
        <f t="shared" si="0"/>
        <v>4853393888</v>
      </c>
      <c r="F18" s="79">
        <v>670578205</v>
      </c>
      <c r="H18" s="61"/>
      <c r="I18" s="61"/>
    </row>
    <row r="19" spans="1:9" ht="15">
      <c r="A19" s="45" t="s">
        <v>128</v>
      </c>
      <c r="B19" s="14">
        <v>8350003004</v>
      </c>
      <c r="C19" s="77">
        <v>1244972770</v>
      </c>
      <c r="D19" s="77">
        <v>86356196</v>
      </c>
      <c r="E19" s="47">
        <f t="shared" si="0"/>
        <v>1331328966</v>
      </c>
      <c r="F19" s="84">
        <v>14051356</v>
      </c>
      <c r="H19" s="61"/>
      <c r="I19" s="61"/>
    </row>
    <row r="20" spans="1:9" ht="15">
      <c r="A20" s="45" t="s">
        <v>129</v>
      </c>
      <c r="B20" s="14">
        <v>8900004328</v>
      </c>
      <c r="C20" s="77">
        <v>5114887176</v>
      </c>
      <c r="D20" s="77">
        <v>99074586</v>
      </c>
      <c r="E20" s="47">
        <f t="shared" si="0"/>
        <v>5213961762</v>
      </c>
      <c r="F20" s="79">
        <v>605373434</v>
      </c>
      <c r="H20" s="61"/>
      <c r="I20" s="61"/>
    </row>
    <row r="21" spans="1:9" ht="15">
      <c r="A21" s="45" t="s">
        <v>130</v>
      </c>
      <c r="B21" s="14">
        <v>8907006407</v>
      </c>
      <c r="C21" s="77">
        <v>4469752866</v>
      </c>
      <c r="D21" s="77">
        <v>99577064</v>
      </c>
      <c r="E21" s="47">
        <f t="shared" si="0"/>
        <v>4569329930</v>
      </c>
      <c r="F21" s="79">
        <v>1617793252</v>
      </c>
      <c r="H21" s="61"/>
      <c r="I21" s="61"/>
    </row>
    <row r="22" spans="1:9" ht="15">
      <c r="A22" s="45" t="s">
        <v>131</v>
      </c>
      <c r="B22" s="14">
        <v>8903990106</v>
      </c>
      <c r="C22" s="77">
        <v>22496893352</v>
      </c>
      <c r="D22" s="77">
        <v>68937132</v>
      </c>
      <c r="E22" s="47">
        <f t="shared" si="0"/>
        <v>22565830484</v>
      </c>
      <c r="F22" s="79">
        <v>797443862</v>
      </c>
      <c r="H22" s="61"/>
      <c r="I22" s="61"/>
    </row>
    <row r="23" spans="1:9" ht="15">
      <c r="A23" s="45" t="s">
        <v>132</v>
      </c>
      <c r="B23" s="14">
        <v>8999992307</v>
      </c>
      <c r="C23" s="77">
        <v>1774636190</v>
      </c>
      <c r="D23" s="77">
        <v>5595340</v>
      </c>
      <c r="E23" s="47">
        <f t="shared" si="0"/>
        <v>1780231530</v>
      </c>
      <c r="F23" s="79">
        <v>418112252</v>
      </c>
      <c r="H23" s="61"/>
      <c r="I23" s="61"/>
    </row>
    <row r="24" spans="1:9" ht="15">
      <c r="A24" s="45" t="s">
        <v>133</v>
      </c>
      <c r="B24" s="14">
        <v>8905006226</v>
      </c>
      <c r="C24" s="77">
        <v>3304549542</v>
      </c>
      <c r="D24" s="77">
        <v>111220536</v>
      </c>
      <c r="E24" s="47">
        <f t="shared" si="0"/>
        <v>3415770078</v>
      </c>
      <c r="F24" s="79">
        <v>406751980</v>
      </c>
      <c r="H24" s="61"/>
      <c r="I24" s="61"/>
    </row>
    <row r="25" spans="1:6" ht="15">
      <c r="A25" s="45" t="s">
        <v>134</v>
      </c>
      <c r="B25" s="21">
        <v>8001631300</v>
      </c>
      <c r="C25" s="77">
        <v>1263811160</v>
      </c>
      <c r="D25" s="77">
        <v>98201602</v>
      </c>
      <c r="E25" s="47">
        <f t="shared" si="0"/>
        <v>1362012762</v>
      </c>
      <c r="F25" s="79">
        <v>12785719</v>
      </c>
    </row>
    <row r="26" spans="1:6" ht="15">
      <c r="A26" s="45" t="s">
        <v>135</v>
      </c>
      <c r="B26" s="14">
        <v>8902012134</v>
      </c>
      <c r="C26" s="77">
        <v>11919449982</v>
      </c>
      <c r="D26" s="77">
        <v>36697870</v>
      </c>
      <c r="E26" s="47">
        <f t="shared" si="0"/>
        <v>11956147852</v>
      </c>
      <c r="F26" s="79">
        <v>444664424</v>
      </c>
    </row>
    <row r="27" spans="1:6" ht="15">
      <c r="A27" s="45" t="s">
        <v>136</v>
      </c>
      <c r="B27" s="14">
        <v>8002253408</v>
      </c>
      <c r="C27" s="77">
        <v>1186141412</v>
      </c>
      <c r="D27" s="77">
        <v>3238708</v>
      </c>
      <c r="E27" s="47">
        <f t="shared" si="0"/>
        <v>1189380120</v>
      </c>
      <c r="F27" s="79">
        <v>3288948403</v>
      </c>
    </row>
    <row r="28" spans="1:6" ht="15">
      <c r="A28" s="45" t="s">
        <v>137</v>
      </c>
      <c r="B28" s="14">
        <v>8999990633</v>
      </c>
      <c r="C28" s="77">
        <v>63632339374</v>
      </c>
      <c r="D28" s="77">
        <v>264058246</v>
      </c>
      <c r="E28" s="47">
        <f>+C28+D28</f>
        <v>63896397620</v>
      </c>
      <c r="F28" s="85">
        <v>5021626863</v>
      </c>
    </row>
    <row r="29" spans="1:6" ht="15">
      <c r="A29" s="45" t="s">
        <v>138</v>
      </c>
      <c r="B29" s="14">
        <v>8999991244</v>
      </c>
      <c r="C29" s="77">
        <v>6290810704</v>
      </c>
      <c r="D29" s="77">
        <v>19551330</v>
      </c>
      <c r="E29" s="47">
        <f>+C29+D29</f>
        <v>6310362034</v>
      </c>
      <c r="F29" s="85">
        <v>266812615</v>
      </c>
    </row>
    <row r="30" spans="1:6" ht="15">
      <c r="A30" s="45" t="s">
        <v>139</v>
      </c>
      <c r="B30" s="71">
        <v>8918003301</v>
      </c>
      <c r="C30" s="77">
        <v>11937324366</v>
      </c>
      <c r="D30" s="77">
        <v>36809764</v>
      </c>
      <c r="E30" s="47">
        <f>+C30+D30</f>
        <v>11974134130</v>
      </c>
      <c r="F30" s="84">
        <v>1697771465</v>
      </c>
    </row>
    <row r="31" spans="1:6" ht="15">
      <c r="A31" s="45" t="s">
        <v>140</v>
      </c>
      <c r="B31" s="14">
        <v>8923002856</v>
      </c>
      <c r="C31" s="77">
        <v>2674541522</v>
      </c>
      <c r="D31" s="77">
        <v>78765838</v>
      </c>
      <c r="E31" s="47">
        <f>+C31+D31</f>
        <v>2753307360</v>
      </c>
      <c r="F31" s="84">
        <v>35579581</v>
      </c>
    </row>
    <row r="32" spans="1:6" ht="15">
      <c r="A32" s="45" t="s">
        <v>141</v>
      </c>
      <c r="B32" s="14">
        <v>8916800894</v>
      </c>
      <c r="C32" s="77">
        <v>4250550178</v>
      </c>
      <c r="D32" s="77">
        <v>136965920</v>
      </c>
      <c r="E32" s="47">
        <f>+C32+D32</f>
        <v>4387516098</v>
      </c>
      <c r="F32" s="84">
        <v>591534102</v>
      </c>
    </row>
    <row r="33" spans="1:6" ht="15">
      <c r="A33" s="45" t="s">
        <v>142</v>
      </c>
      <c r="B33" s="14">
        <v>8911800842</v>
      </c>
      <c r="C33" s="77">
        <v>5188465760</v>
      </c>
      <c r="D33" s="77">
        <v>15935678</v>
      </c>
      <c r="E33" s="47">
        <f>+C33+D33</f>
        <v>5204401438</v>
      </c>
      <c r="F33" s="84">
        <v>298801201</v>
      </c>
    </row>
    <row r="34" spans="1:6" ht="15">
      <c r="A34" s="45" t="s">
        <v>143</v>
      </c>
      <c r="B34" s="14">
        <v>8914800359</v>
      </c>
      <c r="C34" s="77">
        <v>8878307532</v>
      </c>
      <c r="D34" s="77">
        <v>29122408</v>
      </c>
      <c r="E34" s="47">
        <f>+C34+D34</f>
        <v>8907429940</v>
      </c>
      <c r="F34" s="84">
        <v>911398585</v>
      </c>
    </row>
    <row r="35" spans="1:6" ht="24.75">
      <c r="A35" s="45" t="s">
        <v>144</v>
      </c>
      <c r="B35" s="14">
        <v>8605127804</v>
      </c>
      <c r="C35" s="77">
        <v>4029097340</v>
      </c>
      <c r="D35" s="77">
        <v>86320572</v>
      </c>
      <c r="E35" s="47">
        <f>+C35+D35</f>
        <v>4115417912</v>
      </c>
      <c r="F35" s="84">
        <v>5246754319</v>
      </c>
    </row>
    <row r="36" spans="1:6" ht="15">
      <c r="A36" s="49" t="s">
        <v>145</v>
      </c>
      <c r="B36" s="50"/>
      <c r="C36" s="51">
        <f>SUM(C3:C35)</f>
        <v>261042275830</v>
      </c>
      <c r="D36" s="51">
        <f>SUM(D3:D35)</f>
        <v>2239463462</v>
      </c>
      <c r="E36" s="51">
        <f>+C36+D36</f>
        <v>263281739292</v>
      </c>
      <c r="F36" s="51">
        <f>SUM(F3:F35)</f>
        <v>27623624798</v>
      </c>
    </row>
    <row r="37" spans="1:6" ht="15">
      <c r="A37" s="52" t="s">
        <v>146</v>
      </c>
      <c r="B37" s="53">
        <v>8918002604</v>
      </c>
      <c r="C37" s="76">
        <v>393245961</v>
      </c>
      <c r="E37" s="47"/>
      <c r="F37" s="78"/>
    </row>
    <row r="38" spans="1:6" ht="15">
      <c r="A38" s="52" t="s">
        <v>147</v>
      </c>
      <c r="B38" s="53">
        <v>8907009060</v>
      </c>
      <c r="C38" s="76">
        <v>63845174</v>
      </c>
      <c r="E38" s="47"/>
      <c r="F38" s="78"/>
    </row>
    <row r="39" spans="1:6" ht="15">
      <c r="A39" s="54" t="s">
        <v>46</v>
      </c>
      <c r="B39" s="53">
        <v>8909801341</v>
      </c>
      <c r="C39" s="76">
        <v>208672338</v>
      </c>
      <c r="E39" s="47"/>
      <c r="F39" s="78"/>
    </row>
    <row r="40" spans="1:6" ht="15">
      <c r="A40" s="54" t="s">
        <v>61</v>
      </c>
      <c r="B40" s="53">
        <v>8915007591</v>
      </c>
      <c r="C40" s="76">
        <v>262777234</v>
      </c>
      <c r="E40" s="47"/>
      <c r="F40" s="78"/>
    </row>
    <row r="41" spans="1:6" ht="15">
      <c r="A41" s="52" t="s">
        <v>148</v>
      </c>
      <c r="B41" s="53">
        <v>8909801501</v>
      </c>
      <c r="C41" s="76">
        <v>128354046</v>
      </c>
      <c r="E41" s="47"/>
      <c r="F41" s="78"/>
    </row>
    <row r="42" spans="1:6" ht="15">
      <c r="A42" s="54" t="s">
        <v>149</v>
      </c>
      <c r="B42" s="53">
        <v>8002479401</v>
      </c>
      <c r="C42" s="76">
        <v>122853105</v>
      </c>
      <c r="E42" s="47"/>
      <c r="F42" s="78"/>
    </row>
    <row r="43" spans="1:6" ht="15">
      <c r="A43" s="54" t="s">
        <v>150</v>
      </c>
      <c r="B43" s="53">
        <v>8917019320</v>
      </c>
      <c r="C43" s="76">
        <v>159276571</v>
      </c>
      <c r="E43" s="47"/>
      <c r="F43" s="78"/>
    </row>
    <row r="44" spans="1:6" ht="15">
      <c r="A44" s="54" t="s">
        <v>151</v>
      </c>
      <c r="B44" s="53">
        <v>8908026784</v>
      </c>
      <c r="C44" s="76">
        <v>128187289</v>
      </c>
      <c r="E44" s="47"/>
      <c r="F44" s="78"/>
    </row>
    <row r="45" spans="1:6" ht="15">
      <c r="A45" s="54" t="s">
        <v>152</v>
      </c>
      <c r="B45" s="53">
        <v>8001240234</v>
      </c>
      <c r="C45" s="76">
        <v>171714544</v>
      </c>
      <c r="E45" s="47"/>
      <c r="F45" s="78"/>
    </row>
    <row r="46" spans="1:6" ht="15">
      <c r="A46" s="54" t="s">
        <v>153</v>
      </c>
      <c r="B46" s="53">
        <v>8909801531</v>
      </c>
      <c r="C46" s="76">
        <v>494392467</v>
      </c>
      <c r="E46" s="47"/>
      <c r="F46" s="78"/>
    </row>
    <row r="47" spans="1:6" ht="15">
      <c r="A47" s="54" t="s">
        <v>90</v>
      </c>
      <c r="B47" s="53">
        <v>8904800545</v>
      </c>
      <c r="C47" s="76">
        <v>207704043</v>
      </c>
      <c r="E47" s="47"/>
      <c r="F47" s="78"/>
    </row>
    <row r="48" spans="1:6" ht="15">
      <c r="A48" s="54" t="s">
        <v>154</v>
      </c>
      <c r="B48" s="53">
        <v>8020110655</v>
      </c>
      <c r="C48" s="76">
        <v>167905996</v>
      </c>
      <c r="E48" s="47"/>
      <c r="F48" s="78"/>
    </row>
    <row r="49" spans="1:6" ht="15">
      <c r="A49" s="54" t="s">
        <v>96</v>
      </c>
      <c r="B49" s="53">
        <v>8905015784</v>
      </c>
      <c r="C49" s="76">
        <v>174590931</v>
      </c>
      <c r="E49" s="47"/>
      <c r="F49" s="78"/>
    </row>
    <row r="50" spans="1:6" ht="15">
      <c r="A50" s="54" t="s">
        <v>97</v>
      </c>
      <c r="B50" s="53">
        <v>8919028110</v>
      </c>
      <c r="C50" s="76">
        <v>222657248</v>
      </c>
      <c r="E50" s="47"/>
      <c r="F50" s="78"/>
    </row>
    <row r="51" spans="1:6" ht="15">
      <c r="A51" s="55"/>
      <c r="B51" s="55"/>
      <c r="C51" s="51">
        <f>SUM(C37:C50)</f>
        <v>2906176947</v>
      </c>
      <c r="E51" s="47"/>
      <c r="F51" s="78"/>
    </row>
    <row r="52" spans="1:6" ht="15">
      <c r="A52" s="55"/>
      <c r="B52" s="55"/>
      <c r="C52" s="47">
        <f>+E36+C51</f>
        <v>266187916239</v>
      </c>
      <c r="E52" s="47"/>
      <c r="F52" s="78"/>
    </row>
    <row r="53" spans="1:6" ht="15">
      <c r="A53" s="55"/>
      <c r="B53" s="55"/>
      <c r="C53" s="70" t="s">
        <v>155</v>
      </c>
      <c r="E53" s="47"/>
      <c r="F53" s="78"/>
    </row>
    <row r="54" spans="1:6" ht="48.75">
      <c r="A54" s="56" t="s">
        <v>156</v>
      </c>
      <c r="B54" s="57">
        <v>8999990633</v>
      </c>
      <c r="C54" s="77">
        <v>20531378204</v>
      </c>
      <c r="D54" s="48"/>
      <c r="E54" s="47"/>
      <c r="F54" s="78"/>
    </row>
    <row r="55" spans="1:5" ht="36.75">
      <c r="A55" s="56" t="s">
        <v>157</v>
      </c>
      <c r="B55" s="57">
        <v>8915003192</v>
      </c>
      <c r="C55" s="77">
        <v>2152865180</v>
      </c>
      <c r="D55" s="46"/>
      <c r="E55" s="47"/>
    </row>
    <row r="56" spans="1:5" ht="36.75">
      <c r="A56" s="56" t="s">
        <v>158</v>
      </c>
      <c r="B56" s="58">
        <v>8908010630</v>
      </c>
      <c r="C56" s="77">
        <v>1985817116</v>
      </c>
      <c r="D56" s="46"/>
      <c r="E56" s="47"/>
    </row>
    <row r="57" spans="1:5" ht="36.75">
      <c r="A57" s="56" t="s">
        <v>159</v>
      </c>
      <c r="B57" s="58">
        <v>8910800313</v>
      </c>
      <c r="C57" s="77">
        <v>3439750288</v>
      </c>
      <c r="D57" s="46"/>
      <c r="E57" s="47"/>
    </row>
    <row r="58" spans="1:5" ht="48.75">
      <c r="A58" s="56" t="s">
        <v>160</v>
      </c>
      <c r="B58" s="58">
        <v>8916800894</v>
      </c>
      <c r="C58" s="77">
        <v>191573392</v>
      </c>
      <c r="D58" s="46"/>
      <c r="E58" s="47"/>
    </row>
    <row r="59" spans="1:5" ht="48.75">
      <c r="A59" s="56" t="s">
        <v>161</v>
      </c>
      <c r="B59" s="58">
        <v>8914800359</v>
      </c>
      <c r="C59" s="80">
        <v>528785264</v>
      </c>
      <c r="D59" s="46"/>
      <c r="E59" s="47"/>
    </row>
    <row r="60" spans="1:5" ht="15">
      <c r="A60" s="55"/>
      <c r="B60" s="55"/>
      <c r="C60" s="51">
        <f>SUM(C54:C59)</f>
        <v>28830169444</v>
      </c>
      <c r="E60" s="47"/>
    </row>
    <row r="61" spans="3:5" ht="15">
      <c r="C61" s="51">
        <f>+C60+C36+D36</f>
        <v>292111908736</v>
      </c>
      <c r="E61" s="47"/>
    </row>
    <row r="62" spans="3:5" ht="15">
      <c r="C62" s="47">
        <f>+C61+C51</f>
        <v>295018085683</v>
      </c>
      <c r="E62" s="47"/>
    </row>
    <row r="63" ht="15">
      <c r="C63" s="59">
        <v>22524287411.5</v>
      </c>
    </row>
    <row r="64" ht="15">
      <c r="C64" s="47">
        <f>+C62+C63</f>
        <v>317542373094.5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5"/>
  <sheetViews>
    <sheetView zoomScalePageLayoutView="0" workbookViewId="0" topLeftCell="A7">
      <selection activeCell="F54" sqref="F54"/>
    </sheetView>
  </sheetViews>
  <sheetFormatPr defaultColWidth="11.421875" defaultRowHeight="15"/>
  <cols>
    <col min="1" max="1" width="17.57421875" style="0" bestFit="1" customWidth="1"/>
    <col min="2" max="2" width="13.57421875" style="0" bestFit="1" customWidth="1"/>
    <col min="3" max="3" width="12.140625" style="0" bestFit="1" customWidth="1"/>
    <col min="6" max="6" width="43.57421875" style="0" customWidth="1"/>
    <col min="7" max="8" width="18.8515625" style="0" bestFit="1" customWidth="1"/>
    <col min="9" max="9" width="14.8515625" style="0" bestFit="1" customWidth="1"/>
  </cols>
  <sheetData>
    <row r="3" spans="1:8" ht="15">
      <c r="A3" s="64" t="s">
        <v>204</v>
      </c>
      <c r="B3" t="s">
        <v>206</v>
      </c>
      <c r="C3" t="s">
        <v>207</v>
      </c>
      <c r="E3" s="67" t="s">
        <v>204</v>
      </c>
      <c r="F3" s="67"/>
      <c r="G3" s="67" t="s">
        <v>206</v>
      </c>
      <c r="H3" s="67" t="s">
        <v>207</v>
      </c>
    </row>
    <row r="4" spans="1:9" ht="15">
      <c r="A4" s="65">
        <v>16241270</v>
      </c>
      <c r="B4" s="66"/>
      <c r="C4" s="66">
        <v>10504642</v>
      </c>
      <c r="E4" s="65">
        <v>800118954</v>
      </c>
      <c r="F4" s="65" t="s">
        <v>6</v>
      </c>
      <c r="G4" s="61">
        <v>6162667720</v>
      </c>
      <c r="H4" s="61">
        <v>6162667720</v>
      </c>
      <c r="I4" s="69">
        <f aca="true" t="shared" si="0" ref="I4:I50">+G4-H4</f>
        <v>0</v>
      </c>
    </row>
    <row r="5" spans="1:9" ht="15">
      <c r="A5" s="65">
        <v>16583292</v>
      </c>
      <c r="B5" s="66"/>
      <c r="C5" s="66">
        <v>10504642</v>
      </c>
      <c r="E5" s="65">
        <v>800124023</v>
      </c>
      <c r="F5" s="65" t="s">
        <v>8</v>
      </c>
      <c r="G5" s="61">
        <v>171714544</v>
      </c>
      <c r="H5" s="61">
        <v>171714544</v>
      </c>
      <c r="I5" s="69">
        <f t="shared" si="0"/>
        <v>0</v>
      </c>
    </row>
    <row r="6" spans="1:9" ht="15">
      <c r="A6" s="65">
        <v>19099020</v>
      </c>
      <c r="B6" s="66"/>
      <c r="C6" s="66">
        <v>8500500</v>
      </c>
      <c r="E6" s="65">
        <v>800144829</v>
      </c>
      <c r="F6" s="65" t="s">
        <v>9</v>
      </c>
      <c r="G6" s="61">
        <v>1999714638</v>
      </c>
      <c r="H6" s="61">
        <v>1999714638</v>
      </c>
      <c r="I6" s="69">
        <f t="shared" si="0"/>
        <v>0</v>
      </c>
    </row>
    <row r="7" spans="1:9" ht="15">
      <c r="A7" s="65">
        <v>19156691</v>
      </c>
      <c r="B7" s="66"/>
      <c r="C7" s="66">
        <v>10504642</v>
      </c>
      <c r="E7" s="65">
        <v>800163130</v>
      </c>
      <c r="F7" s="65" t="s">
        <v>10</v>
      </c>
      <c r="G7" s="61">
        <v>1362012762</v>
      </c>
      <c r="H7" s="61">
        <v>1362012762</v>
      </c>
      <c r="I7" s="69">
        <f t="shared" si="0"/>
        <v>0</v>
      </c>
    </row>
    <row r="8" spans="1:9" ht="15">
      <c r="A8" s="65">
        <v>24320173</v>
      </c>
      <c r="B8" s="66"/>
      <c r="C8" s="66">
        <v>11077254</v>
      </c>
      <c r="E8" s="65">
        <v>800225340</v>
      </c>
      <c r="F8" s="65" t="s">
        <v>12</v>
      </c>
      <c r="G8" s="61">
        <v>1189380120</v>
      </c>
      <c r="H8" s="61">
        <v>1189380120</v>
      </c>
      <c r="I8" s="69">
        <f t="shared" si="0"/>
        <v>0</v>
      </c>
    </row>
    <row r="9" spans="1:9" ht="15">
      <c r="A9" s="65">
        <v>43500246</v>
      </c>
      <c r="B9" s="66"/>
      <c r="C9" s="66">
        <v>10504642</v>
      </c>
      <c r="E9" s="65">
        <v>800247940</v>
      </c>
      <c r="F9" s="65" t="s">
        <v>14</v>
      </c>
      <c r="G9" s="61">
        <v>122853105</v>
      </c>
      <c r="H9" s="61">
        <v>122853105</v>
      </c>
      <c r="I9" s="69">
        <f t="shared" si="0"/>
        <v>0</v>
      </c>
    </row>
    <row r="10" spans="1:9" ht="15">
      <c r="A10" s="65">
        <v>79154384</v>
      </c>
      <c r="B10" s="66"/>
      <c r="C10" s="66">
        <v>8500500</v>
      </c>
      <c r="E10" s="65">
        <v>802011065</v>
      </c>
      <c r="F10" s="65" t="s">
        <v>88</v>
      </c>
      <c r="G10" s="61">
        <v>167905996</v>
      </c>
      <c r="H10" s="61">
        <v>167905996</v>
      </c>
      <c r="I10" s="69">
        <f t="shared" si="0"/>
        <v>0</v>
      </c>
    </row>
    <row r="11" spans="1:9" ht="15">
      <c r="A11" s="65">
        <v>800118954</v>
      </c>
      <c r="B11" s="66">
        <v>6162667720</v>
      </c>
      <c r="C11" s="66">
        <v>6162667720</v>
      </c>
      <c r="E11" s="65">
        <v>835000300</v>
      </c>
      <c r="F11" s="65" t="s">
        <v>16</v>
      </c>
      <c r="G11" s="61">
        <v>1331328966</v>
      </c>
      <c r="H11" s="61">
        <v>1331328966</v>
      </c>
      <c r="I11" s="69">
        <f t="shared" si="0"/>
        <v>0</v>
      </c>
    </row>
    <row r="12" spans="1:9" ht="15">
      <c r="A12" s="65">
        <v>800124023</v>
      </c>
      <c r="B12" s="66">
        <v>171714544</v>
      </c>
      <c r="C12" s="66">
        <v>171714544</v>
      </c>
      <c r="E12" s="65">
        <v>860512780</v>
      </c>
      <c r="F12" s="65" t="s">
        <v>18</v>
      </c>
      <c r="G12" s="61">
        <v>4115417912</v>
      </c>
      <c r="H12" s="61">
        <v>4115417912</v>
      </c>
      <c r="I12" s="69">
        <f t="shared" si="0"/>
        <v>0</v>
      </c>
    </row>
    <row r="13" spans="1:9" ht="15">
      <c r="A13" s="65">
        <v>800144829</v>
      </c>
      <c r="B13" s="66">
        <v>1999714638</v>
      </c>
      <c r="C13" s="66">
        <v>1999714638</v>
      </c>
      <c r="E13" s="65">
        <v>890000432</v>
      </c>
      <c r="F13" s="65" t="s">
        <v>22</v>
      </c>
      <c r="G13" s="61">
        <v>5213961762</v>
      </c>
      <c r="H13" s="61">
        <v>5213961762</v>
      </c>
      <c r="I13" s="69">
        <f t="shared" si="0"/>
        <v>0</v>
      </c>
    </row>
    <row r="14" spans="1:9" ht="15">
      <c r="A14" s="65">
        <v>800163130</v>
      </c>
      <c r="B14" s="66">
        <v>1362012762</v>
      </c>
      <c r="C14" s="66">
        <v>1362012762</v>
      </c>
      <c r="E14" s="65">
        <v>890102257</v>
      </c>
      <c r="F14" s="65" t="s">
        <v>24</v>
      </c>
      <c r="G14" s="61">
        <v>11429945516</v>
      </c>
      <c r="H14" s="61">
        <v>11429945516</v>
      </c>
      <c r="I14" s="69">
        <f t="shared" si="0"/>
        <v>0</v>
      </c>
    </row>
    <row r="15" spans="1:9" ht="15">
      <c r="A15" s="65">
        <v>800225340</v>
      </c>
      <c r="B15" s="66">
        <v>1189380120</v>
      </c>
      <c r="C15" s="66">
        <v>1189380120</v>
      </c>
      <c r="E15" s="65">
        <v>890201213</v>
      </c>
      <c r="F15" s="65" t="s">
        <v>26</v>
      </c>
      <c r="G15" s="61">
        <v>11956147852</v>
      </c>
      <c r="H15" s="61">
        <v>11956147852</v>
      </c>
      <c r="I15" s="69">
        <f t="shared" si="0"/>
        <v>0</v>
      </c>
    </row>
    <row r="16" spans="1:9" ht="15">
      <c r="A16" s="65">
        <v>800247940</v>
      </c>
      <c r="B16" s="66">
        <v>122853105</v>
      </c>
      <c r="C16" s="66">
        <v>122853105</v>
      </c>
      <c r="E16" s="65">
        <v>890399010</v>
      </c>
      <c r="F16" s="65" t="s">
        <v>28</v>
      </c>
      <c r="G16" s="61">
        <v>22565830484</v>
      </c>
      <c r="H16" s="61">
        <v>22565830484</v>
      </c>
      <c r="I16" s="69">
        <f t="shared" si="0"/>
        <v>0</v>
      </c>
    </row>
    <row r="17" spans="1:9" ht="15">
      <c r="A17" s="65">
        <v>802011065</v>
      </c>
      <c r="B17" s="66">
        <v>167905996</v>
      </c>
      <c r="C17" s="66">
        <v>167905996</v>
      </c>
      <c r="E17" s="65">
        <v>890480054</v>
      </c>
      <c r="F17" s="65" t="s">
        <v>90</v>
      </c>
      <c r="G17" s="61">
        <v>207704043</v>
      </c>
      <c r="H17" s="61">
        <v>207704043</v>
      </c>
      <c r="I17" s="69">
        <f t="shared" si="0"/>
        <v>0</v>
      </c>
    </row>
    <row r="18" spans="1:9" ht="15">
      <c r="A18" s="65">
        <v>830037248</v>
      </c>
      <c r="B18" s="66"/>
      <c r="C18" s="66">
        <v>774250</v>
      </c>
      <c r="E18" s="65">
        <v>890480123</v>
      </c>
      <c r="F18" s="65" t="s">
        <v>30</v>
      </c>
      <c r="G18" s="61">
        <v>7951739822</v>
      </c>
      <c r="H18" s="61">
        <v>7951739822</v>
      </c>
      <c r="I18" s="69">
        <f t="shared" si="0"/>
        <v>0</v>
      </c>
    </row>
    <row r="19" spans="1:9" ht="15">
      <c r="A19" s="65">
        <v>835000300</v>
      </c>
      <c r="B19" s="66">
        <v>1331328966</v>
      </c>
      <c r="C19" s="66">
        <v>1331328966</v>
      </c>
      <c r="E19" s="65">
        <v>890500622</v>
      </c>
      <c r="F19" s="65" t="s">
        <v>32</v>
      </c>
      <c r="G19" s="61">
        <v>3415770078</v>
      </c>
      <c r="H19" s="61">
        <v>3415770078</v>
      </c>
      <c r="I19" s="69">
        <f t="shared" si="0"/>
        <v>0</v>
      </c>
    </row>
    <row r="20" spans="1:9" ht="15">
      <c r="A20" s="65">
        <v>860019077</v>
      </c>
      <c r="B20" s="66"/>
      <c r="C20" s="66">
        <v>9611800</v>
      </c>
      <c r="E20" s="65">
        <v>890501510</v>
      </c>
      <c r="F20" s="65" t="s">
        <v>34</v>
      </c>
      <c r="G20" s="61">
        <v>3912528266</v>
      </c>
      <c r="H20" s="61">
        <v>3912528266</v>
      </c>
      <c r="I20" s="69">
        <f t="shared" si="0"/>
        <v>0</v>
      </c>
    </row>
    <row r="21" spans="1:9" ht="15">
      <c r="A21" s="65">
        <v>860512780</v>
      </c>
      <c r="B21" s="66">
        <v>4115417912</v>
      </c>
      <c r="C21" s="66">
        <v>4115417912</v>
      </c>
      <c r="E21" s="65">
        <v>890501578</v>
      </c>
      <c r="F21" s="65" t="s">
        <v>96</v>
      </c>
      <c r="G21" s="61">
        <v>174590931</v>
      </c>
      <c r="H21" s="61">
        <v>174590931</v>
      </c>
      <c r="I21" s="69">
        <f t="shared" si="0"/>
        <v>0</v>
      </c>
    </row>
    <row r="22" spans="1:9" ht="15">
      <c r="A22" s="65">
        <v>860525148</v>
      </c>
      <c r="B22" s="66">
        <v>0</v>
      </c>
      <c r="C22" s="66"/>
      <c r="E22" s="65">
        <v>890680062</v>
      </c>
      <c r="F22" s="65" t="s">
        <v>36</v>
      </c>
      <c r="G22" s="61">
        <v>1334852020</v>
      </c>
      <c r="H22" s="61">
        <v>1334852020</v>
      </c>
      <c r="I22" s="69">
        <f t="shared" si="0"/>
        <v>0</v>
      </c>
    </row>
    <row r="23" spans="1:9" ht="15">
      <c r="A23" s="65">
        <v>890000432</v>
      </c>
      <c r="B23" s="66">
        <v>5213961762</v>
      </c>
      <c r="C23" s="66">
        <v>5213961762</v>
      </c>
      <c r="E23" s="65">
        <v>890700640</v>
      </c>
      <c r="F23" s="65" t="s">
        <v>38</v>
      </c>
      <c r="G23" s="61">
        <v>4569319930</v>
      </c>
      <c r="H23" s="61">
        <v>4569319930</v>
      </c>
      <c r="I23" s="69">
        <f t="shared" si="0"/>
        <v>0</v>
      </c>
    </row>
    <row r="24" spans="1:9" ht="15">
      <c r="A24" s="65">
        <v>890102257</v>
      </c>
      <c r="B24" s="66">
        <v>11429945516</v>
      </c>
      <c r="C24" s="66">
        <v>11429945516</v>
      </c>
      <c r="E24" s="65">
        <v>890700906</v>
      </c>
      <c r="F24" s="65" t="s">
        <v>39</v>
      </c>
      <c r="G24" s="61">
        <v>63845174</v>
      </c>
      <c r="H24" s="61">
        <v>63845174</v>
      </c>
      <c r="I24" s="69">
        <f t="shared" si="0"/>
        <v>0</v>
      </c>
    </row>
    <row r="25" spans="1:9" ht="15">
      <c r="A25" s="65">
        <v>890201213</v>
      </c>
      <c r="B25" s="66">
        <v>11956147852</v>
      </c>
      <c r="C25" s="66">
        <v>11956147852</v>
      </c>
      <c r="E25" s="65">
        <v>890801063</v>
      </c>
      <c r="F25" s="65" t="s">
        <v>41</v>
      </c>
      <c r="G25" s="61">
        <v>7446562620</v>
      </c>
      <c r="H25" s="61">
        <v>7446562620</v>
      </c>
      <c r="I25" s="69">
        <f t="shared" si="0"/>
        <v>0</v>
      </c>
    </row>
    <row r="26" spans="1:9" ht="15">
      <c r="A26" s="65">
        <v>890399010</v>
      </c>
      <c r="B26" s="66">
        <v>22565830484</v>
      </c>
      <c r="C26" s="66">
        <v>22565830484</v>
      </c>
      <c r="E26" s="65">
        <v>890802678</v>
      </c>
      <c r="F26" s="65" t="s">
        <v>43</v>
      </c>
      <c r="G26" s="61">
        <v>128187289</v>
      </c>
      <c r="H26" s="61">
        <v>128187289</v>
      </c>
      <c r="I26" s="69">
        <f t="shared" si="0"/>
        <v>0</v>
      </c>
    </row>
    <row r="27" spans="1:9" ht="15">
      <c r="A27" s="65">
        <v>890480054</v>
      </c>
      <c r="B27" s="66">
        <v>207704043</v>
      </c>
      <c r="C27" s="66">
        <v>207704043</v>
      </c>
      <c r="E27" s="65">
        <v>890980040</v>
      </c>
      <c r="F27" s="65" t="s">
        <v>45</v>
      </c>
      <c r="G27" s="61">
        <v>30036338710</v>
      </c>
      <c r="H27" s="61">
        <v>30036338710</v>
      </c>
      <c r="I27" s="69">
        <f t="shared" si="0"/>
        <v>0</v>
      </c>
    </row>
    <row r="28" spans="1:9" ht="15">
      <c r="A28" s="65">
        <v>890480123</v>
      </c>
      <c r="B28" s="66">
        <v>7951739822</v>
      </c>
      <c r="C28" s="66">
        <v>7951739822</v>
      </c>
      <c r="E28" s="65">
        <v>890980134</v>
      </c>
      <c r="F28" s="65" t="s">
        <v>46</v>
      </c>
      <c r="G28" s="61">
        <v>208672338</v>
      </c>
      <c r="H28" s="61">
        <v>208672338</v>
      </c>
      <c r="I28" s="69">
        <f t="shared" si="0"/>
        <v>0</v>
      </c>
    </row>
    <row r="29" spans="1:9" ht="15">
      <c r="A29" s="65">
        <v>890500622</v>
      </c>
      <c r="B29" s="66">
        <v>3415770078</v>
      </c>
      <c r="C29" s="66">
        <v>3415770078</v>
      </c>
      <c r="E29" s="65">
        <v>890980150</v>
      </c>
      <c r="F29" s="65" t="s">
        <v>48</v>
      </c>
      <c r="G29" s="61">
        <v>128354046</v>
      </c>
      <c r="H29" s="61">
        <v>128354046</v>
      </c>
      <c r="I29" s="69">
        <f t="shared" si="0"/>
        <v>0</v>
      </c>
    </row>
    <row r="30" spans="1:9" ht="15">
      <c r="A30" s="65">
        <v>890501510</v>
      </c>
      <c r="B30" s="66">
        <v>3912528266</v>
      </c>
      <c r="C30" s="66">
        <v>3912528266</v>
      </c>
      <c r="E30" s="65">
        <v>890980153</v>
      </c>
      <c r="F30" s="65" t="s">
        <v>92</v>
      </c>
      <c r="G30" s="61">
        <v>494392467</v>
      </c>
      <c r="H30" s="61">
        <v>494392467</v>
      </c>
      <c r="I30" s="69">
        <f t="shared" si="0"/>
        <v>0</v>
      </c>
    </row>
    <row r="31" spans="1:9" ht="15">
      <c r="A31" s="65">
        <v>890501578</v>
      </c>
      <c r="B31" s="66">
        <v>174590931</v>
      </c>
      <c r="C31" s="66">
        <v>174590931</v>
      </c>
      <c r="E31" s="65">
        <v>891080031</v>
      </c>
      <c r="F31" s="65" t="s">
        <v>50</v>
      </c>
      <c r="G31" s="61">
        <v>7492088734</v>
      </c>
      <c r="H31" s="61">
        <v>7492088734</v>
      </c>
      <c r="I31" s="69">
        <f t="shared" si="0"/>
        <v>0</v>
      </c>
    </row>
    <row r="32" spans="1:9" ht="15">
      <c r="A32" s="65">
        <v>890680062</v>
      </c>
      <c r="B32" s="66">
        <v>1334852020</v>
      </c>
      <c r="C32" s="66">
        <v>1334852020</v>
      </c>
      <c r="E32" s="65">
        <v>891180084</v>
      </c>
      <c r="F32" s="65" t="s">
        <v>52</v>
      </c>
      <c r="G32" s="61">
        <v>5204401438</v>
      </c>
      <c r="H32" s="61">
        <v>5204401438</v>
      </c>
      <c r="I32" s="69">
        <f t="shared" si="0"/>
        <v>0</v>
      </c>
    </row>
    <row r="33" spans="1:9" ht="15">
      <c r="A33" s="65">
        <v>890700640</v>
      </c>
      <c r="B33" s="66">
        <v>4569319930</v>
      </c>
      <c r="C33" s="66">
        <v>4569319930</v>
      </c>
      <c r="E33" s="65">
        <v>891190346</v>
      </c>
      <c r="F33" s="65" t="s">
        <v>54</v>
      </c>
      <c r="G33" s="61">
        <v>2548433764</v>
      </c>
      <c r="H33" s="61">
        <v>2548433764</v>
      </c>
      <c r="I33" s="69">
        <f t="shared" si="0"/>
        <v>0</v>
      </c>
    </row>
    <row r="34" spans="1:9" ht="15">
      <c r="A34" s="65">
        <v>890700906</v>
      </c>
      <c r="B34" s="66">
        <v>63845174</v>
      </c>
      <c r="C34" s="66">
        <v>63845174</v>
      </c>
      <c r="E34" s="65">
        <v>891480035</v>
      </c>
      <c r="F34" s="65" t="s">
        <v>58</v>
      </c>
      <c r="G34" s="61">
        <v>8907429940</v>
      </c>
      <c r="H34" s="61">
        <v>8907429940</v>
      </c>
      <c r="I34" s="69">
        <f t="shared" si="0"/>
        <v>0</v>
      </c>
    </row>
    <row r="35" spans="1:9" ht="15">
      <c r="A35" s="65">
        <v>890801063</v>
      </c>
      <c r="B35" s="66">
        <v>7446562620</v>
      </c>
      <c r="C35" s="66">
        <v>7446562620</v>
      </c>
      <c r="E35" s="65">
        <v>891500319</v>
      </c>
      <c r="F35" s="65" t="s">
        <v>60</v>
      </c>
      <c r="G35" s="61">
        <v>9988708640</v>
      </c>
      <c r="H35" s="61">
        <v>9988708640</v>
      </c>
      <c r="I35" s="69">
        <f t="shared" si="0"/>
        <v>0</v>
      </c>
    </row>
    <row r="36" spans="1:9" ht="15">
      <c r="A36" s="65">
        <v>890802678</v>
      </c>
      <c r="B36" s="66">
        <v>128187289</v>
      </c>
      <c r="C36" s="66">
        <v>128187289</v>
      </c>
      <c r="E36" s="65">
        <v>891500759</v>
      </c>
      <c r="F36" s="65" t="s">
        <v>61</v>
      </c>
      <c r="G36" s="61">
        <v>262777234</v>
      </c>
      <c r="H36" s="61">
        <v>262777234</v>
      </c>
      <c r="I36" s="69">
        <f t="shared" si="0"/>
        <v>0</v>
      </c>
    </row>
    <row r="37" spans="1:9" ht="15">
      <c r="A37" s="65">
        <v>890980040</v>
      </c>
      <c r="B37" s="66">
        <v>30036338710</v>
      </c>
      <c r="C37" s="66">
        <v>30036338710</v>
      </c>
      <c r="E37" s="65">
        <v>891680089</v>
      </c>
      <c r="F37" s="65" t="s">
        <v>63</v>
      </c>
      <c r="G37" s="61">
        <v>4387516098</v>
      </c>
      <c r="H37" s="61">
        <v>4387516098</v>
      </c>
      <c r="I37" s="69">
        <f t="shared" si="0"/>
        <v>0</v>
      </c>
    </row>
    <row r="38" spans="1:9" ht="15">
      <c r="A38" s="65">
        <v>890980112</v>
      </c>
      <c r="B38" s="66">
        <v>0</v>
      </c>
      <c r="C38" s="66"/>
      <c r="E38" s="65">
        <v>891701932</v>
      </c>
      <c r="F38" s="65" t="s">
        <v>65</v>
      </c>
      <c r="G38" s="61">
        <v>159276571</v>
      </c>
      <c r="H38" s="61">
        <v>159276571</v>
      </c>
      <c r="I38" s="69">
        <f t="shared" si="0"/>
        <v>0</v>
      </c>
    </row>
    <row r="39" spans="1:9" ht="15">
      <c r="A39" s="65">
        <v>890980134</v>
      </c>
      <c r="B39" s="66">
        <v>208672338</v>
      </c>
      <c r="C39" s="66">
        <v>208672338</v>
      </c>
      <c r="E39" s="65">
        <v>891780111</v>
      </c>
      <c r="F39" s="65" t="s">
        <v>67</v>
      </c>
      <c r="G39" s="61">
        <v>4853393888</v>
      </c>
      <c r="H39" s="61">
        <v>4853393888</v>
      </c>
      <c r="I39" s="69">
        <f t="shared" si="0"/>
        <v>0</v>
      </c>
    </row>
    <row r="40" spans="1:9" ht="15">
      <c r="A40" s="65">
        <v>890980150</v>
      </c>
      <c r="B40" s="66">
        <v>128354046</v>
      </c>
      <c r="C40" s="66">
        <v>128354046</v>
      </c>
      <c r="E40" s="65">
        <v>891800260</v>
      </c>
      <c r="F40" s="65" t="s">
        <v>69</v>
      </c>
      <c r="G40" s="61">
        <v>393245961</v>
      </c>
      <c r="H40" s="61">
        <v>393245961</v>
      </c>
      <c r="I40" s="69">
        <f t="shared" si="0"/>
        <v>0</v>
      </c>
    </row>
    <row r="41" spans="1:9" ht="15">
      <c r="A41" s="65">
        <v>890980153</v>
      </c>
      <c r="B41" s="66">
        <v>494392467</v>
      </c>
      <c r="C41" s="66">
        <v>494392467</v>
      </c>
      <c r="E41" s="65">
        <v>891800330</v>
      </c>
      <c r="F41" s="65" t="s">
        <v>71</v>
      </c>
      <c r="G41" s="61">
        <v>11974134130</v>
      </c>
      <c r="H41" s="61">
        <v>11974134130</v>
      </c>
      <c r="I41" s="69">
        <f t="shared" si="0"/>
        <v>0</v>
      </c>
    </row>
    <row r="42" spans="1:9" ht="15">
      <c r="A42" s="65">
        <v>891080031</v>
      </c>
      <c r="B42" s="66">
        <v>7492088734</v>
      </c>
      <c r="C42" s="66">
        <v>7492088734</v>
      </c>
      <c r="E42" s="65">
        <v>891900853</v>
      </c>
      <c r="F42" s="65" t="s">
        <v>72</v>
      </c>
      <c r="G42" s="61">
        <v>237551936</v>
      </c>
      <c r="H42" s="61">
        <v>237551936</v>
      </c>
      <c r="I42" s="69">
        <f t="shared" si="0"/>
        <v>0</v>
      </c>
    </row>
    <row r="43" spans="1:9" ht="15">
      <c r="A43" s="65">
        <v>891180084</v>
      </c>
      <c r="B43" s="66">
        <v>5204401438</v>
      </c>
      <c r="C43" s="66">
        <v>5204401438</v>
      </c>
      <c r="E43" s="65">
        <v>891902811</v>
      </c>
      <c r="F43" s="65" t="s">
        <v>97</v>
      </c>
      <c r="G43" s="61">
        <v>222657248</v>
      </c>
      <c r="H43" s="61">
        <v>222657248</v>
      </c>
      <c r="I43" s="69">
        <f t="shared" si="0"/>
        <v>0</v>
      </c>
    </row>
    <row r="44" spans="1:9" ht="15">
      <c r="A44" s="65">
        <v>891190346</v>
      </c>
      <c r="B44" s="66">
        <v>2548433764</v>
      </c>
      <c r="C44" s="66">
        <v>2548433764</v>
      </c>
      <c r="E44" s="65">
        <v>892000757</v>
      </c>
      <c r="F44" s="65" t="s">
        <v>74</v>
      </c>
      <c r="G44" s="61">
        <v>2857033530</v>
      </c>
      <c r="H44" s="61">
        <v>2857033530</v>
      </c>
      <c r="I44" s="69">
        <f t="shared" si="0"/>
        <v>0</v>
      </c>
    </row>
    <row r="45" spans="1:9" ht="15">
      <c r="A45" s="65">
        <v>891380033</v>
      </c>
      <c r="B45" s="66">
        <v>0</v>
      </c>
      <c r="C45" s="66"/>
      <c r="E45" s="65">
        <v>892115029</v>
      </c>
      <c r="F45" s="65" t="s">
        <v>76</v>
      </c>
      <c r="G45" s="61">
        <v>2116376468</v>
      </c>
      <c r="H45" s="61">
        <v>2116376468</v>
      </c>
      <c r="I45" s="69">
        <f t="shared" si="0"/>
        <v>0</v>
      </c>
    </row>
    <row r="46" spans="1:9" ht="15">
      <c r="A46" s="65">
        <v>891480035</v>
      </c>
      <c r="B46" s="66">
        <v>8907429940</v>
      </c>
      <c r="C46" s="66">
        <v>8907429940</v>
      </c>
      <c r="E46" s="65">
        <v>892200323</v>
      </c>
      <c r="F46" s="65" t="s">
        <v>78</v>
      </c>
      <c r="G46" s="61">
        <v>1980843004</v>
      </c>
      <c r="H46" s="61">
        <v>1980843004</v>
      </c>
      <c r="I46" s="69">
        <f t="shared" si="0"/>
        <v>0</v>
      </c>
    </row>
    <row r="47" spans="1:9" ht="15">
      <c r="A47" s="65">
        <v>891500319</v>
      </c>
      <c r="B47" s="66">
        <v>9988708640</v>
      </c>
      <c r="C47" s="66">
        <v>9988708640</v>
      </c>
      <c r="E47" s="65">
        <v>892300285</v>
      </c>
      <c r="F47" s="65" t="s">
        <v>80</v>
      </c>
      <c r="G47" s="61">
        <v>2753307360</v>
      </c>
      <c r="H47" s="61">
        <v>2753307360</v>
      </c>
      <c r="I47" s="69">
        <f t="shared" si="0"/>
        <v>0</v>
      </c>
    </row>
    <row r="48" spans="1:9" ht="15">
      <c r="A48" s="65">
        <v>891500759</v>
      </c>
      <c r="B48" s="66">
        <v>262777234</v>
      </c>
      <c r="C48" s="66">
        <v>262777234</v>
      </c>
      <c r="E48" s="65">
        <v>899999063</v>
      </c>
      <c r="F48" s="65" t="s">
        <v>82</v>
      </c>
      <c r="G48" s="61">
        <v>63896397620</v>
      </c>
      <c r="H48" s="61">
        <v>63896397620</v>
      </c>
      <c r="I48" s="69">
        <f t="shared" si="0"/>
        <v>0</v>
      </c>
    </row>
    <row r="49" spans="1:9" ht="15">
      <c r="A49" s="65">
        <v>891680089</v>
      </c>
      <c r="B49" s="66">
        <v>4387516098</v>
      </c>
      <c r="C49" s="66">
        <v>4387516098</v>
      </c>
      <c r="E49" s="65">
        <v>899999124</v>
      </c>
      <c r="F49" s="65" t="s">
        <v>84</v>
      </c>
      <c r="G49" s="61">
        <v>6310362034</v>
      </c>
      <c r="H49" s="61">
        <v>6310362034</v>
      </c>
      <c r="I49" s="69">
        <f t="shared" si="0"/>
        <v>0</v>
      </c>
    </row>
    <row r="50" spans="1:9" ht="15">
      <c r="A50" s="65">
        <v>891701932</v>
      </c>
      <c r="B50" s="66">
        <v>159276571</v>
      </c>
      <c r="C50" s="66">
        <v>159276571</v>
      </c>
      <c r="E50" s="65">
        <v>899999230</v>
      </c>
      <c r="F50" s="65" t="s">
        <v>86</v>
      </c>
      <c r="G50" s="61">
        <v>1780231530</v>
      </c>
      <c r="H50" s="61">
        <v>1780231530</v>
      </c>
      <c r="I50" s="69">
        <f t="shared" si="0"/>
        <v>0</v>
      </c>
    </row>
    <row r="51" spans="1:9" ht="15">
      <c r="A51" s="65">
        <v>891780111</v>
      </c>
      <c r="B51" s="66">
        <v>4853393888</v>
      </c>
      <c r="C51" s="66">
        <v>4853393888</v>
      </c>
      <c r="G51" s="69">
        <f>SUM(G4:G50)</f>
        <v>266187906239</v>
      </c>
      <c r="H51" s="69">
        <f>SUM(H4:H50)</f>
        <v>266187906239</v>
      </c>
      <c r="I51" s="69">
        <f>+G51-H51</f>
        <v>0</v>
      </c>
    </row>
    <row r="52" spans="1:3" ht="15">
      <c r="A52" s="65">
        <v>891800260</v>
      </c>
      <c r="B52" s="66">
        <v>393245961</v>
      </c>
      <c r="C52" s="66">
        <v>393245961</v>
      </c>
    </row>
    <row r="53" spans="1:3" ht="15">
      <c r="A53" s="65">
        <v>891800330</v>
      </c>
      <c r="B53" s="66">
        <v>11974134130</v>
      </c>
      <c r="C53" s="66">
        <v>11974134130</v>
      </c>
    </row>
    <row r="54" spans="1:3" ht="15">
      <c r="A54" s="65">
        <v>891900853</v>
      </c>
      <c r="B54" s="66">
        <v>237551936</v>
      </c>
      <c r="C54" s="66">
        <v>237551936</v>
      </c>
    </row>
    <row r="55" spans="1:3" ht="15">
      <c r="A55" s="65">
        <v>891902811</v>
      </c>
      <c r="B55" s="66">
        <v>222657248</v>
      </c>
      <c r="C55" s="66">
        <v>222657248</v>
      </c>
    </row>
    <row r="56" spans="1:3" ht="15">
      <c r="A56" s="65">
        <v>892000757</v>
      </c>
      <c r="B56" s="66">
        <v>2857033530</v>
      </c>
      <c r="C56" s="66">
        <v>2857033530</v>
      </c>
    </row>
    <row r="57" spans="1:3" ht="15">
      <c r="A57" s="65">
        <v>892115029</v>
      </c>
      <c r="B57" s="66">
        <v>2116376468</v>
      </c>
      <c r="C57" s="66">
        <v>2116376468</v>
      </c>
    </row>
    <row r="58" spans="1:3" ht="15">
      <c r="A58" s="65">
        <v>892200323</v>
      </c>
      <c r="B58" s="66">
        <v>1980843004</v>
      </c>
      <c r="C58" s="66">
        <v>1980843004</v>
      </c>
    </row>
    <row r="59" spans="1:3" ht="15">
      <c r="A59" s="65">
        <v>892300285</v>
      </c>
      <c r="B59" s="66">
        <v>2753307360</v>
      </c>
      <c r="C59" s="66">
        <v>2753307360</v>
      </c>
    </row>
    <row r="60" spans="1:3" ht="15">
      <c r="A60" s="65">
        <v>899999063</v>
      </c>
      <c r="B60" s="66">
        <v>63896397620</v>
      </c>
      <c r="C60" s="66">
        <v>63896397620</v>
      </c>
    </row>
    <row r="61" spans="1:3" ht="15">
      <c r="A61" s="65">
        <v>899999115</v>
      </c>
      <c r="B61" s="66"/>
      <c r="C61" s="66">
        <v>342170</v>
      </c>
    </row>
    <row r="62" spans="1:3" ht="15">
      <c r="A62" s="65">
        <v>899999124</v>
      </c>
      <c r="B62" s="66">
        <v>6310362034</v>
      </c>
      <c r="C62" s="66">
        <v>6310362034</v>
      </c>
    </row>
    <row r="63" spans="1:3" ht="15">
      <c r="A63" s="65">
        <v>899999230</v>
      </c>
      <c r="B63" s="66">
        <v>1780231530</v>
      </c>
      <c r="C63" s="66">
        <v>1780231530</v>
      </c>
    </row>
    <row r="64" spans="1:3" ht="15">
      <c r="A64" s="65">
        <v>900440459</v>
      </c>
      <c r="B64" s="66"/>
      <c r="C64" s="66">
        <v>671028</v>
      </c>
    </row>
    <row r="65" spans="1:3" ht="15">
      <c r="A65" s="65" t="s">
        <v>205</v>
      </c>
      <c r="B65" s="66">
        <v>266187906239</v>
      </c>
      <c r="C65" s="66">
        <v>266269402309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:D109"/>
    </sheetView>
  </sheetViews>
  <sheetFormatPr defaultColWidth="11.421875" defaultRowHeight="15"/>
  <cols>
    <col min="2" max="2" width="27.421875" style="0" customWidth="1"/>
    <col min="3" max="3" width="17.8515625" style="0" bestFit="1" customWidth="1"/>
    <col min="4" max="4" width="19.28125" style="0" bestFit="1" customWidth="1"/>
  </cols>
  <sheetData>
    <row r="1" spans="1:4" ht="15">
      <c r="A1" s="8" t="s">
        <v>2</v>
      </c>
      <c r="B1" t="s">
        <v>162</v>
      </c>
      <c r="C1" t="s">
        <v>191</v>
      </c>
      <c r="D1" t="s">
        <v>203</v>
      </c>
    </row>
    <row r="2" spans="1:3" ht="15">
      <c r="A2">
        <v>800118954</v>
      </c>
      <c r="B2" s="15" t="s">
        <v>6</v>
      </c>
      <c r="C2" s="61">
        <v>6162667720</v>
      </c>
    </row>
    <row r="3" spans="1:3" ht="15">
      <c r="A3">
        <v>800124023</v>
      </c>
      <c r="B3" s="15" t="s">
        <v>8</v>
      </c>
      <c r="C3" s="61">
        <v>171714544</v>
      </c>
    </row>
    <row r="4" spans="1:3" ht="15">
      <c r="A4">
        <v>800144829</v>
      </c>
      <c r="B4" s="15" t="s">
        <v>9</v>
      </c>
      <c r="C4" s="61">
        <v>1999714638</v>
      </c>
    </row>
    <row r="5" spans="1:3" ht="15">
      <c r="A5">
        <v>800163130</v>
      </c>
      <c r="B5" s="15" t="s">
        <v>10</v>
      </c>
      <c r="C5" s="61">
        <v>1362012762</v>
      </c>
    </row>
    <row r="6" spans="1:3" ht="15">
      <c r="A6">
        <v>800225340</v>
      </c>
      <c r="B6" s="15" t="s">
        <v>12</v>
      </c>
      <c r="C6" s="61">
        <v>1189380120</v>
      </c>
    </row>
    <row r="7" spans="1:3" ht="15">
      <c r="A7">
        <v>800247940</v>
      </c>
      <c r="B7" s="15" t="s">
        <v>14</v>
      </c>
      <c r="C7" s="61">
        <v>122853105</v>
      </c>
    </row>
    <row r="8" spans="1:3" ht="15">
      <c r="A8">
        <v>835000300</v>
      </c>
      <c r="B8" s="15" t="s">
        <v>16</v>
      </c>
      <c r="C8" s="61">
        <v>1331328966</v>
      </c>
    </row>
    <row r="9" spans="1:3" ht="15">
      <c r="A9">
        <v>860512780</v>
      </c>
      <c r="B9" s="15" t="s">
        <v>18</v>
      </c>
      <c r="C9" s="61">
        <v>4115417912</v>
      </c>
    </row>
    <row r="10" spans="1:3" ht="15">
      <c r="A10">
        <v>860525148</v>
      </c>
      <c r="B10" s="15" t="s">
        <v>20</v>
      </c>
      <c r="C10" s="61">
        <v>0</v>
      </c>
    </row>
    <row r="11" spans="1:3" ht="15">
      <c r="A11">
        <v>890000432</v>
      </c>
      <c r="B11" s="15" t="s">
        <v>22</v>
      </c>
      <c r="C11" s="61">
        <v>5213961762</v>
      </c>
    </row>
    <row r="12" spans="1:3" ht="15">
      <c r="A12">
        <v>890102257</v>
      </c>
      <c r="B12" s="15" t="s">
        <v>24</v>
      </c>
      <c r="C12" s="61">
        <v>11429945516</v>
      </c>
    </row>
    <row r="13" spans="1:3" ht="15">
      <c r="A13">
        <v>890201213</v>
      </c>
      <c r="B13" s="15" t="s">
        <v>26</v>
      </c>
      <c r="C13" s="61">
        <v>11956147852</v>
      </c>
    </row>
    <row r="14" spans="1:3" ht="15">
      <c r="A14">
        <v>890399010</v>
      </c>
      <c r="B14" s="15" t="s">
        <v>28</v>
      </c>
      <c r="C14" s="61">
        <v>22565830484</v>
      </c>
    </row>
    <row r="15" spans="1:3" ht="15">
      <c r="A15">
        <v>890480123</v>
      </c>
      <c r="B15" s="15" t="s">
        <v>30</v>
      </c>
      <c r="C15" s="61">
        <v>7951739822</v>
      </c>
    </row>
    <row r="16" spans="1:3" ht="15">
      <c r="A16">
        <v>890500622</v>
      </c>
      <c r="B16" s="15" t="s">
        <v>32</v>
      </c>
      <c r="C16" s="61">
        <v>3415770078</v>
      </c>
    </row>
    <row r="17" spans="1:3" ht="15">
      <c r="A17">
        <v>890501510</v>
      </c>
      <c r="B17" s="15" t="s">
        <v>34</v>
      </c>
      <c r="C17" s="61">
        <v>3912528266</v>
      </c>
    </row>
    <row r="18" spans="1:3" ht="15">
      <c r="A18">
        <v>890680062</v>
      </c>
      <c r="B18" s="15" t="s">
        <v>36</v>
      </c>
      <c r="C18" s="61">
        <v>1334852020</v>
      </c>
    </row>
    <row r="19" spans="1:3" ht="15">
      <c r="A19">
        <v>890700640</v>
      </c>
      <c r="B19" s="15" t="s">
        <v>38</v>
      </c>
      <c r="C19" s="61">
        <v>4569319930</v>
      </c>
    </row>
    <row r="20" spans="1:3" ht="15">
      <c r="A20">
        <v>890700906</v>
      </c>
      <c r="B20" s="15" t="s">
        <v>39</v>
      </c>
      <c r="C20" s="61">
        <v>63845174</v>
      </c>
    </row>
    <row r="21" spans="1:3" ht="15">
      <c r="A21">
        <v>890801063</v>
      </c>
      <c r="B21" s="15" t="s">
        <v>41</v>
      </c>
      <c r="C21" s="61">
        <v>7446562620</v>
      </c>
    </row>
    <row r="22" spans="1:3" ht="15">
      <c r="A22">
        <v>890802678</v>
      </c>
      <c r="B22" s="15" t="s">
        <v>43</v>
      </c>
      <c r="C22" s="61">
        <v>128187289</v>
      </c>
    </row>
    <row r="23" spans="1:3" ht="15">
      <c r="A23">
        <v>890980040</v>
      </c>
      <c r="B23" s="15" t="s">
        <v>45</v>
      </c>
      <c r="C23" s="61">
        <v>30036338710</v>
      </c>
    </row>
    <row r="24" spans="1:3" ht="15">
      <c r="A24">
        <v>890980134</v>
      </c>
      <c r="B24" s="15" t="s">
        <v>46</v>
      </c>
      <c r="C24" s="61">
        <v>208672338</v>
      </c>
    </row>
    <row r="25" spans="1:3" ht="15">
      <c r="A25">
        <v>890980150</v>
      </c>
      <c r="B25" s="15" t="s">
        <v>48</v>
      </c>
      <c r="C25" s="61">
        <v>128354046</v>
      </c>
    </row>
    <row r="26" spans="1:3" ht="15">
      <c r="A26">
        <v>891080031</v>
      </c>
      <c r="B26" s="15" t="s">
        <v>50</v>
      </c>
      <c r="C26" s="61">
        <v>7492088734</v>
      </c>
    </row>
    <row r="27" spans="1:3" ht="15">
      <c r="A27">
        <v>891180084</v>
      </c>
      <c r="B27" s="15" t="s">
        <v>52</v>
      </c>
      <c r="C27" s="61">
        <v>5204401438</v>
      </c>
    </row>
    <row r="28" spans="1:3" ht="15">
      <c r="A28">
        <v>891190346</v>
      </c>
      <c r="B28" s="15" t="s">
        <v>54</v>
      </c>
      <c r="C28" s="61">
        <v>2548433764</v>
      </c>
    </row>
    <row r="29" spans="1:3" ht="15">
      <c r="A29">
        <v>891380033</v>
      </c>
      <c r="B29" s="15" t="s">
        <v>56</v>
      </c>
      <c r="C29" s="61">
        <v>0</v>
      </c>
    </row>
    <row r="30" spans="1:3" ht="15">
      <c r="A30">
        <v>891480035</v>
      </c>
      <c r="B30" s="15" t="s">
        <v>58</v>
      </c>
      <c r="C30" s="61">
        <v>8907429940</v>
      </c>
    </row>
    <row r="31" spans="1:3" ht="15">
      <c r="A31">
        <v>891500319</v>
      </c>
      <c r="B31" s="15" t="s">
        <v>60</v>
      </c>
      <c r="C31" s="61">
        <v>9988708640</v>
      </c>
    </row>
    <row r="32" spans="1:3" ht="15">
      <c r="A32">
        <v>891500759</v>
      </c>
      <c r="B32" s="15" t="s">
        <v>61</v>
      </c>
      <c r="C32" s="61">
        <v>262777234</v>
      </c>
    </row>
    <row r="33" spans="1:3" ht="15">
      <c r="A33">
        <v>891680089</v>
      </c>
      <c r="B33" s="15" t="s">
        <v>63</v>
      </c>
      <c r="C33" s="61">
        <v>4387516098</v>
      </c>
    </row>
    <row r="34" spans="1:3" ht="15">
      <c r="A34">
        <v>891701932</v>
      </c>
      <c r="B34" s="15" t="s">
        <v>65</v>
      </c>
      <c r="C34" s="61">
        <v>159276571</v>
      </c>
    </row>
    <row r="35" spans="1:3" ht="15">
      <c r="A35">
        <v>891780111</v>
      </c>
      <c r="B35" s="15" t="s">
        <v>67</v>
      </c>
      <c r="C35" s="61">
        <v>4853393888</v>
      </c>
    </row>
    <row r="36" spans="1:3" ht="15">
      <c r="A36">
        <v>891800260</v>
      </c>
      <c r="B36" s="15" t="s">
        <v>69</v>
      </c>
      <c r="C36" s="61">
        <v>393245961</v>
      </c>
    </row>
    <row r="37" spans="1:3" ht="15">
      <c r="A37">
        <v>891800330</v>
      </c>
      <c r="B37" s="15" t="s">
        <v>71</v>
      </c>
      <c r="C37" s="61">
        <v>11974134130</v>
      </c>
    </row>
    <row r="38" spans="1:3" ht="15">
      <c r="A38">
        <v>891900853</v>
      </c>
      <c r="B38" s="15" t="s">
        <v>72</v>
      </c>
      <c r="C38" s="61">
        <v>237551936</v>
      </c>
    </row>
    <row r="39" spans="1:3" ht="15">
      <c r="A39">
        <v>892000757</v>
      </c>
      <c r="B39" s="15" t="s">
        <v>74</v>
      </c>
      <c r="C39" s="61">
        <v>2857033530</v>
      </c>
    </row>
    <row r="40" spans="1:3" ht="15">
      <c r="A40">
        <v>892115029</v>
      </c>
      <c r="B40" s="15" t="s">
        <v>76</v>
      </c>
      <c r="C40" s="61">
        <v>2116376468</v>
      </c>
    </row>
    <row r="41" spans="1:3" ht="15">
      <c r="A41">
        <v>892200323</v>
      </c>
      <c r="B41" s="15" t="s">
        <v>78</v>
      </c>
      <c r="C41" s="61">
        <v>1980843004</v>
      </c>
    </row>
    <row r="42" spans="1:3" ht="15">
      <c r="A42">
        <v>892300285</v>
      </c>
      <c r="B42" s="15" t="s">
        <v>80</v>
      </c>
      <c r="C42" s="61">
        <v>2753307360</v>
      </c>
    </row>
    <row r="43" spans="1:3" ht="15">
      <c r="A43">
        <v>899999063</v>
      </c>
      <c r="B43" s="24" t="s">
        <v>82</v>
      </c>
      <c r="C43" s="61">
        <v>63896397620</v>
      </c>
    </row>
    <row r="44" spans="1:3" ht="15">
      <c r="A44">
        <v>899999124</v>
      </c>
      <c r="B44" s="15" t="s">
        <v>84</v>
      </c>
      <c r="C44" s="61">
        <v>6310362034</v>
      </c>
    </row>
    <row r="45" spans="1:3" ht="15">
      <c r="A45">
        <v>899999230</v>
      </c>
      <c r="B45" s="15" t="s">
        <v>86</v>
      </c>
      <c r="C45" s="61">
        <v>1780231530</v>
      </c>
    </row>
    <row r="46" spans="1:3" ht="15">
      <c r="A46">
        <v>802011065</v>
      </c>
      <c r="B46" s="15" t="s">
        <v>88</v>
      </c>
      <c r="C46" s="61">
        <v>167905996</v>
      </c>
    </row>
    <row r="47" spans="1:3" ht="15">
      <c r="A47">
        <v>890480054</v>
      </c>
      <c r="B47" s="15" t="s">
        <v>90</v>
      </c>
      <c r="C47" s="61">
        <v>207704043</v>
      </c>
    </row>
    <row r="48" spans="1:3" ht="15">
      <c r="A48">
        <v>890980153</v>
      </c>
      <c r="B48" s="15" t="s">
        <v>92</v>
      </c>
      <c r="C48" s="61">
        <v>494392467</v>
      </c>
    </row>
    <row r="49" spans="1:3" ht="15">
      <c r="A49">
        <v>890980112</v>
      </c>
      <c r="B49" s="28" t="s">
        <v>94</v>
      </c>
      <c r="C49" s="61">
        <v>0</v>
      </c>
    </row>
    <row r="50" spans="1:3" ht="15">
      <c r="A50">
        <v>890501578</v>
      </c>
      <c r="B50" s="32" t="s">
        <v>96</v>
      </c>
      <c r="C50" s="61">
        <v>174590931</v>
      </c>
    </row>
    <row r="51" spans="1:3" ht="15">
      <c r="A51">
        <v>891902811</v>
      </c>
      <c r="B51" s="32" t="s">
        <v>97</v>
      </c>
      <c r="C51" s="61">
        <v>222657248</v>
      </c>
    </row>
    <row r="52" spans="1:4" ht="16.5">
      <c r="A52" s="62">
        <v>899999115</v>
      </c>
      <c r="B52" s="60" t="s">
        <v>192</v>
      </c>
      <c r="D52" s="63">
        <v>342170</v>
      </c>
    </row>
    <row r="53" spans="1:4" ht="15">
      <c r="A53" s="62">
        <v>830037248</v>
      </c>
      <c r="B53" s="60" t="s">
        <v>193</v>
      </c>
      <c r="D53" s="63">
        <v>774250</v>
      </c>
    </row>
    <row r="54" spans="1:4" ht="15">
      <c r="A54" s="62">
        <v>891680089</v>
      </c>
      <c r="B54" s="60" t="s">
        <v>164</v>
      </c>
      <c r="D54" s="63">
        <v>4387516098</v>
      </c>
    </row>
    <row r="55" spans="1:4" ht="16.5">
      <c r="A55" s="62">
        <v>800144829</v>
      </c>
      <c r="B55" s="60" t="s">
        <v>165</v>
      </c>
      <c r="D55" s="63">
        <v>1999714638</v>
      </c>
    </row>
    <row r="56" spans="1:4" ht="15">
      <c r="A56" s="62">
        <v>890000432</v>
      </c>
      <c r="B56" s="60" t="s">
        <v>22</v>
      </c>
      <c r="D56" s="63">
        <v>5213961762</v>
      </c>
    </row>
    <row r="57" spans="1:4" ht="15">
      <c r="A57" s="62">
        <v>890201213</v>
      </c>
      <c r="B57" s="60" t="s">
        <v>166</v>
      </c>
      <c r="D57" s="63">
        <v>11956147852</v>
      </c>
    </row>
    <row r="58" spans="1:4" ht="15">
      <c r="A58" s="62">
        <v>890680062</v>
      </c>
      <c r="B58" s="60" t="s">
        <v>36</v>
      </c>
      <c r="D58" s="63">
        <v>1334852020</v>
      </c>
    </row>
    <row r="59" spans="1:4" ht="15">
      <c r="A59" s="62">
        <v>890700640</v>
      </c>
      <c r="B59" s="60" t="s">
        <v>38</v>
      </c>
      <c r="D59" s="63">
        <v>4569319930</v>
      </c>
    </row>
    <row r="60" spans="1:4" ht="15">
      <c r="A60" s="62">
        <v>891190346</v>
      </c>
      <c r="B60" s="60" t="s">
        <v>54</v>
      </c>
      <c r="D60" s="63">
        <v>2548433764</v>
      </c>
    </row>
    <row r="61" spans="1:4" ht="15">
      <c r="A61" s="62">
        <v>835000300</v>
      </c>
      <c r="B61" s="60" t="s">
        <v>16</v>
      </c>
      <c r="D61" s="63">
        <v>1331328966</v>
      </c>
    </row>
    <row r="62" spans="1:4" ht="15">
      <c r="A62" s="62">
        <v>800225340</v>
      </c>
      <c r="B62" s="60" t="s">
        <v>167</v>
      </c>
      <c r="D62" s="63">
        <v>1189380120</v>
      </c>
    </row>
    <row r="63" spans="1:4" ht="15">
      <c r="A63" s="62">
        <v>800118954</v>
      </c>
      <c r="B63" s="60" t="s">
        <v>6</v>
      </c>
      <c r="D63" s="63">
        <v>6162667720</v>
      </c>
    </row>
    <row r="64" spans="1:4" ht="15">
      <c r="A64" s="62">
        <v>899999063</v>
      </c>
      <c r="B64" s="60" t="s">
        <v>168</v>
      </c>
      <c r="D64" s="63">
        <v>63896397620</v>
      </c>
    </row>
    <row r="65" spans="1:4" ht="15">
      <c r="A65" s="62">
        <v>891480035</v>
      </c>
      <c r="B65" s="60" t="s">
        <v>169</v>
      </c>
      <c r="D65" s="63">
        <v>8907429940</v>
      </c>
    </row>
    <row r="66" spans="1:4" ht="15">
      <c r="A66" s="62">
        <v>892000757</v>
      </c>
      <c r="B66" s="60" t="s">
        <v>74</v>
      </c>
      <c r="D66" s="63">
        <v>2857033530</v>
      </c>
    </row>
    <row r="67" spans="1:4" ht="15">
      <c r="A67" s="62">
        <v>890102257</v>
      </c>
      <c r="B67" s="60" t="s">
        <v>24</v>
      </c>
      <c r="D67" s="63">
        <v>11429945516</v>
      </c>
    </row>
    <row r="68" spans="1:4" ht="15">
      <c r="A68" s="62">
        <v>891780111</v>
      </c>
      <c r="B68" s="60" t="s">
        <v>170</v>
      </c>
      <c r="D68" s="63">
        <v>4853393888</v>
      </c>
    </row>
    <row r="69" spans="1:4" ht="15">
      <c r="A69" s="62">
        <v>890399010</v>
      </c>
      <c r="B69" s="60" t="s">
        <v>28</v>
      </c>
      <c r="D69" s="63">
        <v>22565830484</v>
      </c>
    </row>
    <row r="70" spans="1:4" ht="15">
      <c r="A70" s="62">
        <v>890980040</v>
      </c>
      <c r="B70" s="60" t="s">
        <v>45</v>
      </c>
      <c r="D70" s="63">
        <v>30036338710</v>
      </c>
    </row>
    <row r="71" spans="1:4" ht="16.5">
      <c r="A71" s="62">
        <v>899999230</v>
      </c>
      <c r="B71" s="60" t="s">
        <v>171</v>
      </c>
      <c r="D71" s="63">
        <v>1780231530</v>
      </c>
    </row>
    <row r="72" spans="1:4" ht="16.5">
      <c r="A72" s="62">
        <v>860512780</v>
      </c>
      <c r="B72" s="60" t="s">
        <v>172</v>
      </c>
      <c r="D72" s="63">
        <v>4115417912</v>
      </c>
    </row>
    <row r="73" spans="1:4" ht="15">
      <c r="A73" s="62">
        <v>891500319</v>
      </c>
      <c r="B73" s="60" t="s">
        <v>60</v>
      </c>
      <c r="D73" s="63">
        <v>9988708640</v>
      </c>
    </row>
    <row r="74" spans="1:4" ht="15">
      <c r="A74" s="62">
        <v>890480123</v>
      </c>
      <c r="B74" s="60" t="s">
        <v>30</v>
      </c>
      <c r="D74" s="63">
        <v>7951739822</v>
      </c>
    </row>
    <row r="75" spans="1:4" ht="15">
      <c r="A75" s="62">
        <v>899999124</v>
      </c>
      <c r="B75" s="60" t="s">
        <v>173</v>
      </c>
      <c r="D75" s="63">
        <v>6310362034</v>
      </c>
    </row>
    <row r="76" spans="1:4" ht="15">
      <c r="A76" s="62">
        <v>890501510</v>
      </c>
      <c r="B76" s="60" t="s">
        <v>34</v>
      </c>
      <c r="D76" s="63">
        <v>3912528266</v>
      </c>
    </row>
    <row r="77" spans="1:4" ht="16.5">
      <c r="A77" s="62">
        <v>891800330</v>
      </c>
      <c r="B77" s="60" t="s">
        <v>174</v>
      </c>
      <c r="D77" s="63">
        <v>11974134130</v>
      </c>
    </row>
    <row r="78" spans="1:4" ht="15">
      <c r="A78" s="62">
        <v>79154384</v>
      </c>
      <c r="B78" s="60" t="s">
        <v>194</v>
      </c>
      <c r="D78" s="63">
        <v>8500500</v>
      </c>
    </row>
    <row r="79" spans="1:4" ht="15">
      <c r="A79" s="62">
        <v>16583292</v>
      </c>
      <c r="B79" s="60" t="s">
        <v>195</v>
      </c>
      <c r="D79" s="63">
        <v>10504642</v>
      </c>
    </row>
    <row r="80" spans="1:4" ht="15">
      <c r="A80" s="62">
        <v>16241270</v>
      </c>
      <c r="B80" s="60" t="s">
        <v>196</v>
      </c>
      <c r="D80" s="63">
        <v>10504642</v>
      </c>
    </row>
    <row r="81" spans="1:4" ht="15">
      <c r="A81" s="62">
        <v>19156691</v>
      </c>
      <c r="B81" s="60" t="s">
        <v>197</v>
      </c>
      <c r="D81" s="63">
        <v>10504642</v>
      </c>
    </row>
    <row r="82" spans="1:4" ht="15">
      <c r="A82" s="62">
        <v>890700906</v>
      </c>
      <c r="B82" s="60" t="s">
        <v>147</v>
      </c>
      <c r="D82" s="63">
        <v>63845174</v>
      </c>
    </row>
    <row r="83" spans="1:4" ht="15">
      <c r="A83" s="62">
        <v>891900853</v>
      </c>
      <c r="B83" s="60" t="s">
        <v>175</v>
      </c>
      <c r="D83" s="63">
        <v>237551936</v>
      </c>
    </row>
    <row r="84" spans="1:4" ht="15">
      <c r="A84" s="62">
        <v>890801063</v>
      </c>
      <c r="B84" s="60" t="s">
        <v>41</v>
      </c>
      <c r="D84" s="63">
        <v>7446562620</v>
      </c>
    </row>
    <row r="85" spans="1:4" ht="15">
      <c r="A85" s="62">
        <v>891080031</v>
      </c>
      <c r="B85" s="60" t="s">
        <v>176</v>
      </c>
      <c r="D85" s="63">
        <v>7492088734</v>
      </c>
    </row>
    <row r="86" spans="1:4" ht="15">
      <c r="A86" s="62">
        <v>892115029</v>
      </c>
      <c r="B86" s="60" t="s">
        <v>76</v>
      </c>
      <c r="D86" s="63">
        <v>2116376468</v>
      </c>
    </row>
    <row r="87" spans="1:4" ht="15">
      <c r="A87" s="62">
        <v>892200323</v>
      </c>
      <c r="B87" s="60" t="s">
        <v>78</v>
      </c>
      <c r="D87" s="63">
        <v>1980843004</v>
      </c>
    </row>
    <row r="88" spans="1:4" ht="16.5">
      <c r="A88" s="62">
        <v>890500622</v>
      </c>
      <c r="B88" s="60" t="s">
        <v>177</v>
      </c>
      <c r="D88" s="63">
        <v>3415770078</v>
      </c>
    </row>
    <row r="89" spans="1:4" ht="16.5">
      <c r="A89" s="62">
        <v>800163130</v>
      </c>
      <c r="B89" s="60" t="s">
        <v>178</v>
      </c>
      <c r="D89" s="63">
        <v>1362012762</v>
      </c>
    </row>
    <row r="90" spans="1:4" ht="15">
      <c r="A90" s="62">
        <v>892300285</v>
      </c>
      <c r="B90" s="60" t="s">
        <v>80</v>
      </c>
      <c r="D90" s="63">
        <v>2753307360</v>
      </c>
    </row>
    <row r="91" spans="1:4" ht="15">
      <c r="A91" s="62">
        <v>891180084</v>
      </c>
      <c r="B91" s="60" t="s">
        <v>179</v>
      </c>
      <c r="D91" s="63">
        <v>5204401438</v>
      </c>
    </row>
    <row r="92" spans="1:4" ht="15">
      <c r="A92" s="62">
        <v>19099020</v>
      </c>
      <c r="B92" s="60" t="s">
        <v>198</v>
      </c>
      <c r="D92" s="63">
        <v>8500500</v>
      </c>
    </row>
    <row r="93" spans="1:4" ht="15">
      <c r="A93" s="62">
        <v>24320173</v>
      </c>
      <c r="B93" s="60" t="s">
        <v>199</v>
      </c>
      <c r="D93" s="63">
        <v>11077254</v>
      </c>
    </row>
    <row r="94" spans="1:4" ht="15">
      <c r="A94" s="62">
        <v>43500246</v>
      </c>
      <c r="B94" s="60" t="s">
        <v>200</v>
      </c>
      <c r="D94" s="63">
        <v>10504642</v>
      </c>
    </row>
    <row r="95" spans="1:4" ht="15">
      <c r="A95" s="62">
        <v>860019077</v>
      </c>
      <c r="B95" s="60" t="s">
        <v>201</v>
      </c>
      <c r="D95" s="63">
        <v>9611800</v>
      </c>
    </row>
    <row r="96" spans="1:4" ht="15">
      <c r="A96" s="62">
        <v>900440459</v>
      </c>
      <c r="B96" s="60" t="s">
        <v>202</v>
      </c>
      <c r="D96" s="63">
        <v>671028</v>
      </c>
    </row>
    <row r="97" spans="1:4" ht="16.5">
      <c r="A97" s="60">
        <v>802011065</v>
      </c>
      <c r="B97" s="60" t="s">
        <v>181</v>
      </c>
      <c r="D97" s="63">
        <v>167905996</v>
      </c>
    </row>
    <row r="98" spans="1:4" ht="15">
      <c r="A98" s="60">
        <v>890480054</v>
      </c>
      <c r="B98" s="60" t="s">
        <v>90</v>
      </c>
      <c r="D98" s="63">
        <v>207704043</v>
      </c>
    </row>
    <row r="99" spans="1:4" ht="16.5">
      <c r="A99" s="60">
        <v>890501578</v>
      </c>
      <c r="B99" s="60" t="s">
        <v>182</v>
      </c>
      <c r="D99" s="63">
        <v>174590931</v>
      </c>
    </row>
    <row r="100" spans="1:4" ht="16.5">
      <c r="A100" s="60">
        <v>890802678</v>
      </c>
      <c r="B100" s="60" t="s">
        <v>183</v>
      </c>
      <c r="D100" s="63">
        <v>128187289</v>
      </c>
    </row>
    <row r="101" spans="1:4" ht="16.5">
      <c r="A101" s="60">
        <v>890980153</v>
      </c>
      <c r="B101" s="60" t="s">
        <v>184</v>
      </c>
      <c r="D101" s="63">
        <v>494392467</v>
      </c>
    </row>
    <row r="102" spans="1:4" ht="16.5">
      <c r="A102" s="60">
        <v>891701932</v>
      </c>
      <c r="B102" s="60" t="s">
        <v>185</v>
      </c>
      <c r="D102" s="63">
        <v>159276571</v>
      </c>
    </row>
    <row r="103" spans="1:4" ht="16.5">
      <c r="A103" s="60">
        <v>891902811</v>
      </c>
      <c r="B103" s="60" t="s">
        <v>186</v>
      </c>
      <c r="D103" s="63">
        <v>222657248</v>
      </c>
    </row>
    <row r="104" spans="1:4" ht="16.5">
      <c r="A104" s="60">
        <v>800124023</v>
      </c>
      <c r="B104" s="60" t="s">
        <v>187</v>
      </c>
      <c r="D104" s="63">
        <v>171714544</v>
      </c>
    </row>
    <row r="105" spans="1:4" ht="15">
      <c r="A105" s="60">
        <v>800247940</v>
      </c>
      <c r="B105" s="60" t="s">
        <v>188</v>
      </c>
      <c r="D105" s="63">
        <v>122853105</v>
      </c>
    </row>
    <row r="106" spans="1:4" ht="15">
      <c r="A106" s="60">
        <v>890980134</v>
      </c>
      <c r="B106" s="60" t="s">
        <v>46</v>
      </c>
      <c r="D106" s="63">
        <v>208672338</v>
      </c>
    </row>
    <row r="107" spans="1:4" ht="16.5">
      <c r="A107" s="60">
        <v>890980150</v>
      </c>
      <c r="B107" s="60" t="s">
        <v>189</v>
      </c>
      <c r="D107" s="63">
        <v>128354046</v>
      </c>
    </row>
    <row r="108" spans="1:4" ht="15">
      <c r="A108" s="60">
        <v>891800260</v>
      </c>
      <c r="B108" s="60" t="s">
        <v>190</v>
      </c>
      <c r="D108" s="63">
        <v>393245961</v>
      </c>
    </row>
    <row r="109" spans="1:4" ht="15">
      <c r="A109" s="60">
        <v>891500759</v>
      </c>
      <c r="B109" s="60" t="s">
        <v>61</v>
      </c>
      <c r="D109" s="63">
        <v>262777234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Diego Andrés Cortes Marquez</cp:lastModifiedBy>
  <dcterms:created xsi:type="dcterms:W3CDTF">2012-01-13T14:38:35Z</dcterms:created>
  <dcterms:modified xsi:type="dcterms:W3CDTF">2012-07-24T20:31:30Z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