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10" tabRatio="858" activeTab="0"/>
  </bookViews>
  <sheets>
    <sheet name="Otras Transf_Universidades" sheetId="1" r:id="rId1"/>
    <sheet name="Hoja3" sheetId="2" r:id="rId2"/>
    <sheet name="Hoja2" sheetId="3" r:id="rId3"/>
    <sheet name="Hoja1" sheetId="4" r:id="rId4"/>
  </sheets>
  <externalReferences>
    <externalReference r:id="rId8"/>
  </externalReferences>
  <definedNames>
    <definedName name="_xlnm._FilterDatabase" localSheetId="0" hidden="1">'Otras Transf_Universidades'!$S$3:$U$54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<sst xmlns="http://schemas.openxmlformats.org/spreadsheetml/2006/main" count="360" uniqueCount="214">
  <si>
    <t>SALDOS DE CUENTAS DEL GASTO - OTRAS TRANSFERENCIAS</t>
  </si>
  <si>
    <t>MOVIMIENTOS DE ENERO</t>
  </si>
  <si>
    <t>SALDOS A 30 ENERO DEL 2011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</si>
  <si>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</si>
  <si>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</si>
  <si>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</si>
  <si>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</si>
  <si>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</si>
  <si>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</si>
  <si>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</si>
  <si>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</si>
  <si>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</si>
  <si>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</si>
  <si>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</si>
  <si>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</si>
  <si>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</si>
  <si>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</si>
  <si>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</si>
  <si>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</si>
  <si>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</si>
  <si>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</si>
  <si>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</si>
  <si>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</si>
  <si>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</si>
  <si>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</si>
  <si>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</si>
  <si>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</si>
  <si>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</si>
  <si>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</si>
  <si>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</si>
  <si>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</si>
  <si>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</si>
  <si>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</si>
  <si>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</si>
  <si>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</si>
  <si>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</si>
  <si>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</si>
  <si>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</si>
  <si>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</si>
  <si>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</si>
  <si>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</si>
  <si>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</si>
  <si>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</si>
  <si>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</si>
  <si>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</si>
  <si>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</si>
  <si>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</si>
  <si>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</si>
  <si>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</si>
  <si>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</si>
  <si>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</si>
  <si>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</si>
  <si>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</si>
  <si>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</si>
  <si>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</si>
  <si>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</si>
  <si>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</si>
  <si>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</si>
  <si>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</si>
  <si>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</si>
  <si>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</si>
  <si>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</si>
  <si>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</si>
  <si>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</si>
  <si>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</si>
  <si>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</si>
  <si>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</si>
  <si>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</si>
  <si>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</si>
  <si>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</si>
  <si>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</si>
  <si>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</si>
  <si>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</si>
  <si>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</si>
  <si>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</si>
  <si>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</si>
  <si>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</si>
  <si>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</si>
  <si>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</si>
  <si>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</si>
  <si>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</si>
  <si>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</si>
  <si>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</si>
  <si>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</si>
  <si>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</si>
  <si>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</si>
  <si>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</si>
  <si>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</si>
  <si>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</si>
  <si>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</si>
  <si>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</si>
  <si>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</si>
  <si>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</si>
  <si>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</si>
  <si>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</si>
  <si>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</si>
  <si>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</si>
  <si>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</si>
  <si>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</si>
  <si>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</si>
  <si>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</si>
  <si>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</si>
  <si>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</si>
  <si>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</si>
  <si>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</si>
  <si>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ruthgarcia@unicolmayor.edu.co</t>
  </si>
  <si>
    <t>jmlopez@ut.edu.co</t>
  </si>
  <si>
    <t>finanzas@intep.edu.co   contabilidad@intep.edu.co</t>
  </si>
  <si>
    <t>malena.burgos@uptc.edu.co</t>
  </si>
  <si>
    <t>wbenavides@unicauca.edu.co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</si>
  <si>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</si>
  <si>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</si>
  <si>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</si>
  <si>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</si>
  <si>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</si>
  <si>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</si>
  <si>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</si>
  <si>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</si>
  <si>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</si>
  <si>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</si>
  <si>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</si>
  <si>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</si>
  <si>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</si>
  <si>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</si>
  <si>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</si>
  <si>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</si>
  <si>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</si>
  <si>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</si>
  <si>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</si>
  <si>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</si>
  <si>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</si>
  <si>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</si>
  <si>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</si>
  <si>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</si>
  <si>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</si>
  <si>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</si>
  <si>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</si>
  <si>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</si>
  <si>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</si>
  <si>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</si>
  <si>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</si>
  <si>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</si>
  <si>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</si>
  <si>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</si>
  <si>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</si>
  <si>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</si>
  <si>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</si>
  <si>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</si>
  <si>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</si>
  <si>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</si>
  <si>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</si>
  <si>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</si>
  <si>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</si>
  <si>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</si>
  <si>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</si>
  <si>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</si>
  <si>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</si>
  <si>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</si>
  <si>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</si>
  <si>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</si>
  <si>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</si>
  <si>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</si>
  <si>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</si>
  <si>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</si>
  <si>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</si>
  <si>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UNIVERSIDAD TECNOLOGICA DEL CHOCO</t>
  </si>
  <si>
    <t>UNIVERSIDAD COLEGIO MAYOR DE CUNDINAMARCA</t>
  </si>
  <si>
    <t>UNIVERSIDAD INDUSTRIAL DE SANTANDER</t>
  </si>
  <si>
    <t>UNIVERSIDAD MILITAR NUEVA GRANADA</t>
  </si>
  <si>
    <t>UNIVERSIDAD NACIONAL DE COLOMBIA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</si>
  <si>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</si>
  <si>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</si>
  <si>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</si>
  <si>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</si>
  <si>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NACIONAL</t>
  </si>
  <si>
    <t>UNIVERSIDAD PEDAGOGICA Y TECNOLOGICA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</si>
  <si>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</si>
  <si>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</si>
  <si>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</si>
  <si>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</si>
  <si>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</si>
  <si>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MOVIMIENTOS DE FEBRERO</t>
  </si>
  <si>
    <t>SALDOS A 30 FEBRERO DEL 2011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</si>
  <si>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</si>
  <si>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</si>
  <si>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</si>
  <si>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</si>
  <si>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</si>
  <si>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</si>
  <si>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</si>
  <si>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INSTITUTO TECNOLOGICO DEL PUTUMAYO</t>
  </si>
  <si>
    <t>BIBLIOTECA PUBLICA PILOTO DE MEDELLIN PARA AMERICA LATINA</t>
  </si>
  <si>
    <t>COLEGIO DE BOYACA</t>
  </si>
  <si>
    <t>Excel</t>
  </si>
  <si>
    <t>EMPRESA DE TELECOMUNICACIONES DE BOGOTA SA ESP</t>
  </si>
  <si>
    <t>CODENSA S.A ESP</t>
  </si>
  <si>
    <t>CARL HENRIK LANGEBAEK RUEDA</t>
  </si>
  <si>
    <t>ALVARO  ZAPATA DOMINGUEZ</t>
  </si>
  <si>
    <t>FRANCO ALIRIO VALLEJO CABRERA</t>
  </si>
  <si>
    <t>PEDRO ANTONIO PRIETO PULIDO</t>
  </si>
  <si>
    <t>JAIME EDUARDO BERNAL VILLEGAS</t>
  </si>
  <si>
    <t>LORENA  GARTNER ISAZA</t>
  </si>
  <si>
    <t xml:space="preserve">DIANA MARIA RAMIREZ </t>
  </si>
  <si>
    <t>EDIFICIO ANGEL PROPIEDAD HORIZONTAL</t>
  </si>
  <si>
    <t>UNION TEMPORAL LOGISTICA INESCA-1</t>
  </si>
  <si>
    <t>SIIF</t>
  </si>
  <si>
    <t>Etiquetas de fila</t>
  </si>
  <si>
    <t>Total general</t>
  </si>
  <si>
    <t>Suma de Excel</t>
  </si>
  <si>
    <t>Suma de SIIF</t>
  </si>
  <si>
    <t>MOVIMIENTOS DE MARZO</t>
  </si>
  <si>
    <t>SALDOS A 30 MARZO DEL 2012</t>
  </si>
  <si>
    <t>Marzo</t>
  </si>
  <si>
    <t>Total marzo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</si>
</sst>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[$-10C0A]#,##0.00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5.95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5.95"/>
      <color rgb="FF2D77C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/>
      <top style="thin">
        <color rgb="FF2D77C2"/>
      </top>
      <bottom style="thin">
        <color rgb="FF2D77C2"/>
      </bottom>
    </border>
    <border>
      <left/>
      <right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6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6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2" fillId="35" borderId="0" xfId="57" applyFill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6" borderId="10" xfId="57" applyFont="1" applyFill="1" applyBorder="1" applyAlignment="1">
      <alignment vertical="center" wrapText="1"/>
      <protection/>
    </xf>
    <xf numFmtId="1" fontId="2" fillId="36" borderId="10" xfId="54" applyNumberFormat="1" applyFill="1" applyBorder="1" applyAlignment="1">
      <alignment/>
      <protection/>
    </xf>
    <xf numFmtId="3" fontId="45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0" fontId="47" fillId="0" borderId="16" xfId="0" applyFont="1" applyFill="1" applyBorder="1" applyAlignment="1" applyProtection="1">
      <alignment vertical="top" wrapText="1" readingOrder="1"/>
      <protection locked="0"/>
    </xf>
    <xf numFmtId="43" fontId="0" fillId="0" borderId="0" xfId="48" applyFont="1" applyAlignment="1">
      <alignment/>
    </xf>
    <xf numFmtId="0" fontId="47" fillId="0" borderId="17" xfId="0" applyFont="1" applyFill="1" applyBorder="1" applyAlignment="1" applyProtection="1">
      <alignment vertical="top" wrapText="1" readingOrder="1"/>
      <protection locked="0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5" fillId="37" borderId="18" xfId="0" applyFont="1" applyFill="1" applyBorder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43" fontId="0" fillId="0" borderId="0" xfId="0" applyNumberFormat="1" applyAlignment="1">
      <alignment/>
    </xf>
    <xf numFmtId="3" fontId="12" fillId="0" borderId="19" xfId="0" applyNumberFormat="1" applyFont="1" applyBorder="1" applyAlignment="1">
      <alignment horizontal="right" wrapText="1"/>
    </xf>
    <xf numFmtId="3" fontId="12" fillId="0" borderId="20" xfId="0" applyNumberFormat="1" applyFont="1" applyBorder="1" applyAlignment="1">
      <alignment horizontal="right" wrapText="1"/>
    </xf>
    <xf numFmtId="0" fontId="2" fillId="35" borderId="0" xfId="57" applyFill="1" applyAlignment="1">
      <alignment horizontal="center"/>
      <protection/>
    </xf>
    <xf numFmtId="0" fontId="0" fillId="0" borderId="0" xfId="0" applyAlignment="1">
      <alignment horizontal="center"/>
    </xf>
    <xf numFmtId="1" fontId="2" fillId="0" borderId="10" xfId="57" applyNumberFormat="1" applyFont="1" applyBorder="1" applyAlignment="1">
      <alignment wrapText="1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rmaza\Configuraci&#243;n%20local\Archivos%20temporales%20de%20Internet\Content.Outlook\0M3KTFKB\Copia%20de%20COLEGIOS%20MAYORES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urrent"/>
    </sheetNames>
    <sheetDataSet>
      <sheetData sheetId="0">
        <row r="4">
          <cell r="L4">
            <v>8918002604</v>
          </cell>
          <cell r="M4" t="str">
            <v>POP</v>
          </cell>
          <cell r="N4">
            <v>250010030</v>
          </cell>
          <cell r="O4">
            <v>393245961</v>
          </cell>
        </row>
        <row r="5">
          <cell r="L5">
            <v>8907009060</v>
          </cell>
          <cell r="M5" t="str">
            <v>DAV</v>
          </cell>
          <cell r="N5" t="str">
            <v>224037788</v>
          </cell>
          <cell r="O5">
            <v>63845174</v>
          </cell>
        </row>
        <row r="6">
          <cell r="L6">
            <v>8909801341</v>
          </cell>
          <cell r="M6" t="str">
            <v>POP</v>
          </cell>
          <cell r="N6">
            <v>180012262</v>
          </cell>
          <cell r="O6">
            <v>208672338</v>
          </cell>
        </row>
        <row r="7">
          <cell r="L7">
            <v>8915007591</v>
          </cell>
          <cell r="M7" t="str">
            <v>POP</v>
          </cell>
          <cell r="N7">
            <v>290010347</v>
          </cell>
          <cell r="O7">
            <v>262777234</v>
          </cell>
        </row>
        <row r="8">
          <cell r="L8">
            <v>8909801501</v>
          </cell>
          <cell r="M8" t="str">
            <v>OCC</v>
          </cell>
          <cell r="N8">
            <v>440069748</v>
          </cell>
          <cell r="O8">
            <v>128354046</v>
          </cell>
        </row>
        <row r="9">
          <cell r="L9">
            <v>8002479401</v>
          </cell>
          <cell r="M9" t="str">
            <v>BBVA</v>
          </cell>
          <cell r="N9">
            <v>598206977</v>
          </cell>
          <cell r="O9">
            <v>122853105</v>
          </cell>
        </row>
        <row r="10">
          <cell r="L10">
            <v>8917019320</v>
          </cell>
          <cell r="M10" t="str">
            <v>AGRARIO</v>
          </cell>
          <cell r="N10" t="str">
            <v>042090000748</v>
          </cell>
          <cell r="O10">
            <v>159276571</v>
          </cell>
        </row>
        <row r="11">
          <cell r="L11">
            <v>8908026784</v>
          </cell>
          <cell r="M11" t="str">
            <v>DAV</v>
          </cell>
          <cell r="N11" t="str">
            <v>085469998554</v>
          </cell>
          <cell r="O11">
            <v>128187289</v>
          </cell>
        </row>
        <row r="12">
          <cell r="L12">
            <v>8001240234</v>
          </cell>
          <cell r="M12" t="str">
            <v>BOGOTA</v>
          </cell>
          <cell r="N12">
            <v>188293187</v>
          </cell>
          <cell r="O12">
            <v>171714544</v>
          </cell>
        </row>
        <row r="13">
          <cell r="L13">
            <v>8909801531</v>
          </cell>
          <cell r="M13" t="str">
            <v>BBVA</v>
          </cell>
          <cell r="N13">
            <v>299006056</v>
          </cell>
          <cell r="O13">
            <v>494392467</v>
          </cell>
        </row>
        <row r="14">
          <cell r="L14">
            <v>8904800545</v>
          </cell>
          <cell r="M14" t="str">
            <v>BBVA</v>
          </cell>
          <cell r="N14">
            <v>253019590</v>
          </cell>
          <cell r="O14">
            <v>207704043</v>
          </cell>
        </row>
        <row r="15">
          <cell r="L15">
            <v>8020110655</v>
          </cell>
          <cell r="M15" t="str">
            <v>DAV</v>
          </cell>
          <cell r="N15" t="str">
            <v>029769999953</v>
          </cell>
          <cell r="O15">
            <v>167905996</v>
          </cell>
        </row>
        <row r="16">
          <cell r="L16">
            <v>8905015784</v>
          </cell>
          <cell r="M16" t="str">
            <v>POP</v>
          </cell>
          <cell r="N16" t="str">
            <v>720000934</v>
          </cell>
          <cell r="O16">
            <v>174590931</v>
          </cell>
        </row>
        <row r="17">
          <cell r="L17">
            <v>8919028110</v>
          </cell>
          <cell r="M17" t="str">
            <v>COLOM</v>
          </cell>
          <cell r="N17">
            <v>73265710838</v>
          </cell>
          <cell r="O17">
            <v>222657248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9" sheet="Hoja1"/>
  </cacheSource>
  <cacheFields count="4">
    <cacheField name="NIT">
      <sharedItems containsSemiMixedTypes="0" containsString="0" containsMixedTypes="0" containsNumber="1" containsInteger="1" count="61">
        <n v="800118954"/>
        <n v="800124023"/>
        <n v="800144829"/>
        <n v="800163130"/>
        <n v="800225340"/>
        <n v="800247940"/>
        <n v="835000300"/>
        <n v="860512780"/>
        <n v="860525148"/>
        <n v="890000432"/>
        <n v="890102257"/>
        <n v="890201213"/>
        <n v="890399010"/>
        <n v="890480123"/>
        <n v="890500622"/>
        <n v="890501510"/>
        <n v="890680062"/>
        <n v="890700640"/>
        <n v="890700906"/>
        <n v="890801063"/>
        <n v="890802678"/>
        <n v="890980040"/>
        <n v="890980134"/>
        <n v="890980150"/>
        <n v="891080031"/>
        <n v="891180084"/>
        <n v="891190346"/>
        <n v="891380033"/>
        <n v="891480035"/>
        <n v="891500319"/>
        <n v="891500759"/>
        <n v="891680089"/>
        <n v="891701932"/>
        <n v="891780111"/>
        <n v="891800260"/>
        <n v="891800330"/>
        <n v="891900853"/>
        <n v="892000757"/>
        <n v="892115029"/>
        <n v="892200323"/>
        <n v="892300285"/>
        <n v="899999063"/>
        <n v="899999124"/>
        <n v="899999230"/>
        <n v="802011065"/>
        <n v="890480054"/>
        <n v="890980153"/>
        <n v="890980112"/>
        <n v="890501578"/>
        <n v="891902811"/>
        <n v="899999115"/>
        <n v="830037248"/>
        <n v="79154384"/>
        <n v="16583292"/>
        <n v="16241270"/>
        <n v="19156691"/>
        <n v="19099020"/>
        <n v="24320173"/>
        <n v="43500246"/>
        <n v="860019077"/>
        <n v="900440459"/>
      </sharedItems>
    </cacheField>
    <cacheField name="Entidad">
      <sharedItems containsMixedTypes="0"/>
    </cacheField>
    <cacheField name="Excel">
      <sharedItems containsMixedTypes="1" containsNumber="1" containsInteger="1"/>
    </cacheField>
    <cacheField name="SIIF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65" firstHeaderRow="0" firstDataRow="1" firstDataCol="1"/>
  <pivotFields count="4">
    <pivotField axis="axisRow" showAll="0">
      <items count="62">
        <item x="54"/>
        <item x="53"/>
        <item x="56"/>
        <item x="55"/>
        <item x="57"/>
        <item x="58"/>
        <item x="52"/>
        <item x="0"/>
        <item x="1"/>
        <item x="2"/>
        <item x="3"/>
        <item x="4"/>
        <item x="5"/>
        <item x="44"/>
        <item x="51"/>
        <item x="6"/>
        <item x="59"/>
        <item x="7"/>
        <item x="8"/>
        <item x="9"/>
        <item x="10"/>
        <item x="11"/>
        <item x="12"/>
        <item x="45"/>
        <item x="13"/>
        <item x="14"/>
        <item x="15"/>
        <item x="48"/>
        <item x="16"/>
        <item x="17"/>
        <item x="18"/>
        <item x="19"/>
        <item x="20"/>
        <item x="21"/>
        <item x="47"/>
        <item x="22"/>
        <item x="23"/>
        <item x="4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9"/>
        <item x="37"/>
        <item x="38"/>
        <item x="39"/>
        <item x="40"/>
        <item x="41"/>
        <item x="50"/>
        <item x="42"/>
        <item x="43"/>
        <item x="60"/>
        <item t="default"/>
      </items>
    </pivotField>
    <pivotField showAll="0"/>
    <pivotField dataField="1" showAll="0"/>
    <pivotField dataField="1"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Excel" fld="2" baseField="0" baseItem="0"/>
    <dataField name="Suma de SIIF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" sqref="D5"/>
    </sheetView>
  </sheetViews>
  <sheetFormatPr defaultColWidth="11.421875" defaultRowHeight="15"/>
  <cols>
    <col min="1" max="1" width="17.28125" style="20" customWidth="1"/>
    <col min="2" max="2" width="17.28125" style="20" hidden="1" customWidth="1"/>
    <col min="3" max="3" width="16.28125" style="20" customWidth="1"/>
    <col min="4" max="4" width="46.8515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24" s="7" customFormat="1" ht="22.5" customHeight="1">
      <c r="A2" s="6"/>
      <c r="B2" s="6"/>
      <c r="C2" s="6"/>
      <c r="D2" s="6"/>
      <c r="E2" s="6"/>
      <c r="F2" s="79" t="s">
        <v>1</v>
      </c>
      <c r="G2" s="80"/>
      <c r="H2" s="80"/>
      <c r="I2" s="81"/>
      <c r="J2" s="77" t="s">
        <v>2</v>
      </c>
      <c r="K2" s="78"/>
      <c r="L2" s="78"/>
      <c r="M2" s="79" t="s">
        <v>181</v>
      </c>
      <c r="N2" s="80"/>
      <c r="O2" s="80"/>
      <c r="P2" s="77" t="s">
        <v>182</v>
      </c>
      <c r="Q2" s="78"/>
      <c r="R2" s="78"/>
      <c r="S2" s="79" t="s">
        <v>210</v>
      </c>
      <c r="T2" s="80"/>
      <c r="U2" s="80"/>
      <c r="V2" s="77" t="s">
        <v>211</v>
      </c>
      <c r="W2" s="78"/>
      <c r="X2" s="78"/>
    </row>
    <row r="3" spans="1:24" s="13" customFormat="1" ht="48" customHeight="1">
      <c r="A3" s="8" t="s">
        <v>3</v>
      </c>
      <c r="B3" s="8"/>
      <c r="C3" s="8" t="s">
        <v>4</v>
      </c>
      <c r="D3" s="9" t="s">
        <v>5</v>
      </c>
      <c r="E3" s="8" t="s">
        <v>6</v>
      </c>
      <c r="F3" s="10" t="s">
        <v>101</v>
      </c>
      <c r="G3" s="11" t="s">
        <v>102</v>
      </c>
      <c r="H3" s="12" t="s">
        <v>103</v>
      </c>
      <c r="I3" s="11" t="s">
        <v>104</v>
      </c>
      <c r="J3" s="8" t="s">
        <v>101</v>
      </c>
      <c r="K3" s="8" t="s">
        <v>102</v>
      </c>
      <c r="L3" s="8" t="s">
        <v>103</v>
      </c>
      <c r="M3" s="10" t="s">
        <v>101</v>
      </c>
      <c r="N3" s="11" t="s">
        <v>102</v>
      </c>
      <c r="O3" s="12" t="s">
        <v>103</v>
      </c>
      <c r="P3" s="8" t="s">
        <v>101</v>
      </c>
      <c r="Q3" s="8" t="s">
        <v>102</v>
      </c>
      <c r="R3" s="8" t="s">
        <v>103</v>
      </c>
      <c r="S3" s="10" t="s">
        <v>101</v>
      </c>
      <c r="T3" s="11" t="s">
        <v>102</v>
      </c>
      <c r="U3" s="12" t="s">
        <v>103</v>
      </c>
      <c r="V3" s="8" t="s">
        <v>101</v>
      </c>
      <c r="W3" s="8" t="s">
        <v>102</v>
      </c>
      <c r="X3" s="8" t="s">
        <v>103</v>
      </c>
    </row>
    <row r="4" spans="1:24" ht="12.75">
      <c r="A4" s="14">
        <v>8001189541</v>
      </c>
      <c r="B4" s="14">
        <v>800118954</v>
      </c>
      <c r="C4" s="14">
        <v>124552000</v>
      </c>
      <c r="D4" s="15" t="s">
        <v>7</v>
      </c>
      <c r="E4" s="16" t="s">
        <v>8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</row>
    <row r="5" spans="1:24" ht="12.75">
      <c r="A5" s="14">
        <v>8001240234</v>
      </c>
      <c r="B5" s="14">
        <v>800124023</v>
      </c>
      <c r="C5" s="14">
        <v>824276000</v>
      </c>
      <c r="D5" s="15" t="s">
        <v>9</v>
      </c>
      <c r="E5" s="16" t="s">
        <v>111</v>
      </c>
      <c r="F5" s="17">
        <v>0</v>
      </c>
      <c r="G5" s="17"/>
      <c r="H5" s="18">
        <v>171714544</v>
      </c>
      <c r="I5" s="17"/>
      <c r="J5" s="19">
        <f aca="true" t="shared" si="0" ref="J5:L51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3">+J5+M5</f>
        <v>0</v>
      </c>
      <c r="Q5" s="19">
        <f aca="true" t="shared" si="2" ref="Q5:Q53">+K5+N5</f>
        <v>0</v>
      </c>
      <c r="R5" s="19">
        <f aca="true" t="shared" si="3" ref="R5:R53">+L5+O5</f>
        <v>343429088</v>
      </c>
      <c r="S5" s="17">
        <v>0</v>
      </c>
      <c r="T5" s="17"/>
      <c r="U5" s="18">
        <v>171714544</v>
      </c>
      <c r="V5" s="19">
        <f aca="true" t="shared" si="4" ref="V5:V53">+P5+S5</f>
        <v>0</v>
      </c>
      <c r="W5" s="19">
        <f aca="true" t="shared" si="5" ref="W5:W53">+Q5+T5</f>
        <v>0</v>
      </c>
      <c r="X5" s="19">
        <f aca="true" t="shared" si="6" ref="X5:X53">+R5+U5</f>
        <v>515143632</v>
      </c>
    </row>
    <row r="6" spans="1:24" ht="12.75">
      <c r="A6" s="14">
        <v>8001448299</v>
      </c>
      <c r="B6" s="14">
        <v>800144829</v>
      </c>
      <c r="C6" s="14">
        <v>821400000</v>
      </c>
      <c r="D6" s="15" t="s">
        <v>10</v>
      </c>
      <c r="E6" s="22" t="s">
        <v>105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</row>
    <row r="7" spans="1:24" ht="12.75">
      <c r="A7" s="21">
        <v>8001631300</v>
      </c>
      <c r="B7" s="14">
        <v>800163130</v>
      </c>
      <c r="C7" s="14">
        <v>129254000</v>
      </c>
      <c r="D7" s="15" t="s">
        <v>11</v>
      </c>
      <c r="E7" s="22" t="s">
        <v>12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</row>
    <row r="8" spans="1:24" ht="15">
      <c r="A8" s="14">
        <v>8002253408</v>
      </c>
      <c r="B8" s="14">
        <v>800225340</v>
      </c>
      <c r="C8" s="14">
        <v>821700000</v>
      </c>
      <c r="D8" s="15" t="s">
        <v>13</v>
      </c>
      <c r="E8" s="23" t="s">
        <v>14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</row>
    <row r="9" spans="1:24" ht="12.75">
      <c r="A9" s="14">
        <v>8002479401</v>
      </c>
      <c r="B9" s="14">
        <v>800247940</v>
      </c>
      <c r="C9" s="14">
        <v>824086000</v>
      </c>
      <c r="D9" s="15" t="s">
        <v>15</v>
      </c>
      <c r="E9" s="16" t="s">
        <v>16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</row>
    <row r="10" spans="1:24" ht="12.75">
      <c r="A10" s="14">
        <v>8350003004</v>
      </c>
      <c r="B10" s="14">
        <v>835000300</v>
      </c>
      <c r="C10" s="14">
        <v>826076000</v>
      </c>
      <c r="D10" s="15" t="s">
        <v>17</v>
      </c>
      <c r="E10" s="16" t="s">
        <v>18</v>
      </c>
      <c r="F10" s="17">
        <v>0</v>
      </c>
      <c r="G10" s="17"/>
      <c r="H10" s="18">
        <v>665664483</v>
      </c>
      <c r="I10" s="17"/>
      <c r="J10" s="19">
        <f t="shared" si="0"/>
        <v>0</v>
      </c>
      <c r="K10" s="19">
        <f t="shared" si="0"/>
        <v>0</v>
      </c>
      <c r="L10" s="19">
        <f t="shared" si="0"/>
        <v>665664483</v>
      </c>
      <c r="M10" s="17">
        <v>0</v>
      </c>
      <c r="N10" s="17"/>
      <c r="O10" s="18">
        <v>1331328966</v>
      </c>
      <c r="P10" s="19">
        <f t="shared" si="1"/>
        <v>0</v>
      </c>
      <c r="Q10" s="19">
        <f t="shared" si="2"/>
        <v>0</v>
      </c>
      <c r="R10" s="19">
        <f t="shared" si="3"/>
        <v>1996993449</v>
      </c>
      <c r="S10" s="17">
        <v>0</v>
      </c>
      <c r="T10" s="17"/>
      <c r="U10" s="18">
        <v>665664483</v>
      </c>
      <c r="V10" s="19">
        <f t="shared" si="4"/>
        <v>0</v>
      </c>
      <c r="W10" s="19">
        <f t="shared" si="5"/>
        <v>0</v>
      </c>
      <c r="X10" s="19">
        <f t="shared" si="6"/>
        <v>2662657932</v>
      </c>
    </row>
    <row r="11" spans="1:24" ht="12.75">
      <c r="A11" s="14">
        <v>8605127804</v>
      </c>
      <c r="B11" s="14">
        <v>860512780</v>
      </c>
      <c r="C11" s="14">
        <v>822000000</v>
      </c>
      <c r="D11" s="15" t="s">
        <v>19</v>
      </c>
      <c r="E11" s="16" t="s">
        <v>20</v>
      </c>
      <c r="F11" s="17">
        <v>0</v>
      </c>
      <c r="G11" s="17"/>
      <c r="H11" s="18">
        <v>2057708955.6666665</v>
      </c>
      <c r="I11" s="17"/>
      <c r="J11" s="19">
        <f t="shared" si="0"/>
        <v>0</v>
      </c>
      <c r="K11" s="19">
        <f t="shared" si="0"/>
        <v>0</v>
      </c>
      <c r="L11" s="19">
        <f t="shared" si="0"/>
        <v>2057708955.6666665</v>
      </c>
      <c r="M11" s="17">
        <v>0</v>
      </c>
      <c r="N11" s="17"/>
      <c r="O11" s="18">
        <v>4115417912</v>
      </c>
      <c r="P11" s="19">
        <f t="shared" si="1"/>
        <v>0</v>
      </c>
      <c r="Q11" s="19">
        <f t="shared" si="2"/>
        <v>0</v>
      </c>
      <c r="R11" s="19">
        <f t="shared" si="3"/>
        <v>6173126867.666666</v>
      </c>
      <c r="S11" s="17">
        <v>0</v>
      </c>
      <c r="T11" s="17"/>
      <c r="U11" s="18">
        <v>2057708956</v>
      </c>
      <c r="V11" s="19">
        <f t="shared" si="4"/>
        <v>0</v>
      </c>
      <c r="W11" s="19">
        <f t="shared" si="5"/>
        <v>0</v>
      </c>
      <c r="X11" s="19">
        <f t="shared" si="6"/>
        <v>8230835823.666666</v>
      </c>
    </row>
    <row r="12" spans="1:24" ht="12.75">
      <c r="A12" s="14">
        <v>8605251485</v>
      </c>
      <c r="B12" s="14">
        <v>860525148</v>
      </c>
      <c r="C12" s="14">
        <v>44600000</v>
      </c>
      <c r="D12" s="15" t="s">
        <v>21</v>
      </c>
      <c r="E12" s="16" t="s">
        <v>22</v>
      </c>
      <c r="F12" s="17">
        <v>0</v>
      </c>
      <c r="G12" s="17"/>
      <c r="H12" s="18">
        <v>0</v>
      </c>
      <c r="I12" s="17"/>
      <c r="J12" s="19">
        <f t="shared" si="0"/>
        <v>0</v>
      </c>
      <c r="K12" s="19">
        <f t="shared" si="0"/>
        <v>0</v>
      </c>
      <c r="L12" s="19">
        <f t="shared" si="0"/>
        <v>0</v>
      </c>
      <c r="M12" s="17">
        <v>0</v>
      </c>
      <c r="N12" s="17"/>
      <c r="O12" s="18">
        <v>0</v>
      </c>
      <c r="P12" s="19">
        <f t="shared" si="1"/>
        <v>0</v>
      </c>
      <c r="Q12" s="19">
        <f t="shared" si="2"/>
        <v>0</v>
      </c>
      <c r="R12" s="19">
        <f t="shared" si="3"/>
        <v>0</v>
      </c>
      <c r="S12" s="17">
        <v>0</v>
      </c>
      <c r="T12" s="17"/>
      <c r="U12" s="18">
        <v>0</v>
      </c>
      <c r="V12" s="19">
        <f t="shared" si="4"/>
        <v>0</v>
      </c>
      <c r="W12" s="19">
        <f t="shared" si="5"/>
        <v>0</v>
      </c>
      <c r="X12" s="19">
        <f t="shared" si="6"/>
        <v>0</v>
      </c>
    </row>
    <row r="13" spans="1:24" ht="12.75">
      <c r="A13" s="14">
        <v>8900004328</v>
      </c>
      <c r="B13" s="14">
        <v>890000432</v>
      </c>
      <c r="C13" s="14">
        <v>126663000</v>
      </c>
      <c r="D13" s="15" t="s">
        <v>23</v>
      </c>
      <c r="E13" s="16" t="s">
        <v>24</v>
      </c>
      <c r="F13" s="17">
        <v>0</v>
      </c>
      <c r="G13" s="17"/>
      <c r="H13" s="18">
        <v>2606980881.666667</v>
      </c>
      <c r="I13" s="17"/>
      <c r="J13" s="19">
        <f t="shared" si="0"/>
        <v>0</v>
      </c>
      <c r="K13" s="19">
        <f t="shared" si="0"/>
        <v>0</v>
      </c>
      <c r="L13" s="19">
        <f t="shared" si="0"/>
        <v>2606980881.666667</v>
      </c>
      <c r="M13" s="17">
        <v>0</v>
      </c>
      <c r="N13" s="17"/>
      <c r="O13" s="18">
        <v>5213961762</v>
      </c>
      <c r="P13" s="19">
        <f t="shared" si="1"/>
        <v>0</v>
      </c>
      <c r="Q13" s="19">
        <f t="shared" si="2"/>
        <v>0</v>
      </c>
      <c r="R13" s="19">
        <f t="shared" si="3"/>
        <v>7820942643.666667</v>
      </c>
      <c r="S13" s="17">
        <v>0</v>
      </c>
      <c r="T13" s="17"/>
      <c r="U13" s="18">
        <v>2606980881</v>
      </c>
      <c r="V13" s="19">
        <f t="shared" si="4"/>
        <v>0</v>
      </c>
      <c r="W13" s="19">
        <f t="shared" si="5"/>
        <v>0</v>
      </c>
      <c r="X13" s="19">
        <f t="shared" si="6"/>
        <v>10427923524.666668</v>
      </c>
    </row>
    <row r="14" spans="1:24" ht="12.75">
      <c r="A14" s="14">
        <v>8901022573</v>
      </c>
      <c r="B14" s="14">
        <v>890102257</v>
      </c>
      <c r="C14" s="14">
        <v>121708000</v>
      </c>
      <c r="D14" s="15" t="s">
        <v>25</v>
      </c>
      <c r="E14" s="16" t="s">
        <v>26</v>
      </c>
      <c r="F14" s="17">
        <v>0</v>
      </c>
      <c r="G14" s="17"/>
      <c r="H14" s="18">
        <v>5714972758.666666</v>
      </c>
      <c r="I14" s="17"/>
      <c r="J14" s="19">
        <f t="shared" si="0"/>
        <v>0</v>
      </c>
      <c r="K14" s="19">
        <f t="shared" si="0"/>
        <v>0</v>
      </c>
      <c r="L14" s="19">
        <f t="shared" si="0"/>
        <v>5714972758.666666</v>
      </c>
      <c r="M14" s="17">
        <v>0</v>
      </c>
      <c r="N14" s="17"/>
      <c r="O14" s="18">
        <v>11429945516</v>
      </c>
      <c r="P14" s="19">
        <f t="shared" si="1"/>
        <v>0</v>
      </c>
      <c r="Q14" s="19">
        <f t="shared" si="2"/>
        <v>0</v>
      </c>
      <c r="R14" s="19">
        <f t="shared" si="3"/>
        <v>17144918274.666666</v>
      </c>
      <c r="S14" s="17">
        <v>0</v>
      </c>
      <c r="T14" s="17"/>
      <c r="U14" s="18">
        <v>5714972758</v>
      </c>
      <c r="V14" s="19">
        <f t="shared" si="4"/>
        <v>0</v>
      </c>
      <c r="W14" s="19">
        <f t="shared" si="5"/>
        <v>0</v>
      </c>
      <c r="X14" s="19">
        <f t="shared" si="6"/>
        <v>22859891032.666664</v>
      </c>
    </row>
    <row r="15" spans="1:24" ht="12.75">
      <c r="A15" s="14">
        <v>8902012134</v>
      </c>
      <c r="B15" s="14">
        <v>890201213</v>
      </c>
      <c r="C15" s="14">
        <v>128868000</v>
      </c>
      <c r="D15" s="15" t="s">
        <v>27</v>
      </c>
      <c r="E15" s="16" t="s">
        <v>28</v>
      </c>
      <c r="F15" s="17">
        <v>0</v>
      </c>
      <c r="G15" s="17"/>
      <c r="H15" s="18">
        <v>5978073925.933333</v>
      </c>
      <c r="I15" s="17"/>
      <c r="J15" s="19">
        <f t="shared" si="0"/>
        <v>0</v>
      </c>
      <c r="K15" s="19">
        <f t="shared" si="0"/>
        <v>0</v>
      </c>
      <c r="L15" s="19">
        <f t="shared" si="0"/>
        <v>5978073925.933333</v>
      </c>
      <c r="M15" s="17">
        <v>0</v>
      </c>
      <c r="N15" s="17"/>
      <c r="O15" s="18">
        <v>11956147852</v>
      </c>
      <c r="P15" s="19">
        <f t="shared" si="1"/>
        <v>0</v>
      </c>
      <c r="Q15" s="19">
        <f t="shared" si="2"/>
        <v>0</v>
      </c>
      <c r="R15" s="19">
        <f t="shared" si="3"/>
        <v>17934221777.933334</v>
      </c>
      <c r="S15" s="17">
        <v>0</v>
      </c>
      <c r="T15" s="17"/>
      <c r="U15" s="18">
        <v>5978073926</v>
      </c>
      <c r="V15" s="19">
        <f t="shared" si="4"/>
        <v>0</v>
      </c>
      <c r="W15" s="19">
        <f t="shared" si="5"/>
        <v>0</v>
      </c>
      <c r="X15" s="19">
        <f t="shared" si="6"/>
        <v>23912295703.933334</v>
      </c>
    </row>
    <row r="16" spans="1:24" ht="12.75">
      <c r="A16" s="14">
        <v>8903990106</v>
      </c>
      <c r="B16" s="14">
        <v>890399010</v>
      </c>
      <c r="C16" s="14">
        <v>120676000</v>
      </c>
      <c r="D16" s="15" t="s">
        <v>29</v>
      </c>
      <c r="E16" s="22" t="s">
        <v>30</v>
      </c>
      <c r="F16" s="17">
        <v>0</v>
      </c>
      <c r="G16" s="17"/>
      <c r="H16" s="18">
        <v>11282915242.266666</v>
      </c>
      <c r="I16" s="17"/>
      <c r="J16" s="19">
        <f t="shared" si="0"/>
        <v>0</v>
      </c>
      <c r="K16" s="19">
        <f t="shared" si="0"/>
        <v>0</v>
      </c>
      <c r="L16" s="19">
        <f t="shared" si="0"/>
        <v>11282915242.266666</v>
      </c>
      <c r="M16" s="17">
        <v>0</v>
      </c>
      <c r="N16" s="17"/>
      <c r="O16" s="18">
        <v>22565830484</v>
      </c>
      <c r="P16" s="19">
        <f t="shared" si="1"/>
        <v>0</v>
      </c>
      <c r="Q16" s="19">
        <f t="shared" si="2"/>
        <v>0</v>
      </c>
      <c r="R16" s="19">
        <f t="shared" si="3"/>
        <v>33848745726.266666</v>
      </c>
      <c r="S16" s="17">
        <v>0</v>
      </c>
      <c r="T16" s="17"/>
      <c r="U16" s="18">
        <v>11282915242</v>
      </c>
      <c r="V16" s="19">
        <f t="shared" si="4"/>
        <v>0</v>
      </c>
      <c r="W16" s="19">
        <f t="shared" si="5"/>
        <v>0</v>
      </c>
      <c r="X16" s="19">
        <f t="shared" si="6"/>
        <v>45131660968.26666</v>
      </c>
    </row>
    <row r="17" spans="1:24" ht="12.75">
      <c r="A17" s="14">
        <v>8904801235</v>
      </c>
      <c r="B17" s="14">
        <v>890480123</v>
      </c>
      <c r="C17" s="14">
        <v>122613000</v>
      </c>
      <c r="D17" s="15" t="s">
        <v>31</v>
      </c>
      <c r="E17" s="16" t="s">
        <v>32</v>
      </c>
      <c r="F17" s="17">
        <v>0</v>
      </c>
      <c r="G17" s="17"/>
      <c r="H17" s="18">
        <v>3975869910.666667</v>
      </c>
      <c r="I17" s="17"/>
      <c r="J17" s="19">
        <f t="shared" si="0"/>
        <v>0</v>
      </c>
      <c r="K17" s="19">
        <f t="shared" si="0"/>
        <v>0</v>
      </c>
      <c r="L17" s="19">
        <f t="shared" si="0"/>
        <v>3975869910.666667</v>
      </c>
      <c r="M17" s="17">
        <v>0</v>
      </c>
      <c r="N17" s="17"/>
      <c r="O17" s="18">
        <v>7951739822</v>
      </c>
      <c r="P17" s="19">
        <f t="shared" si="1"/>
        <v>0</v>
      </c>
      <c r="Q17" s="19">
        <f t="shared" si="2"/>
        <v>0</v>
      </c>
      <c r="R17" s="19">
        <f t="shared" si="3"/>
        <v>11927609732.666668</v>
      </c>
      <c r="S17" s="17">
        <v>0</v>
      </c>
      <c r="T17" s="17"/>
      <c r="U17" s="18">
        <v>3975869911</v>
      </c>
      <c r="V17" s="19">
        <f t="shared" si="4"/>
        <v>0</v>
      </c>
      <c r="W17" s="19">
        <f t="shared" si="5"/>
        <v>0</v>
      </c>
      <c r="X17" s="19">
        <f t="shared" si="6"/>
        <v>15903479643.666668</v>
      </c>
    </row>
    <row r="18" spans="1:24" ht="12.75">
      <c r="A18" s="14">
        <v>8905006226</v>
      </c>
      <c r="B18" s="14">
        <v>890500622</v>
      </c>
      <c r="C18" s="14">
        <v>125354000</v>
      </c>
      <c r="D18" s="15" t="s">
        <v>33</v>
      </c>
      <c r="E18" s="16" t="s">
        <v>34</v>
      </c>
      <c r="F18" s="17">
        <v>0</v>
      </c>
      <c r="G18" s="17"/>
      <c r="H18" s="18">
        <v>1707885039.6666665</v>
      </c>
      <c r="I18" s="17"/>
      <c r="J18" s="19">
        <f t="shared" si="0"/>
        <v>0</v>
      </c>
      <c r="K18" s="19">
        <f t="shared" si="0"/>
        <v>0</v>
      </c>
      <c r="L18" s="19">
        <f t="shared" si="0"/>
        <v>1707885039.6666665</v>
      </c>
      <c r="M18" s="17">
        <v>0</v>
      </c>
      <c r="N18" s="17"/>
      <c r="O18" s="18">
        <v>3415770078</v>
      </c>
      <c r="P18" s="19">
        <f t="shared" si="1"/>
        <v>0</v>
      </c>
      <c r="Q18" s="19">
        <f t="shared" si="2"/>
        <v>0</v>
      </c>
      <c r="R18" s="19">
        <f t="shared" si="3"/>
        <v>5123655117.666666</v>
      </c>
      <c r="S18" s="17">
        <v>0</v>
      </c>
      <c r="T18" s="17"/>
      <c r="U18" s="18">
        <v>1707885039</v>
      </c>
      <c r="V18" s="19">
        <f t="shared" si="4"/>
        <v>0</v>
      </c>
      <c r="W18" s="19">
        <f t="shared" si="5"/>
        <v>0</v>
      </c>
      <c r="X18" s="19">
        <f t="shared" si="6"/>
        <v>6831540156.666666</v>
      </c>
    </row>
    <row r="19" spans="1:24" ht="12.75">
      <c r="A19" s="14">
        <v>8905015104</v>
      </c>
      <c r="B19" s="14">
        <v>890501510</v>
      </c>
      <c r="C19" s="14">
        <v>125454000</v>
      </c>
      <c r="D19" s="15" t="s">
        <v>35</v>
      </c>
      <c r="E19" s="16" t="s">
        <v>36</v>
      </c>
      <c r="F19" s="17">
        <v>0</v>
      </c>
      <c r="G19" s="17"/>
      <c r="H19" s="18">
        <v>1956264132.8666668</v>
      </c>
      <c r="I19" s="17"/>
      <c r="J19" s="19">
        <f t="shared" si="0"/>
        <v>0</v>
      </c>
      <c r="K19" s="19">
        <f t="shared" si="0"/>
        <v>0</v>
      </c>
      <c r="L19" s="19">
        <f t="shared" si="0"/>
        <v>1956264132.8666668</v>
      </c>
      <c r="M19" s="17">
        <v>0</v>
      </c>
      <c r="N19" s="17"/>
      <c r="O19" s="18">
        <v>3912528266</v>
      </c>
      <c r="P19" s="19">
        <f t="shared" si="1"/>
        <v>0</v>
      </c>
      <c r="Q19" s="19">
        <f t="shared" si="2"/>
        <v>0</v>
      </c>
      <c r="R19" s="19">
        <f t="shared" si="3"/>
        <v>5868792398.866667</v>
      </c>
      <c r="S19" s="17">
        <v>0</v>
      </c>
      <c r="T19" s="17"/>
      <c r="U19" s="18">
        <v>1956264133</v>
      </c>
      <c r="V19" s="19">
        <f t="shared" si="4"/>
        <v>0</v>
      </c>
      <c r="W19" s="19">
        <f t="shared" si="5"/>
        <v>0</v>
      </c>
      <c r="X19" s="19">
        <f t="shared" si="6"/>
        <v>7825056531.866667</v>
      </c>
    </row>
    <row r="20" spans="1:24" ht="12.75">
      <c r="A20" s="14">
        <v>8906800622</v>
      </c>
      <c r="B20" s="14">
        <v>890680062</v>
      </c>
      <c r="C20" s="14">
        <v>127625000</v>
      </c>
      <c r="D20" s="15" t="s">
        <v>37</v>
      </c>
      <c r="E20" s="16" t="s">
        <v>38</v>
      </c>
      <c r="F20" s="17">
        <v>0</v>
      </c>
      <c r="G20" s="17"/>
      <c r="H20" s="18">
        <v>667426010.1333333</v>
      </c>
      <c r="I20" s="17"/>
      <c r="J20" s="19">
        <f t="shared" si="0"/>
        <v>0</v>
      </c>
      <c r="K20" s="19">
        <f t="shared" si="0"/>
        <v>0</v>
      </c>
      <c r="L20" s="19">
        <f t="shared" si="0"/>
        <v>667426010.1333333</v>
      </c>
      <c r="M20" s="17">
        <v>0</v>
      </c>
      <c r="N20" s="17"/>
      <c r="O20" s="18">
        <v>1334852020</v>
      </c>
      <c r="P20" s="19">
        <f t="shared" si="1"/>
        <v>0</v>
      </c>
      <c r="Q20" s="19">
        <f t="shared" si="2"/>
        <v>0</v>
      </c>
      <c r="R20" s="19">
        <f t="shared" si="3"/>
        <v>2002278030.1333332</v>
      </c>
      <c r="S20" s="17">
        <v>0</v>
      </c>
      <c r="T20" s="17"/>
      <c r="U20" s="18">
        <v>667426010</v>
      </c>
      <c r="V20" s="19">
        <f t="shared" si="4"/>
        <v>0</v>
      </c>
      <c r="W20" s="19">
        <f t="shared" si="5"/>
        <v>0</v>
      </c>
      <c r="X20" s="19">
        <f t="shared" si="6"/>
        <v>2669704040.133333</v>
      </c>
    </row>
    <row r="21" spans="1:24" ht="12.75">
      <c r="A21" s="14">
        <v>8907006407</v>
      </c>
      <c r="B21" s="14">
        <v>890700640</v>
      </c>
      <c r="C21" s="14">
        <v>129373000</v>
      </c>
      <c r="D21" s="15" t="s">
        <v>39</v>
      </c>
      <c r="E21" s="22" t="s">
        <v>106</v>
      </c>
      <c r="F21" s="17">
        <v>0</v>
      </c>
      <c r="G21" s="17"/>
      <c r="H21" s="18">
        <v>2284659965</v>
      </c>
      <c r="I21" s="17"/>
      <c r="J21" s="19">
        <f t="shared" si="0"/>
        <v>0</v>
      </c>
      <c r="K21" s="19">
        <f t="shared" si="0"/>
        <v>0</v>
      </c>
      <c r="L21" s="19">
        <f t="shared" si="0"/>
        <v>2284659965</v>
      </c>
      <c r="M21" s="17">
        <v>0</v>
      </c>
      <c r="N21" s="17"/>
      <c r="O21" s="18">
        <v>4569319930</v>
      </c>
      <c r="P21" s="19">
        <f t="shared" si="1"/>
        <v>0</v>
      </c>
      <c r="Q21" s="19">
        <f t="shared" si="2"/>
        <v>0</v>
      </c>
      <c r="R21" s="19">
        <f t="shared" si="3"/>
        <v>6853979895</v>
      </c>
      <c r="S21" s="17">
        <v>0</v>
      </c>
      <c r="T21" s="17"/>
      <c r="U21" s="18">
        <v>2284664965</v>
      </c>
      <c r="V21" s="19">
        <f t="shared" si="4"/>
        <v>0</v>
      </c>
      <c r="W21" s="19">
        <f t="shared" si="5"/>
        <v>0</v>
      </c>
      <c r="X21" s="19">
        <f t="shared" si="6"/>
        <v>9138644860</v>
      </c>
    </row>
    <row r="22" spans="1:24" ht="12.75">
      <c r="A22" s="14">
        <v>8907009060</v>
      </c>
      <c r="B22" s="14">
        <v>890700906</v>
      </c>
      <c r="C22" s="14">
        <v>128873000</v>
      </c>
      <c r="D22" s="15" t="s">
        <v>40</v>
      </c>
      <c r="E22" s="16" t="s">
        <v>41</v>
      </c>
      <c r="F22" s="17">
        <v>0</v>
      </c>
      <c r="G22" s="17"/>
      <c r="H22" s="18">
        <v>63845174</v>
      </c>
      <c r="I22" s="17"/>
      <c r="J22" s="19">
        <f t="shared" si="0"/>
        <v>0</v>
      </c>
      <c r="K22" s="19">
        <f t="shared" si="0"/>
        <v>0</v>
      </c>
      <c r="L22" s="19">
        <f t="shared" si="0"/>
        <v>63845174</v>
      </c>
      <c r="M22" s="17">
        <v>0</v>
      </c>
      <c r="N22" s="17"/>
      <c r="O22" s="18">
        <v>63845174</v>
      </c>
      <c r="P22" s="19">
        <f t="shared" si="1"/>
        <v>0</v>
      </c>
      <c r="Q22" s="19">
        <f t="shared" si="2"/>
        <v>0</v>
      </c>
      <c r="R22" s="19">
        <f t="shared" si="3"/>
        <v>127690348</v>
      </c>
      <c r="S22" s="17">
        <v>0</v>
      </c>
      <c r="T22" s="17"/>
      <c r="U22" s="18">
        <v>63845174</v>
      </c>
      <c r="V22" s="19">
        <f t="shared" si="4"/>
        <v>0</v>
      </c>
      <c r="W22" s="19">
        <f t="shared" si="5"/>
        <v>0</v>
      </c>
      <c r="X22" s="19">
        <f t="shared" si="6"/>
        <v>191535522</v>
      </c>
    </row>
    <row r="23" spans="1:24" ht="12.75">
      <c r="A23" s="14">
        <v>8908010630</v>
      </c>
      <c r="B23" s="14">
        <v>890801063</v>
      </c>
      <c r="C23" s="14">
        <v>27017000</v>
      </c>
      <c r="D23" s="15" t="s">
        <v>42</v>
      </c>
      <c r="E23" s="16" t="s">
        <v>43</v>
      </c>
      <c r="F23" s="17">
        <v>992908558.2</v>
      </c>
      <c r="G23" s="17"/>
      <c r="H23" s="18">
        <v>3723281310.4666667</v>
      </c>
      <c r="I23" s="17"/>
      <c r="J23" s="19">
        <f t="shared" si="0"/>
        <v>992908558.2</v>
      </c>
      <c r="K23" s="19">
        <f t="shared" si="0"/>
        <v>0</v>
      </c>
      <c r="L23" s="19">
        <f t="shared" si="0"/>
        <v>3723281310.4666667</v>
      </c>
      <c r="M23" s="17">
        <v>992908558</v>
      </c>
      <c r="N23" s="17"/>
      <c r="O23" s="18">
        <v>7446562620</v>
      </c>
      <c r="P23" s="19">
        <f t="shared" si="1"/>
        <v>1985817116.2</v>
      </c>
      <c r="Q23" s="19">
        <f t="shared" si="2"/>
        <v>0</v>
      </c>
      <c r="R23" s="19">
        <f t="shared" si="3"/>
        <v>11169843930.466667</v>
      </c>
      <c r="S23" s="17">
        <v>992908558</v>
      </c>
      <c r="T23" s="17"/>
      <c r="U23" s="18">
        <v>3723281310</v>
      </c>
      <c r="V23" s="19">
        <f t="shared" si="4"/>
        <v>2978725674.2</v>
      </c>
      <c r="W23" s="19">
        <f t="shared" si="5"/>
        <v>0</v>
      </c>
      <c r="X23" s="19">
        <f t="shared" si="6"/>
        <v>14893125240.466667</v>
      </c>
    </row>
    <row r="24" spans="1:24" ht="12.75">
      <c r="A24" s="14">
        <v>8908026784</v>
      </c>
      <c r="B24" s="14">
        <v>890802678</v>
      </c>
      <c r="C24" s="14">
        <v>825717000</v>
      </c>
      <c r="D24" s="15" t="s">
        <v>44</v>
      </c>
      <c r="E24" s="16" t="s">
        <v>45</v>
      </c>
      <c r="F24" s="17">
        <v>0</v>
      </c>
      <c r="G24" s="17"/>
      <c r="H24" s="18">
        <v>128187289</v>
      </c>
      <c r="I24" s="17"/>
      <c r="J24" s="19">
        <f t="shared" si="0"/>
        <v>0</v>
      </c>
      <c r="K24" s="19">
        <f t="shared" si="0"/>
        <v>0</v>
      </c>
      <c r="L24" s="19">
        <f t="shared" si="0"/>
        <v>128187289</v>
      </c>
      <c r="M24" s="17">
        <v>0</v>
      </c>
      <c r="N24" s="17"/>
      <c r="O24" s="18">
        <v>128187289</v>
      </c>
      <c r="P24" s="19">
        <f t="shared" si="1"/>
        <v>0</v>
      </c>
      <c r="Q24" s="19">
        <f t="shared" si="2"/>
        <v>0</v>
      </c>
      <c r="R24" s="19">
        <f t="shared" si="3"/>
        <v>256374578</v>
      </c>
      <c r="S24" s="17">
        <v>0</v>
      </c>
      <c r="T24" s="17"/>
      <c r="U24" s="18">
        <v>128187289</v>
      </c>
      <c r="V24" s="19">
        <f t="shared" si="4"/>
        <v>0</v>
      </c>
      <c r="W24" s="19">
        <f t="shared" si="5"/>
        <v>0</v>
      </c>
      <c r="X24" s="19">
        <f t="shared" si="6"/>
        <v>384561867</v>
      </c>
    </row>
    <row r="25" spans="1:24" ht="12.75">
      <c r="A25" s="14">
        <v>8909800408</v>
      </c>
      <c r="B25" s="14">
        <v>890980040</v>
      </c>
      <c r="C25" s="14">
        <v>120205000</v>
      </c>
      <c r="D25" s="15" t="s">
        <v>46</v>
      </c>
      <c r="E25" s="16" t="s">
        <v>110</v>
      </c>
      <c r="F25" s="17">
        <v>0</v>
      </c>
      <c r="G25" s="17"/>
      <c r="H25" s="18">
        <v>15018169354.866667</v>
      </c>
      <c r="I25" s="17"/>
      <c r="J25" s="19">
        <f t="shared" si="0"/>
        <v>0</v>
      </c>
      <c r="K25" s="19">
        <f t="shared" si="0"/>
        <v>0</v>
      </c>
      <c r="L25" s="19">
        <f t="shared" si="0"/>
        <v>15018169354.866667</v>
      </c>
      <c r="M25" s="17">
        <v>0</v>
      </c>
      <c r="N25" s="17"/>
      <c r="O25" s="18">
        <v>30036338710</v>
      </c>
      <c r="P25" s="19">
        <f t="shared" si="1"/>
        <v>0</v>
      </c>
      <c r="Q25" s="19">
        <f t="shared" si="2"/>
        <v>0</v>
      </c>
      <c r="R25" s="19">
        <f t="shared" si="3"/>
        <v>45054508064.86667</v>
      </c>
      <c r="S25" s="17">
        <v>0</v>
      </c>
      <c r="T25" s="17"/>
      <c r="U25" s="18">
        <v>15018169355</v>
      </c>
      <c r="V25" s="19">
        <f t="shared" si="4"/>
        <v>0</v>
      </c>
      <c r="W25" s="19">
        <f t="shared" si="5"/>
        <v>0</v>
      </c>
      <c r="X25" s="19">
        <f t="shared" si="6"/>
        <v>60072677419.86667</v>
      </c>
    </row>
    <row r="26" spans="1:24" ht="12.75">
      <c r="A26" s="14">
        <v>8909801341</v>
      </c>
      <c r="B26" s="14">
        <v>890980134</v>
      </c>
      <c r="C26" s="14">
        <v>824505000</v>
      </c>
      <c r="D26" s="15" t="s">
        <v>47</v>
      </c>
      <c r="E26" s="16" t="s">
        <v>48</v>
      </c>
      <c r="F26" s="17">
        <v>0</v>
      </c>
      <c r="G26" s="17"/>
      <c r="H26" s="18">
        <v>208672338</v>
      </c>
      <c r="I26" s="17"/>
      <c r="J26" s="19">
        <f t="shared" si="0"/>
        <v>0</v>
      </c>
      <c r="K26" s="19">
        <f t="shared" si="0"/>
        <v>0</v>
      </c>
      <c r="L26" s="19">
        <f t="shared" si="0"/>
        <v>208672338</v>
      </c>
      <c r="M26" s="17">
        <v>0</v>
      </c>
      <c r="N26" s="17"/>
      <c r="O26" s="18">
        <v>208672338</v>
      </c>
      <c r="P26" s="19">
        <f t="shared" si="1"/>
        <v>0</v>
      </c>
      <c r="Q26" s="19">
        <f t="shared" si="2"/>
        <v>0</v>
      </c>
      <c r="R26" s="19">
        <f t="shared" si="3"/>
        <v>417344676</v>
      </c>
      <c r="S26" s="17">
        <v>0</v>
      </c>
      <c r="T26" s="17"/>
      <c r="U26" s="18">
        <v>208672338</v>
      </c>
      <c r="V26" s="19">
        <f t="shared" si="4"/>
        <v>0</v>
      </c>
      <c r="W26" s="19">
        <f t="shared" si="5"/>
        <v>0</v>
      </c>
      <c r="X26" s="19">
        <f t="shared" si="6"/>
        <v>626017014</v>
      </c>
    </row>
    <row r="27" spans="1:24" ht="12.75">
      <c r="A27" s="14">
        <v>8909801501</v>
      </c>
      <c r="B27" s="14">
        <v>890980150</v>
      </c>
      <c r="C27" s="14">
        <v>824105000</v>
      </c>
      <c r="D27" s="15" t="s">
        <v>49</v>
      </c>
      <c r="E27" s="16" t="s">
        <v>50</v>
      </c>
      <c r="F27" s="17">
        <v>0</v>
      </c>
      <c r="G27" s="17"/>
      <c r="H27" s="18">
        <v>128354046</v>
      </c>
      <c r="I27" s="17"/>
      <c r="J27" s="19">
        <f t="shared" si="0"/>
        <v>0</v>
      </c>
      <c r="K27" s="19">
        <f t="shared" si="0"/>
        <v>0</v>
      </c>
      <c r="L27" s="19">
        <f t="shared" si="0"/>
        <v>128354046</v>
      </c>
      <c r="M27" s="17">
        <v>0</v>
      </c>
      <c r="N27" s="17"/>
      <c r="O27" s="18">
        <v>128354046</v>
      </c>
      <c r="P27" s="19">
        <f t="shared" si="1"/>
        <v>0</v>
      </c>
      <c r="Q27" s="19">
        <f t="shared" si="2"/>
        <v>0</v>
      </c>
      <c r="R27" s="19">
        <f t="shared" si="3"/>
        <v>256708092</v>
      </c>
      <c r="S27" s="17">
        <v>0</v>
      </c>
      <c r="T27" s="17"/>
      <c r="U27" s="18">
        <v>128354046</v>
      </c>
      <c r="V27" s="19">
        <f t="shared" si="4"/>
        <v>0</v>
      </c>
      <c r="W27" s="19">
        <f t="shared" si="5"/>
        <v>0</v>
      </c>
      <c r="X27" s="19">
        <f t="shared" si="6"/>
        <v>385062138</v>
      </c>
    </row>
    <row r="28" spans="1:24" ht="15">
      <c r="A28" s="14">
        <v>8910800313</v>
      </c>
      <c r="B28" s="14">
        <v>891080031</v>
      </c>
      <c r="C28" s="14">
        <v>27123000</v>
      </c>
      <c r="D28" s="15" t="s">
        <v>51</v>
      </c>
      <c r="E28" s="23" t="s">
        <v>52</v>
      </c>
      <c r="F28" s="17">
        <v>1719875143.9333334</v>
      </c>
      <c r="G28" s="17"/>
      <c r="H28" s="18">
        <v>3746044366.4</v>
      </c>
      <c r="I28" s="17"/>
      <c r="J28" s="19">
        <f t="shared" si="0"/>
        <v>1719875143.9333334</v>
      </c>
      <c r="K28" s="19">
        <f t="shared" si="0"/>
        <v>0</v>
      </c>
      <c r="L28" s="19">
        <f t="shared" si="0"/>
        <v>3746044366.4</v>
      </c>
      <c r="M28" s="17">
        <v>1719875144</v>
      </c>
      <c r="N28" s="17"/>
      <c r="O28" s="18">
        <v>7492088734</v>
      </c>
      <c r="P28" s="19">
        <f t="shared" si="1"/>
        <v>3439750287.9333334</v>
      </c>
      <c r="Q28" s="19">
        <f t="shared" si="2"/>
        <v>0</v>
      </c>
      <c r="R28" s="19">
        <f t="shared" si="3"/>
        <v>11238133100.4</v>
      </c>
      <c r="S28" s="17">
        <v>1719875144</v>
      </c>
      <c r="T28" s="17"/>
      <c r="U28" s="18">
        <v>3746044367</v>
      </c>
      <c r="V28" s="19">
        <f t="shared" si="4"/>
        <v>5159625431.933333</v>
      </c>
      <c r="W28" s="19">
        <f t="shared" si="5"/>
        <v>0</v>
      </c>
      <c r="X28" s="19">
        <f t="shared" si="6"/>
        <v>14984177467.4</v>
      </c>
    </row>
    <row r="29" spans="1:24" ht="12.75">
      <c r="A29" s="14">
        <v>8911800842</v>
      </c>
      <c r="B29" s="14">
        <v>891180084</v>
      </c>
      <c r="C29" s="14">
        <v>26141000</v>
      </c>
      <c r="D29" s="15" t="s">
        <v>53</v>
      </c>
      <c r="E29" s="16" t="s">
        <v>54</v>
      </c>
      <c r="F29" s="17">
        <v>0</v>
      </c>
      <c r="G29" s="17"/>
      <c r="H29" s="18">
        <v>2602200718.866667</v>
      </c>
      <c r="I29" s="17"/>
      <c r="J29" s="19">
        <f t="shared" si="0"/>
        <v>0</v>
      </c>
      <c r="K29" s="19">
        <f t="shared" si="0"/>
        <v>0</v>
      </c>
      <c r="L29" s="19">
        <f t="shared" si="0"/>
        <v>2602200718.866667</v>
      </c>
      <c r="M29" s="17">
        <v>0</v>
      </c>
      <c r="N29" s="17"/>
      <c r="O29" s="18">
        <v>5204401438</v>
      </c>
      <c r="P29" s="19">
        <f t="shared" si="1"/>
        <v>0</v>
      </c>
      <c r="Q29" s="19">
        <f t="shared" si="2"/>
        <v>0</v>
      </c>
      <c r="R29" s="19">
        <f t="shared" si="3"/>
        <v>7806602156.866667</v>
      </c>
      <c r="S29" s="17">
        <v>0</v>
      </c>
      <c r="T29" s="17"/>
      <c r="U29" s="18">
        <v>2602200719</v>
      </c>
      <c r="V29" s="19">
        <f t="shared" si="4"/>
        <v>0</v>
      </c>
      <c r="W29" s="19">
        <f t="shared" si="5"/>
        <v>0</v>
      </c>
      <c r="X29" s="19">
        <f t="shared" si="6"/>
        <v>10408802875.866667</v>
      </c>
    </row>
    <row r="30" spans="1:24" ht="12.75">
      <c r="A30" s="14">
        <v>8911903461</v>
      </c>
      <c r="B30" s="14">
        <v>891190346</v>
      </c>
      <c r="C30" s="14">
        <v>26318000</v>
      </c>
      <c r="D30" s="15" t="s">
        <v>55</v>
      </c>
      <c r="E30" s="16" t="s">
        <v>56</v>
      </c>
      <c r="F30" s="17">
        <v>0</v>
      </c>
      <c r="G30" s="17"/>
      <c r="H30" s="18">
        <v>1274216882.2666667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1274216882.2666667</v>
      </c>
      <c r="M30" s="17">
        <v>0</v>
      </c>
      <c r="N30" s="17"/>
      <c r="O30" s="18">
        <v>2548433764</v>
      </c>
      <c r="P30" s="19">
        <f t="shared" si="1"/>
        <v>0</v>
      </c>
      <c r="Q30" s="19">
        <f t="shared" si="2"/>
        <v>0</v>
      </c>
      <c r="R30" s="19">
        <f t="shared" si="3"/>
        <v>3822650646.2666664</v>
      </c>
      <c r="S30" s="17">
        <v>0</v>
      </c>
      <c r="T30" s="17"/>
      <c r="U30" s="18">
        <v>1274216882</v>
      </c>
      <c r="V30" s="19">
        <f t="shared" si="4"/>
        <v>0</v>
      </c>
      <c r="W30" s="19">
        <f t="shared" si="5"/>
        <v>0</v>
      </c>
      <c r="X30" s="19">
        <f t="shared" si="6"/>
        <v>5096867528.266666</v>
      </c>
    </row>
    <row r="31" spans="1:24" ht="12.75">
      <c r="A31" s="14">
        <v>8913800335</v>
      </c>
      <c r="B31" s="14">
        <v>891380033</v>
      </c>
      <c r="C31" s="14">
        <v>211176111</v>
      </c>
      <c r="D31" s="15" t="s">
        <v>57</v>
      </c>
      <c r="E31" s="16" t="s">
        <v>58</v>
      </c>
      <c r="F31" s="17">
        <v>0</v>
      </c>
      <c r="G31" s="17"/>
      <c r="H31" s="18">
        <v>0</v>
      </c>
      <c r="I31" s="17"/>
      <c r="J31" s="19">
        <f t="shared" si="0"/>
        <v>0</v>
      </c>
      <c r="K31" s="19">
        <f t="shared" si="0"/>
        <v>0</v>
      </c>
      <c r="L31" s="19">
        <f t="shared" si="0"/>
        <v>0</v>
      </c>
      <c r="M31" s="17">
        <v>0</v>
      </c>
      <c r="N31" s="17"/>
      <c r="O31" s="18">
        <v>0</v>
      </c>
      <c r="P31" s="19">
        <f t="shared" si="1"/>
        <v>0</v>
      </c>
      <c r="Q31" s="19">
        <f t="shared" si="2"/>
        <v>0</v>
      </c>
      <c r="R31" s="19">
        <f t="shared" si="3"/>
        <v>0</v>
      </c>
      <c r="S31" s="17">
        <v>0</v>
      </c>
      <c r="T31" s="17"/>
      <c r="U31" s="18">
        <v>0</v>
      </c>
      <c r="V31" s="19">
        <f t="shared" si="4"/>
        <v>0</v>
      </c>
      <c r="W31" s="19">
        <f t="shared" si="5"/>
        <v>0</v>
      </c>
      <c r="X31" s="19">
        <f t="shared" si="6"/>
        <v>0</v>
      </c>
    </row>
    <row r="32" spans="1:24" ht="12.75">
      <c r="A32" s="14">
        <v>8914800359</v>
      </c>
      <c r="B32" s="14">
        <v>891480035</v>
      </c>
      <c r="C32" s="14">
        <v>24666000</v>
      </c>
      <c r="D32" s="15" t="s">
        <v>59</v>
      </c>
      <c r="E32" s="16" t="s">
        <v>60</v>
      </c>
      <c r="F32" s="17">
        <v>264388268</v>
      </c>
      <c r="G32" s="17"/>
      <c r="H32" s="18">
        <v>4453714969.6</v>
      </c>
      <c r="I32" s="17"/>
      <c r="J32" s="19">
        <f t="shared" si="0"/>
        <v>264388268</v>
      </c>
      <c r="K32" s="19">
        <f t="shared" si="0"/>
        <v>0</v>
      </c>
      <c r="L32" s="19">
        <f t="shared" si="0"/>
        <v>4453714969.6</v>
      </c>
      <c r="M32" s="17">
        <v>264388268</v>
      </c>
      <c r="N32" s="17"/>
      <c r="O32" s="18">
        <v>8907429940</v>
      </c>
      <c r="P32" s="19">
        <f t="shared" si="1"/>
        <v>528776536</v>
      </c>
      <c r="Q32" s="19">
        <f t="shared" si="2"/>
        <v>0</v>
      </c>
      <c r="R32" s="19">
        <f t="shared" si="3"/>
        <v>13361144909.6</v>
      </c>
      <c r="S32" s="17">
        <v>264392632</v>
      </c>
      <c r="T32" s="17"/>
      <c r="U32" s="18">
        <v>4453714970</v>
      </c>
      <c r="V32" s="19">
        <f t="shared" si="4"/>
        <v>793169168</v>
      </c>
      <c r="W32" s="19">
        <f t="shared" si="5"/>
        <v>0</v>
      </c>
      <c r="X32" s="19">
        <f t="shared" si="6"/>
        <v>17814859879.6</v>
      </c>
    </row>
    <row r="33" spans="1:24" ht="12.75">
      <c r="A33" s="14">
        <v>8915003192</v>
      </c>
      <c r="B33" s="14">
        <v>891500319</v>
      </c>
      <c r="C33" s="14">
        <v>27219000</v>
      </c>
      <c r="D33" s="15" t="s">
        <v>61</v>
      </c>
      <c r="E33" s="43" t="s">
        <v>109</v>
      </c>
      <c r="F33" s="17">
        <v>1076432589.9333334</v>
      </c>
      <c r="G33" s="17"/>
      <c r="H33" s="18">
        <v>4994354319.933333</v>
      </c>
      <c r="I33" s="17"/>
      <c r="J33" s="19">
        <f t="shared" si="0"/>
        <v>1076432589.9333334</v>
      </c>
      <c r="K33" s="19">
        <f t="shared" si="0"/>
        <v>0</v>
      </c>
      <c r="L33" s="19">
        <f t="shared" si="0"/>
        <v>4994354319.933333</v>
      </c>
      <c r="M33" s="17">
        <v>1076432590</v>
      </c>
      <c r="N33" s="17"/>
      <c r="O33" s="18">
        <v>9988708640</v>
      </c>
      <c r="P33" s="19">
        <f t="shared" si="1"/>
        <v>2152865179.9333334</v>
      </c>
      <c r="Q33" s="19">
        <f t="shared" si="2"/>
        <v>0</v>
      </c>
      <c r="R33" s="19">
        <f t="shared" si="3"/>
        <v>14983062959.933334</v>
      </c>
      <c r="S33" s="17">
        <v>1076432590</v>
      </c>
      <c r="T33" s="17"/>
      <c r="U33" s="18">
        <v>4994354320</v>
      </c>
      <c r="V33" s="19">
        <f t="shared" si="4"/>
        <v>3229297769.9333334</v>
      </c>
      <c r="W33" s="19">
        <f t="shared" si="5"/>
        <v>0</v>
      </c>
      <c r="X33" s="19">
        <f t="shared" si="6"/>
        <v>19977417279.933334</v>
      </c>
    </row>
    <row r="34" spans="1:24" ht="12.75">
      <c r="A34" s="14">
        <v>8915007591</v>
      </c>
      <c r="B34" s="14">
        <v>891500759</v>
      </c>
      <c r="C34" s="14">
        <v>822719000</v>
      </c>
      <c r="D34" s="15" t="s">
        <v>62</v>
      </c>
      <c r="E34" s="16" t="s">
        <v>63</v>
      </c>
      <c r="F34" s="17">
        <v>0</v>
      </c>
      <c r="G34" s="17"/>
      <c r="H34" s="18">
        <v>262777234</v>
      </c>
      <c r="I34" s="17"/>
      <c r="J34" s="19">
        <f t="shared" si="0"/>
        <v>0</v>
      </c>
      <c r="K34" s="19">
        <f t="shared" si="0"/>
        <v>0</v>
      </c>
      <c r="L34" s="19">
        <f t="shared" si="0"/>
        <v>262777234</v>
      </c>
      <c r="M34" s="17">
        <v>0</v>
      </c>
      <c r="N34" s="17"/>
      <c r="O34" s="18">
        <v>262777234</v>
      </c>
      <c r="P34" s="19">
        <f t="shared" si="1"/>
        <v>0</v>
      </c>
      <c r="Q34" s="19">
        <f t="shared" si="2"/>
        <v>0</v>
      </c>
      <c r="R34" s="19">
        <f t="shared" si="3"/>
        <v>525554468</v>
      </c>
      <c r="S34" s="17">
        <v>0</v>
      </c>
      <c r="T34" s="17"/>
      <c r="U34" s="18">
        <v>262777234</v>
      </c>
      <c r="V34" s="19">
        <f t="shared" si="4"/>
        <v>0</v>
      </c>
      <c r="W34" s="19">
        <f t="shared" si="5"/>
        <v>0</v>
      </c>
      <c r="X34" s="19">
        <f t="shared" si="6"/>
        <v>788331702</v>
      </c>
    </row>
    <row r="35" spans="1:24" ht="12.75">
      <c r="A35" s="14">
        <v>8916800894</v>
      </c>
      <c r="B35" s="14">
        <v>891680089</v>
      </c>
      <c r="C35" s="14">
        <v>28327000</v>
      </c>
      <c r="D35" s="15" t="s">
        <v>64</v>
      </c>
      <c r="E35" s="16" t="s">
        <v>65</v>
      </c>
      <c r="F35" s="17">
        <v>95786696</v>
      </c>
      <c r="G35" s="17"/>
      <c r="H35" s="18">
        <v>2193758048.866667</v>
      </c>
      <c r="I35" s="17"/>
      <c r="J35" s="19">
        <f t="shared" si="0"/>
        <v>95786696</v>
      </c>
      <c r="K35" s="19">
        <f t="shared" si="0"/>
        <v>0</v>
      </c>
      <c r="L35" s="19">
        <f t="shared" si="0"/>
        <v>2193758048.866667</v>
      </c>
      <c r="M35" s="17">
        <v>95786696</v>
      </c>
      <c r="N35" s="17"/>
      <c r="O35" s="18">
        <v>4387516098</v>
      </c>
      <c r="P35" s="19">
        <f t="shared" si="1"/>
        <v>191573392</v>
      </c>
      <c r="Q35" s="19">
        <f t="shared" si="2"/>
        <v>0</v>
      </c>
      <c r="R35" s="19">
        <f t="shared" si="3"/>
        <v>6581274146.866667</v>
      </c>
      <c r="S35" s="17">
        <v>95786696</v>
      </c>
      <c r="T35" s="17"/>
      <c r="U35" s="18">
        <v>2193758049</v>
      </c>
      <c r="V35" s="19">
        <f t="shared" si="4"/>
        <v>287360088</v>
      </c>
      <c r="W35" s="19">
        <f t="shared" si="5"/>
        <v>0</v>
      </c>
      <c r="X35" s="19">
        <f t="shared" si="6"/>
        <v>8775032195.866667</v>
      </c>
    </row>
    <row r="36" spans="1:24" ht="12.75">
      <c r="A36" s="14">
        <v>8917019320</v>
      </c>
      <c r="B36" s="14">
        <v>891701932</v>
      </c>
      <c r="C36" s="14">
        <v>823847000</v>
      </c>
      <c r="D36" s="15" t="s">
        <v>66</v>
      </c>
      <c r="E36" s="16" t="s">
        <v>67</v>
      </c>
      <c r="F36" s="17">
        <v>0</v>
      </c>
      <c r="G36" s="17"/>
      <c r="H36" s="18">
        <v>159276571</v>
      </c>
      <c r="I36" s="17"/>
      <c r="J36" s="19">
        <f t="shared" si="0"/>
        <v>0</v>
      </c>
      <c r="K36" s="19">
        <f t="shared" si="0"/>
        <v>0</v>
      </c>
      <c r="L36" s="19">
        <f t="shared" si="0"/>
        <v>159276571</v>
      </c>
      <c r="M36" s="17">
        <v>0</v>
      </c>
      <c r="N36" s="17"/>
      <c r="O36" s="18">
        <v>159276571</v>
      </c>
      <c r="P36" s="19">
        <f t="shared" si="1"/>
        <v>0</v>
      </c>
      <c r="Q36" s="19">
        <f t="shared" si="2"/>
        <v>0</v>
      </c>
      <c r="R36" s="19">
        <f t="shared" si="3"/>
        <v>318553142</v>
      </c>
      <c r="S36" s="17">
        <v>0</v>
      </c>
      <c r="T36" s="17"/>
      <c r="U36" s="18">
        <v>159276571</v>
      </c>
      <c r="V36" s="19">
        <f t="shared" si="4"/>
        <v>0</v>
      </c>
      <c r="W36" s="19">
        <f t="shared" si="5"/>
        <v>0</v>
      </c>
      <c r="X36" s="19">
        <f t="shared" si="6"/>
        <v>477829713</v>
      </c>
    </row>
    <row r="37" spans="1:24" ht="12.75">
      <c r="A37" s="14">
        <v>8917801118</v>
      </c>
      <c r="B37" s="14">
        <v>891780111</v>
      </c>
      <c r="C37" s="14">
        <v>121647000</v>
      </c>
      <c r="D37" s="15" t="s">
        <v>68</v>
      </c>
      <c r="E37" s="16" t="s">
        <v>69</v>
      </c>
      <c r="F37" s="17">
        <v>0</v>
      </c>
      <c r="G37" s="17"/>
      <c r="H37" s="18">
        <v>2426696944</v>
      </c>
      <c r="I37" s="17"/>
      <c r="J37" s="19">
        <f t="shared" si="0"/>
        <v>0</v>
      </c>
      <c r="K37" s="19">
        <f t="shared" si="0"/>
        <v>0</v>
      </c>
      <c r="L37" s="19">
        <f t="shared" si="0"/>
        <v>2426696944</v>
      </c>
      <c r="M37" s="17">
        <v>0</v>
      </c>
      <c r="N37" s="17"/>
      <c r="O37" s="18">
        <v>4853393888</v>
      </c>
      <c r="P37" s="19">
        <f t="shared" si="1"/>
        <v>0</v>
      </c>
      <c r="Q37" s="19">
        <f t="shared" si="2"/>
        <v>0</v>
      </c>
      <c r="R37" s="19">
        <f t="shared" si="3"/>
        <v>7280090832</v>
      </c>
      <c r="S37" s="17">
        <v>0</v>
      </c>
      <c r="T37" s="17"/>
      <c r="U37" s="18">
        <v>2426696944</v>
      </c>
      <c r="V37" s="19">
        <f t="shared" si="4"/>
        <v>0</v>
      </c>
      <c r="W37" s="19">
        <f t="shared" si="5"/>
        <v>0</v>
      </c>
      <c r="X37" s="19">
        <f t="shared" si="6"/>
        <v>9706787776</v>
      </c>
    </row>
    <row r="38" spans="1:24" ht="12.75">
      <c r="A38" s="14">
        <v>8918002604</v>
      </c>
      <c r="B38" s="14">
        <v>891800260</v>
      </c>
      <c r="C38" s="14">
        <v>20615000</v>
      </c>
      <c r="D38" s="15" t="s">
        <v>70</v>
      </c>
      <c r="E38" s="16" t="s">
        <v>71</v>
      </c>
      <c r="F38" s="17">
        <v>0</v>
      </c>
      <c r="G38" s="17"/>
      <c r="H38" s="18">
        <v>393245961</v>
      </c>
      <c r="I38" s="17"/>
      <c r="J38" s="19">
        <f t="shared" si="0"/>
        <v>0</v>
      </c>
      <c r="K38" s="19">
        <f t="shared" si="0"/>
        <v>0</v>
      </c>
      <c r="L38" s="19">
        <f t="shared" si="0"/>
        <v>393245961</v>
      </c>
      <c r="M38" s="17">
        <v>0</v>
      </c>
      <c r="N38" s="17"/>
      <c r="O38" s="18">
        <v>393245961</v>
      </c>
      <c r="P38" s="19">
        <f t="shared" si="1"/>
        <v>0</v>
      </c>
      <c r="Q38" s="19">
        <f t="shared" si="2"/>
        <v>0</v>
      </c>
      <c r="R38" s="19">
        <f t="shared" si="3"/>
        <v>786491922</v>
      </c>
      <c r="S38" s="17">
        <v>0</v>
      </c>
      <c r="T38" s="17"/>
      <c r="U38" s="18">
        <v>393245961</v>
      </c>
      <c r="V38" s="19">
        <f t="shared" si="4"/>
        <v>0</v>
      </c>
      <c r="W38" s="19">
        <f t="shared" si="5"/>
        <v>0</v>
      </c>
      <c r="X38" s="19">
        <f t="shared" si="6"/>
        <v>1179737883</v>
      </c>
    </row>
    <row r="39" spans="1:24" ht="12.75">
      <c r="A39" s="14">
        <v>8918003301</v>
      </c>
      <c r="B39" s="14">
        <v>891800330</v>
      </c>
      <c r="C39" s="14">
        <v>27615000</v>
      </c>
      <c r="D39" s="15" t="s">
        <v>72</v>
      </c>
      <c r="E39" s="22" t="s">
        <v>108</v>
      </c>
      <c r="F39" s="17">
        <v>0</v>
      </c>
      <c r="G39" s="17"/>
      <c r="H39" s="18">
        <v>5987067065.333333</v>
      </c>
      <c r="I39" s="17"/>
      <c r="J39" s="19">
        <f t="shared" si="0"/>
        <v>0</v>
      </c>
      <c r="K39" s="19">
        <f t="shared" si="0"/>
        <v>0</v>
      </c>
      <c r="L39" s="19">
        <f t="shared" si="0"/>
        <v>5987067065.333333</v>
      </c>
      <c r="M39" s="17">
        <v>0</v>
      </c>
      <c r="N39" s="17"/>
      <c r="O39" s="18">
        <v>11974134130</v>
      </c>
      <c r="P39" s="19">
        <f t="shared" si="1"/>
        <v>0</v>
      </c>
      <c r="Q39" s="19">
        <f t="shared" si="2"/>
        <v>0</v>
      </c>
      <c r="R39" s="19">
        <f t="shared" si="3"/>
        <v>17961201195.333332</v>
      </c>
      <c r="S39" s="17">
        <v>0</v>
      </c>
      <c r="T39" s="17"/>
      <c r="U39" s="18">
        <v>5987067065</v>
      </c>
      <c r="V39" s="19">
        <f t="shared" si="4"/>
        <v>0</v>
      </c>
      <c r="W39" s="19">
        <f t="shared" si="5"/>
        <v>0</v>
      </c>
      <c r="X39" s="19">
        <f t="shared" si="6"/>
        <v>23948268260.333332</v>
      </c>
    </row>
    <row r="40" spans="1:24" ht="12.75">
      <c r="A40" s="14">
        <v>8919008530</v>
      </c>
      <c r="B40" s="14">
        <v>891900853</v>
      </c>
      <c r="C40" s="14">
        <v>124876000</v>
      </c>
      <c r="D40" s="15" t="s">
        <v>73</v>
      </c>
      <c r="E40" s="16" t="s">
        <v>74</v>
      </c>
      <c r="F40" s="17">
        <v>0</v>
      </c>
      <c r="G40" s="17"/>
      <c r="H40" s="18">
        <v>118775967.26666667</v>
      </c>
      <c r="I40" s="17"/>
      <c r="J40" s="19">
        <f t="shared" si="0"/>
        <v>0</v>
      </c>
      <c r="K40" s="19">
        <f t="shared" si="0"/>
        <v>0</v>
      </c>
      <c r="L40" s="19">
        <f t="shared" si="0"/>
        <v>118775967.26666667</v>
      </c>
      <c r="M40" s="17">
        <v>0</v>
      </c>
      <c r="N40" s="17"/>
      <c r="O40" s="18">
        <v>237551936</v>
      </c>
      <c r="P40" s="19">
        <f t="shared" si="1"/>
        <v>0</v>
      </c>
      <c r="Q40" s="19">
        <f t="shared" si="2"/>
        <v>0</v>
      </c>
      <c r="R40" s="19">
        <f t="shared" si="3"/>
        <v>356327903.26666665</v>
      </c>
      <c r="S40" s="17">
        <v>0</v>
      </c>
      <c r="T40" s="17"/>
      <c r="U40" s="18">
        <v>118775968</v>
      </c>
      <c r="V40" s="19">
        <f t="shared" si="4"/>
        <v>0</v>
      </c>
      <c r="W40" s="19">
        <f t="shared" si="5"/>
        <v>0</v>
      </c>
      <c r="X40" s="19">
        <f t="shared" si="6"/>
        <v>475103871.26666665</v>
      </c>
    </row>
    <row r="41" spans="1:24" ht="12.75">
      <c r="A41" s="14">
        <v>8920007573</v>
      </c>
      <c r="B41" s="14">
        <v>892000757</v>
      </c>
      <c r="C41" s="14">
        <v>28450000</v>
      </c>
      <c r="D41" s="15" t="s">
        <v>75</v>
      </c>
      <c r="E41" s="16" t="s">
        <v>76</v>
      </c>
      <c r="F41" s="17">
        <v>0</v>
      </c>
      <c r="G41" s="17"/>
      <c r="H41" s="18">
        <v>1428516765.6666667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1428516765.6666667</v>
      </c>
      <c r="M41" s="17">
        <v>0</v>
      </c>
      <c r="N41" s="17"/>
      <c r="O41" s="18">
        <v>2857033530</v>
      </c>
      <c r="P41" s="19">
        <f t="shared" si="1"/>
        <v>0</v>
      </c>
      <c r="Q41" s="19">
        <f t="shared" si="2"/>
        <v>0</v>
      </c>
      <c r="R41" s="19">
        <f t="shared" si="3"/>
        <v>4285550295.666667</v>
      </c>
      <c r="S41" s="17">
        <v>0</v>
      </c>
      <c r="T41" s="17"/>
      <c r="U41" s="18">
        <v>1428516765</v>
      </c>
      <c r="V41" s="19">
        <f t="shared" si="4"/>
        <v>0</v>
      </c>
      <c r="W41" s="19">
        <f t="shared" si="5"/>
        <v>0</v>
      </c>
      <c r="X41" s="19">
        <f t="shared" si="6"/>
        <v>5714067060.666667</v>
      </c>
    </row>
    <row r="42" spans="1:24" ht="12.75">
      <c r="A42" s="14">
        <v>8921150294</v>
      </c>
      <c r="B42" s="14">
        <v>892115029</v>
      </c>
      <c r="C42" s="14">
        <v>129444000</v>
      </c>
      <c r="D42" s="15" t="s">
        <v>77</v>
      </c>
      <c r="E42" s="16" t="s">
        <v>78</v>
      </c>
      <c r="F42" s="17">
        <v>0</v>
      </c>
      <c r="G42" s="17"/>
      <c r="H42" s="18">
        <v>1058188233.8666667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1058188233.8666667</v>
      </c>
      <c r="M42" s="17">
        <v>0</v>
      </c>
      <c r="N42" s="17"/>
      <c r="O42" s="18">
        <v>2116376468</v>
      </c>
      <c r="P42" s="19">
        <f t="shared" si="1"/>
        <v>0</v>
      </c>
      <c r="Q42" s="19">
        <f t="shared" si="2"/>
        <v>0</v>
      </c>
      <c r="R42" s="19">
        <f t="shared" si="3"/>
        <v>3174564701.866667</v>
      </c>
      <c r="S42" s="17">
        <v>0</v>
      </c>
      <c r="T42" s="17"/>
      <c r="U42" s="18">
        <v>1058188234</v>
      </c>
      <c r="V42" s="19">
        <f t="shared" si="4"/>
        <v>0</v>
      </c>
      <c r="W42" s="19">
        <f t="shared" si="5"/>
        <v>0</v>
      </c>
      <c r="X42" s="19">
        <f t="shared" si="6"/>
        <v>4232752935.866667</v>
      </c>
    </row>
    <row r="43" spans="1:24" ht="12.75">
      <c r="A43" s="14">
        <v>8922003239</v>
      </c>
      <c r="B43" s="14">
        <v>892200323</v>
      </c>
      <c r="C43" s="14">
        <v>128870000</v>
      </c>
      <c r="D43" s="15" t="s">
        <v>79</v>
      </c>
      <c r="E43" s="16" t="s">
        <v>80</v>
      </c>
      <c r="F43" s="17">
        <v>0</v>
      </c>
      <c r="G43" s="17"/>
      <c r="H43" s="18">
        <v>990421501.6666666</v>
      </c>
      <c r="I43" s="17"/>
      <c r="J43" s="19">
        <f t="shared" si="0"/>
        <v>0</v>
      </c>
      <c r="K43" s="19">
        <f t="shared" si="0"/>
        <v>0</v>
      </c>
      <c r="L43" s="19">
        <f t="shared" si="0"/>
        <v>990421501.6666666</v>
      </c>
      <c r="M43" s="17">
        <v>0</v>
      </c>
      <c r="N43" s="17"/>
      <c r="O43" s="18">
        <v>1980843004</v>
      </c>
      <c r="P43" s="19">
        <f t="shared" si="1"/>
        <v>0</v>
      </c>
      <c r="Q43" s="19">
        <f t="shared" si="2"/>
        <v>0</v>
      </c>
      <c r="R43" s="19">
        <f t="shared" si="3"/>
        <v>2971264505.6666665</v>
      </c>
      <c r="S43" s="17">
        <v>0</v>
      </c>
      <c r="T43" s="17"/>
      <c r="U43" s="18">
        <v>990421502</v>
      </c>
      <c r="V43" s="19">
        <f t="shared" si="4"/>
        <v>0</v>
      </c>
      <c r="W43" s="19">
        <f t="shared" si="5"/>
        <v>0</v>
      </c>
      <c r="X43" s="19">
        <f t="shared" si="6"/>
        <v>3961686007.6666665</v>
      </c>
    </row>
    <row r="44" spans="1:24" ht="12.75">
      <c r="A44" s="14">
        <v>8923002856</v>
      </c>
      <c r="B44" s="14">
        <v>892300285</v>
      </c>
      <c r="C44" s="14">
        <v>821920000</v>
      </c>
      <c r="D44" s="15" t="s">
        <v>81</v>
      </c>
      <c r="E44" s="16" t="s">
        <v>82</v>
      </c>
      <c r="F44" s="17">
        <v>0</v>
      </c>
      <c r="G44" s="17"/>
      <c r="H44" s="18">
        <v>1376653679.4666667</v>
      </c>
      <c r="I44" s="17"/>
      <c r="J44" s="19">
        <f t="shared" si="0"/>
        <v>0</v>
      </c>
      <c r="K44" s="19">
        <f t="shared" si="0"/>
        <v>0</v>
      </c>
      <c r="L44" s="19">
        <f t="shared" si="0"/>
        <v>1376653679.4666667</v>
      </c>
      <c r="M44" s="17">
        <v>0</v>
      </c>
      <c r="N44" s="17"/>
      <c r="O44" s="18">
        <v>2753307360</v>
      </c>
      <c r="P44" s="19">
        <f t="shared" si="1"/>
        <v>0</v>
      </c>
      <c r="Q44" s="19">
        <f t="shared" si="2"/>
        <v>0</v>
      </c>
      <c r="R44" s="19">
        <f t="shared" si="3"/>
        <v>4129961039.4666667</v>
      </c>
      <c r="S44" s="17">
        <v>0</v>
      </c>
      <c r="T44" s="17"/>
      <c r="U44" s="18">
        <v>1376653680</v>
      </c>
      <c r="V44" s="19">
        <f t="shared" si="4"/>
        <v>0</v>
      </c>
      <c r="W44" s="19">
        <f t="shared" si="5"/>
        <v>0</v>
      </c>
      <c r="X44" s="19">
        <f t="shared" si="6"/>
        <v>5506614719.466667</v>
      </c>
    </row>
    <row r="45" spans="1:24" s="26" customFormat="1" ht="15">
      <c r="A45" s="21">
        <v>8999990633</v>
      </c>
      <c r="B45" s="14">
        <v>899999063</v>
      </c>
      <c r="C45" s="21">
        <v>27400000</v>
      </c>
      <c r="D45" s="24" t="s">
        <v>83</v>
      </c>
      <c r="E45" s="25" t="s">
        <v>84</v>
      </c>
      <c r="F45" s="17">
        <v>10265689102</v>
      </c>
      <c r="G45" s="17"/>
      <c r="H45" s="18">
        <v>31948198810.066666</v>
      </c>
      <c r="I45" s="17"/>
      <c r="J45" s="19">
        <f t="shared" si="0"/>
        <v>10265689102</v>
      </c>
      <c r="K45" s="19">
        <f t="shared" si="0"/>
        <v>0</v>
      </c>
      <c r="L45" s="19">
        <f t="shared" si="0"/>
        <v>31948198810.066666</v>
      </c>
      <c r="M45" s="17">
        <v>10265689102</v>
      </c>
      <c r="N45" s="17"/>
      <c r="O45" s="18">
        <v>63896397620</v>
      </c>
      <c r="P45" s="19">
        <f t="shared" si="1"/>
        <v>20531378204</v>
      </c>
      <c r="Q45" s="19">
        <f t="shared" si="2"/>
        <v>0</v>
      </c>
      <c r="R45" s="19">
        <f t="shared" si="3"/>
        <v>95844596430.06667</v>
      </c>
      <c r="S45" s="17">
        <v>10265689102</v>
      </c>
      <c r="T45" s="17"/>
      <c r="U45" s="18">
        <v>31948198810</v>
      </c>
      <c r="V45" s="19">
        <f t="shared" si="4"/>
        <v>30797067306</v>
      </c>
      <c r="W45" s="19">
        <f t="shared" si="5"/>
        <v>0</v>
      </c>
      <c r="X45" s="19">
        <f t="shared" si="6"/>
        <v>127792795240.06667</v>
      </c>
    </row>
    <row r="46" spans="1:24" ht="12.75">
      <c r="A46" s="14">
        <v>8999991244</v>
      </c>
      <c r="B46" s="14">
        <v>899999124</v>
      </c>
      <c r="C46" s="14">
        <v>27500000</v>
      </c>
      <c r="D46" s="15" t="s">
        <v>85</v>
      </c>
      <c r="E46" s="16" t="s">
        <v>86</v>
      </c>
      <c r="F46" s="17">
        <v>0</v>
      </c>
      <c r="G46" s="17"/>
      <c r="H46" s="18">
        <v>3155181017.2</v>
      </c>
      <c r="I46" s="17"/>
      <c r="J46" s="19">
        <f t="shared" si="0"/>
        <v>0</v>
      </c>
      <c r="K46" s="19">
        <f t="shared" si="0"/>
        <v>0</v>
      </c>
      <c r="L46" s="19">
        <f t="shared" si="0"/>
        <v>3155181017.2</v>
      </c>
      <c r="M46" s="17">
        <v>0</v>
      </c>
      <c r="N46" s="17"/>
      <c r="O46" s="18">
        <v>6310362034</v>
      </c>
      <c r="P46" s="19">
        <f t="shared" si="1"/>
        <v>0</v>
      </c>
      <c r="Q46" s="19">
        <f t="shared" si="2"/>
        <v>0</v>
      </c>
      <c r="R46" s="19">
        <f t="shared" si="3"/>
        <v>9465543051.2</v>
      </c>
      <c r="S46" s="17">
        <v>0</v>
      </c>
      <c r="T46" s="17"/>
      <c r="U46" s="18">
        <v>3155181017</v>
      </c>
      <c r="V46" s="19">
        <f t="shared" si="4"/>
        <v>0</v>
      </c>
      <c r="W46" s="19">
        <f t="shared" si="5"/>
        <v>0</v>
      </c>
      <c r="X46" s="19">
        <f t="shared" si="6"/>
        <v>12620724068.2</v>
      </c>
    </row>
    <row r="47" spans="1:24" ht="12.75">
      <c r="A47" s="14">
        <v>8999992307</v>
      </c>
      <c r="B47" s="14">
        <v>899999230</v>
      </c>
      <c r="C47" s="14">
        <v>222711001</v>
      </c>
      <c r="D47" s="15" t="s">
        <v>87</v>
      </c>
      <c r="E47" s="16" t="s">
        <v>88</v>
      </c>
      <c r="F47" s="17">
        <v>0</v>
      </c>
      <c r="G47" s="17"/>
      <c r="H47" s="18">
        <v>890115764.0666666</v>
      </c>
      <c r="I47" s="17"/>
      <c r="J47" s="19">
        <f t="shared" si="0"/>
        <v>0</v>
      </c>
      <c r="K47" s="19">
        <f t="shared" si="0"/>
        <v>0</v>
      </c>
      <c r="L47" s="19">
        <f t="shared" si="0"/>
        <v>890115764.0666666</v>
      </c>
      <c r="M47" s="17">
        <v>0</v>
      </c>
      <c r="N47" s="17"/>
      <c r="O47" s="18">
        <v>1780231530</v>
      </c>
      <c r="P47" s="19">
        <f t="shared" si="1"/>
        <v>0</v>
      </c>
      <c r="Q47" s="19">
        <f t="shared" si="2"/>
        <v>0</v>
      </c>
      <c r="R47" s="19">
        <f t="shared" si="3"/>
        <v>2670347294.0666666</v>
      </c>
      <c r="S47" s="17">
        <v>0</v>
      </c>
      <c r="T47" s="17"/>
      <c r="U47" s="18">
        <v>890115765</v>
      </c>
      <c r="V47" s="19">
        <f t="shared" si="4"/>
        <v>0</v>
      </c>
      <c r="W47" s="19">
        <f t="shared" si="5"/>
        <v>0</v>
      </c>
      <c r="X47" s="19">
        <f t="shared" si="6"/>
        <v>3560463059.0666666</v>
      </c>
    </row>
    <row r="48" spans="1:24" ht="12.75">
      <c r="A48" s="14">
        <v>8020110655</v>
      </c>
      <c r="B48" s="14">
        <v>802011065</v>
      </c>
      <c r="C48" s="14">
        <v>64500000</v>
      </c>
      <c r="D48" s="15" t="s">
        <v>89</v>
      </c>
      <c r="E48" s="16" t="s">
        <v>90</v>
      </c>
      <c r="F48" s="17">
        <v>0</v>
      </c>
      <c r="G48" s="17"/>
      <c r="H48" s="18">
        <v>167905996</v>
      </c>
      <c r="I48" s="17"/>
      <c r="J48" s="19">
        <f t="shared" si="0"/>
        <v>0</v>
      </c>
      <c r="K48" s="19">
        <f t="shared" si="0"/>
        <v>0</v>
      </c>
      <c r="L48" s="19">
        <f t="shared" si="0"/>
        <v>167905996</v>
      </c>
      <c r="M48" s="17">
        <v>0</v>
      </c>
      <c r="N48" s="17"/>
      <c r="O48" s="18">
        <v>167905996</v>
      </c>
      <c r="P48" s="19">
        <f t="shared" si="1"/>
        <v>0</v>
      </c>
      <c r="Q48" s="19">
        <f t="shared" si="2"/>
        <v>0</v>
      </c>
      <c r="R48" s="19">
        <f t="shared" si="3"/>
        <v>335811992</v>
      </c>
      <c r="S48" s="17">
        <v>0</v>
      </c>
      <c r="T48" s="17"/>
      <c r="U48" s="18">
        <v>167905996</v>
      </c>
      <c r="V48" s="19">
        <f t="shared" si="4"/>
        <v>0</v>
      </c>
      <c r="W48" s="19">
        <f t="shared" si="5"/>
        <v>0</v>
      </c>
      <c r="X48" s="19">
        <f t="shared" si="6"/>
        <v>503717988</v>
      </c>
    </row>
    <row r="49" spans="1:24" ht="12.75">
      <c r="A49" s="14">
        <v>8904800545</v>
      </c>
      <c r="B49" s="14">
        <v>890480054</v>
      </c>
      <c r="C49" s="14">
        <v>824613000</v>
      </c>
      <c r="D49" s="15" t="s">
        <v>91</v>
      </c>
      <c r="E49" s="16" t="s">
        <v>92</v>
      </c>
      <c r="F49" s="17">
        <v>0</v>
      </c>
      <c r="G49" s="17"/>
      <c r="H49" s="18">
        <v>207704043</v>
      </c>
      <c r="I49" s="17"/>
      <c r="J49" s="19">
        <f t="shared" si="0"/>
        <v>0</v>
      </c>
      <c r="K49" s="19">
        <f t="shared" si="0"/>
        <v>0</v>
      </c>
      <c r="L49" s="19">
        <f t="shared" si="0"/>
        <v>207704043</v>
      </c>
      <c r="M49" s="17">
        <v>0</v>
      </c>
      <c r="N49" s="17"/>
      <c r="O49" s="18">
        <v>207704043</v>
      </c>
      <c r="P49" s="19">
        <f t="shared" si="1"/>
        <v>0</v>
      </c>
      <c r="Q49" s="19">
        <f t="shared" si="2"/>
        <v>0</v>
      </c>
      <c r="R49" s="19">
        <f t="shared" si="3"/>
        <v>415408086</v>
      </c>
      <c r="S49" s="17">
        <v>0</v>
      </c>
      <c r="T49" s="17"/>
      <c r="U49" s="18">
        <v>207704043</v>
      </c>
      <c r="V49" s="19">
        <f t="shared" si="4"/>
        <v>0</v>
      </c>
      <c r="W49" s="19">
        <f t="shared" si="5"/>
        <v>0</v>
      </c>
      <c r="X49" s="19">
        <f t="shared" si="6"/>
        <v>623112129</v>
      </c>
    </row>
    <row r="50" spans="1:24" ht="12.75">
      <c r="A50" s="14">
        <v>8909801531</v>
      </c>
      <c r="B50" s="14">
        <v>890980153</v>
      </c>
      <c r="C50" s="14">
        <v>821505000</v>
      </c>
      <c r="D50" s="15" t="s">
        <v>93</v>
      </c>
      <c r="E50" s="16" t="s">
        <v>94</v>
      </c>
      <c r="F50" s="17">
        <v>0</v>
      </c>
      <c r="G50" s="17"/>
      <c r="H50" s="18">
        <v>494392467</v>
      </c>
      <c r="I50" s="17"/>
      <c r="J50" s="19">
        <f t="shared" si="0"/>
        <v>0</v>
      </c>
      <c r="K50" s="19">
        <f t="shared" si="0"/>
        <v>0</v>
      </c>
      <c r="L50" s="19">
        <f t="shared" si="0"/>
        <v>494392467</v>
      </c>
      <c r="M50" s="17">
        <v>0</v>
      </c>
      <c r="N50" s="17"/>
      <c r="O50" s="18">
        <v>494392467</v>
      </c>
      <c r="P50" s="19">
        <f t="shared" si="1"/>
        <v>0</v>
      </c>
      <c r="Q50" s="19">
        <f t="shared" si="2"/>
        <v>0</v>
      </c>
      <c r="R50" s="19">
        <f t="shared" si="3"/>
        <v>988784934</v>
      </c>
      <c r="S50" s="17">
        <v>0</v>
      </c>
      <c r="T50" s="17"/>
      <c r="U50" s="18">
        <v>494392467</v>
      </c>
      <c r="V50" s="19">
        <f t="shared" si="4"/>
        <v>0</v>
      </c>
      <c r="W50" s="19">
        <f t="shared" si="5"/>
        <v>0</v>
      </c>
      <c r="X50" s="19">
        <f t="shared" si="6"/>
        <v>1483177401</v>
      </c>
    </row>
    <row r="51" spans="1:24" ht="12.75">
      <c r="A51" s="27">
        <v>8909801121</v>
      </c>
      <c r="B51" s="14">
        <v>890980112</v>
      </c>
      <c r="C51" s="27">
        <v>218805088</v>
      </c>
      <c r="D51" s="28" t="s">
        <v>95</v>
      </c>
      <c r="E51" s="16" t="s">
        <v>96</v>
      </c>
      <c r="F51" s="17">
        <v>0</v>
      </c>
      <c r="G51" s="17"/>
      <c r="H51" s="18">
        <v>0</v>
      </c>
      <c r="I51" s="17"/>
      <c r="J51" s="19">
        <f t="shared" si="0"/>
        <v>0</v>
      </c>
      <c r="K51" s="19">
        <f t="shared" si="0"/>
        <v>0</v>
      </c>
      <c r="L51" s="19">
        <f t="shared" si="0"/>
        <v>0</v>
      </c>
      <c r="M51" s="17">
        <v>0</v>
      </c>
      <c r="N51" s="17"/>
      <c r="O51" s="18">
        <v>0</v>
      </c>
      <c r="P51" s="19">
        <f t="shared" si="1"/>
        <v>0</v>
      </c>
      <c r="Q51" s="19">
        <f t="shared" si="2"/>
        <v>0</v>
      </c>
      <c r="R51" s="19">
        <f t="shared" si="3"/>
        <v>0</v>
      </c>
      <c r="S51" s="17">
        <v>0</v>
      </c>
      <c r="T51" s="17"/>
      <c r="U51" s="18">
        <v>0</v>
      </c>
      <c r="V51" s="19">
        <f t="shared" si="4"/>
        <v>0</v>
      </c>
      <c r="W51" s="19">
        <f t="shared" si="5"/>
        <v>0</v>
      </c>
      <c r="X51" s="19">
        <f t="shared" si="6"/>
        <v>0</v>
      </c>
    </row>
    <row r="52" spans="1:24" ht="12.75">
      <c r="A52" s="30">
        <v>8905015784</v>
      </c>
      <c r="B52" s="14">
        <v>890501578</v>
      </c>
      <c r="C52" s="31"/>
      <c r="D52" s="32" t="s">
        <v>97</v>
      </c>
      <c r="E52" s="29"/>
      <c r="F52" s="17">
        <v>0</v>
      </c>
      <c r="G52" s="17"/>
      <c r="H52" s="18">
        <v>174590931</v>
      </c>
      <c r="I52" s="17"/>
      <c r="J52" s="19"/>
      <c r="K52" s="19"/>
      <c r="L52" s="19">
        <f>H52</f>
        <v>174590931</v>
      </c>
      <c r="M52" s="17">
        <v>0</v>
      </c>
      <c r="N52" s="17"/>
      <c r="O52" s="18">
        <v>174590931</v>
      </c>
      <c r="P52" s="19">
        <f t="shared" si="1"/>
        <v>0</v>
      </c>
      <c r="Q52" s="19">
        <f t="shared" si="2"/>
        <v>0</v>
      </c>
      <c r="R52" s="19">
        <f t="shared" si="3"/>
        <v>349181862</v>
      </c>
      <c r="S52" s="17">
        <v>0</v>
      </c>
      <c r="T52" s="17"/>
      <c r="U52" s="18">
        <v>174590931</v>
      </c>
      <c r="V52" s="19">
        <f t="shared" si="4"/>
        <v>0</v>
      </c>
      <c r="W52" s="19">
        <f t="shared" si="5"/>
        <v>0</v>
      </c>
      <c r="X52" s="19">
        <f t="shared" si="6"/>
        <v>523772793</v>
      </c>
    </row>
    <row r="53" spans="1:24" ht="12.75">
      <c r="A53" s="30">
        <v>8919028110</v>
      </c>
      <c r="B53" s="14">
        <v>891902811</v>
      </c>
      <c r="C53" s="31"/>
      <c r="D53" s="32" t="s">
        <v>98</v>
      </c>
      <c r="E53" s="44" t="s">
        <v>107</v>
      </c>
      <c r="F53" s="17">
        <v>0</v>
      </c>
      <c r="G53" s="17"/>
      <c r="H53" s="18">
        <v>222657248</v>
      </c>
      <c r="I53" s="17"/>
      <c r="J53" s="19"/>
      <c r="K53" s="19"/>
      <c r="L53" s="19">
        <f>H53</f>
        <v>222657248</v>
      </c>
      <c r="M53" s="17">
        <v>0</v>
      </c>
      <c r="N53" s="17"/>
      <c r="O53" s="18">
        <v>222657248</v>
      </c>
      <c r="P53" s="19">
        <f t="shared" si="1"/>
        <v>0</v>
      </c>
      <c r="Q53" s="19">
        <f t="shared" si="2"/>
        <v>0</v>
      </c>
      <c r="R53" s="19">
        <f t="shared" si="3"/>
        <v>445314496</v>
      </c>
      <c r="S53" s="17">
        <v>0</v>
      </c>
      <c r="T53" s="17"/>
      <c r="U53" s="18">
        <v>222657248</v>
      </c>
      <c r="V53" s="19">
        <f t="shared" si="4"/>
        <v>0</v>
      </c>
      <c r="W53" s="19">
        <f t="shared" si="5"/>
        <v>0</v>
      </c>
      <c r="X53" s="19">
        <f t="shared" si="6"/>
        <v>667971744</v>
      </c>
    </row>
    <row r="54" spans="1:24" ht="24" customHeight="1">
      <c r="A54" s="33" t="s">
        <v>99</v>
      </c>
      <c r="B54" s="70"/>
      <c r="C54" s="34"/>
      <c r="D54" s="35"/>
      <c r="E54" s="36"/>
      <c r="F54" s="37">
        <f>SUM(F4:F53)</f>
        <v>14415080358.066666</v>
      </c>
      <c r="G54" s="37">
        <f>SUM(G4:G53)</f>
        <v>0</v>
      </c>
      <c r="H54" s="37">
        <f>SUM(H4:H53)</f>
        <v>134547041593.86665</v>
      </c>
      <c r="I54" s="38">
        <v>0</v>
      </c>
      <c r="J54" s="38">
        <f>SUM(J4:J51)</f>
        <v>14415080358.066666</v>
      </c>
      <c r="K54" s="38">
        <f>SUM(K4:K51)</f>
        <v>0</v>
      </c>
      <c r="L54" s="38">
        <f>SUM(L4:L53)</f>
        <v>134547041593.86665</v>
      </c>
      <c r="M54" s="37">
        <f>SUM(M4:M53)</f>
        <v>14415080358</v>
      </c>
      <c r="N54" s="37">
        <f>SUM(N4:N53)</f>
        <v>0</v>
      </c>
      <c r="O54" s="37">
        <f>SUM(O4:O53)</f>
        <v>266187906239</v>
      </c>
      <c r="P54" s="38">
        <f>SUM(P4:P51)</f>
        <v>28830160716.066666</v>
      </c>
      <c r="Q54" s="38">
        <f>SUM(Q4:Q51)</f>
        <v>0</v>
      </c>
      <c r="R54" s="38">
        <f>SUM(R4:R53)</f>
        <v>400734947832.8667</v>
      </c>
      <c r="S54" s="37">
        <f>SUM(S4:S53)</f>
        <v>14415084722</v>
      </c>
      <c r="T54" s="37">
        <f>SUM(T4:T53)</f>
        <v>0</v>
      </c>
      <c r="U54" s="37">
        <f>SUM(U4:U53)</f>
        <v>134547046593</v>
      </c>
      <c r="V54" s="38">
        <f>SUM(V4:V51)</f>
        <v>43245245438.066666</v>
      </c>
      <c r="W54" s="38">
        <f>SUM(W4:W51)</f>
        <v>0</v>
      </c>
      <c r="X54" s="38">
        <f>SUM(X4:X53)</f>
        <v>535281994425.8666</v>
      </c>
    </row>
    <row r="55" spans="8:12" ht="15">
      <c r="H55" s="40"/>
      <c r="J55" s="39"/>
      <c r="K55" s="39"/>
      <c r="L55" s="39"/>
    </row>
    <row r="56" spans="8:12" ht="15">
      <c r="H56" s="41" t="s">
        <v>100</v>
      </c>
      <c r="J56" s="42"/>
      <c r="K56" s="42"/>
      <c r="L56" s="42"/>
    </row>
    <row r="57" ht="15" customHeight="1">
      <c r="H57" s="41" t="s">
        <v>100</v>
      </c>
    </row>
    <row r="58" ht="15">
      <c r="H58" s="41" t="s">
        <v>100</v>
      </c>
    </row>
  </sheetData>
  <sheetProtection/>
  <autoFilter ref="S3:U54"/>
  <mergeCells count="6">
    <mergeCell ref="V2:X2"/>
    <mergeCell ref="F2:I2"/>
    <mergeCell ref="J2:L2"/>
    <mergeCell ref="M2:O2"/>
    <mergeCell ref="P2:R2"/>
    <mergeCell ref="S2:U2"/>
  </mergeCells>
  <hyperlinks>
    <hyperlink ref="E45" r:id="rId1" display="divnacc_nal@unal.edu.co"/>
    <hyperlink ref="E28" r:id="rId2" display="contabilidad@unicordoba.edu.co"/>
    <hyperlink ref="E8" r:id="rId3" display="contumng@umng.edu.co"/>
    <hyperlink ref="E7" r:id="rId4" display="direccion@ufpso.edu.co"/>
    <hyperlink ref="E21" r:id="rId5" display="jmlopez@ut.edu.co"/>
    <hyperlink ref="E6" r:id="rId6" display="ruthgarcia@unicolmayor.edu.co"/>
    <hyperlink ref="E33" r:id="rId7" display="wbenavides@unicauca.edu.co"/>
    <hyperlink ref="E53" r:id="rId8" display="finanzas@intep.edu.co; "/>
    <hyperlink ref="E39" r:id="rId9" display="malena.burgos@uptc.edu.co"/>
    <hyperlink ref="E16" r:id="rId10" display="alexacol@univalle.edu.co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0">
      <selection activeCell="C51" sqref="C51"/>
    </sheetView>
  </sheetViews>
  <sheetFormatPr defaultColWidth="11.421875" defaultRowHeight="15"/>
  <cols>
    <col min="1" max="1" width="42.57421875" style="0" customWidth="1"/>
    <col min="2" max="2" width="13.57421875" style="0" bestFit="1" customWidth="1"/>
    <col min="3" max="3" width="17.57421875" style="0" bestFit="1" customWidth="1"/>
    <col min="4" max="4" width="12.7109375" style="0" bestFit="1" customWidth="1"/>
    <col min="5" max="5" width="15.7109375" style="0" customWidth="1"/>
  </cols>
  <sheetData>
    <row r="1" ht="15">
      <c r="C1" s="45" t="s">
        <v>112</v>
      </c>
    </row>
    <row r="2" spans="1:5" ht="15">
      <c r="A2" s="75" t="s">
        <v>163</v>
      </c>
      <c r="B2" s="75" t="s">
        <v>3</v>
      </c>
      <c r="C2" s="75" t="s">
        <v>212</v>
      </c>
      <c r="D2" s="75" t="s">
        <v>164</v>
      </c>
      <c r="E2" s="75" t="s">
        <v>213</v>
      </c>
    </row>
    <row r="3" spans="1:6" ht="15">
      <c r="A3" s="46" t="s">
        <v>113</v>
      </c>
      <c r="B3" s="14">
        <v>8919008530</v>
      </c>
      <c r="C3" s="72">
        <v>118402650</v>
      </c>
      <c r="D3" s="72">
        <v>373318</v>
      </c>
      <c r="E3" s="48">
        <f>+C3+D3</f>
        <v>118775968</v>
      </c>
      <c r="F3">
        <v>118775968</v>
      </c>
    </row>
    <row r="4" spans="1:6" ht="15">
      <c r="A4" s="46" t="s">
        <v>114</v>
      </c>
      <c r="B4" s="14">
        <v>8001448299</v>
      </c>
      <c r="C4" s="72">
        <v>951267313</v>
      </c>
      <c r="D4" s="72">
        <v>48590006</v>
      </c>
      <c r="E4" s="48">
        <f aca="true" t="shared" si="0" ref="E4:E27">+C4+D4</f>
        <v>999857319</v>
      </c>
      <c r="F4">
        <v>999857319</v>
      </c>
    </row>
    <row r="5" spans="1:6" ht="15">
      <c r="A5" s="46" t="s">
        <v>115</v>
      </c>
      <c r="B5" s="14">
        <v>8909800408</v>
      </c>
      <c r="C5" s="72">
        <v>14972203142</v>
      </c>
      <c r="D5" s="72">
        <v>45966213</v>
      </c>
      <c r="E5" s="48">
        <f t="shared" si="0"/>
        <v>15018169355</v>
      </c>
      <c r="F5">
        <v>15018169355</v>
      </c>
    </row>
    <row r="6" spans="1:6" ht="15">
      <c r="A6" s="46" t="s">
        <v>116</v>
      </c>
      <c r="B6" s="14">
        <v>8908010630</v>
      </c>
      <c r="C6" s="72">
        <v>3708425975</v>
      </c>
      <c r="D6" s="72">
        <v>14855335</v>
      </c>
      <c r="E6" s="48">
        <f t="shared" si="0"/>
        <v>3723281310</v>
      </c>
      <c r="F6">
        <v>3723281310</v>
      </c>
    </row>
    <row r="7" spans="1:6" ht="15">
      <c r="A7" s="46" t="s">
        <v>117</v>
      </c>
      <c r="B7" s="14">
        <v>8904801235</v>
      </c>
      <c r="C7" s="72">
        <v>3963436453</v>
      </c>
      <c r="D7" s="72">
        <v>12433458</v>
      </c>
      <c r="E7" s="48">
        <f t="shared" si="0"/>
        <v>3975869911</v>
      </c>
      <c r="F7">
        <v>3975869911</v>
      </c>
    </row>
    <row r="8" spans="1:6" ht="15">
      <c r="A8" s="46" t="s">
        <v>118</v>
      </c>
      <c r="B8" s="14">
        <v>8910800313</v>
      </c>
      <c r="C8" s="72">
        <v>3728949469</v>
      </c>
      <c r="D8" s="72">
        <v>17094898</v>
      </c>
      <c r="E8" s="48">
        <f t="shared" si="0"/>
        <v>3746044367</v>
      </c>
      <c r="F8">
        <v>3746044367</v>
      </c>
    </row>
    <row r="9" spans="1:6" ht="15">
      <c r="A9" s="46" t="s">
        <v>119</v>
      </c>
      <c r="B9" s="14">
        <v>8906800622</v>
      </c>
      <c r="C9" s="72">
        <v>629159489</v>
      </c>
      <c r="D9" s="72">
        <v>38266521</v>
      </c>
      <c r="E9" s="48">
        <f t="shared" si="0"/>
        <v>667426010</v>
      </c>
      <c r="F9">
        <v>667426010</v>
      </c>
    </row>
    <row r="10" spans="1:6" ht="15">
      <c r="A10" s="46" t="s">
        <v>120</v>
      </c>
      <c r="B10" s="14">
        <v>8911903461</v>
      </c>
      <c r="C10" s="72">
        <v>1224166589</v>
      </c>
      <c r="D10" s="72">
        <v>50050293</v>
      </c>
      <c r="E10" s="48">
        <f t="shared" si="0"/>
        <v>1274216882</v>
      </c>
      <c r="F10">
        <v>1274216882</v>
      </c>
    </row>
    <row r="11" spans="1:6" ht="15">
      <c r="A11" s="46" t="s">
        <v>121</v>
      </c>
      <c r="B11" s="14">
        <v>8921150294</v>
      </c>
      <c r="C11" s="72">
        <v>1013496213</v>
      </c>
      <c r="D11" s="72">
        <v>44692021</v>
      </c>
      <c r="E11" s="48">
        <f t="shared" si="0"/>
        <v>1058188234</v>
      </c>
      <c r="F11">
        <v>1058188234</v>
      </c>
    </row>
    <row r="12" spans="1:6" ht="15">
      <c r="A12" s="46" t="s">
        <v>122</v>
      </c>
      <c r="B12" s="14">
        <v>8920007573</v>
      </c>
      <c r="C12" s="72">
        <v>1424066128</v>
      </c>
      <c r="D12" s="72">
        <v>4450637</v>
      </c>
      <c r="E12" s="48">
        <f t="shared" si="0"/>
        <v>1428516765</v>
      </c>
      <c r="F12">
        <v>1428516765</v>
      </c>
    </row>
    <row r="13" spans="1:6" ht="15">
      <c r="A13" s="46" t="s">
        <v>123</v>
      </c>
      <c r="B13" s="14">
        <v>8001189541</v>
      </c>
      <c r="C13" s="72">
        <v>3071842701</v>
      </c>
      <c r="D13" s="72">
        <v>9491159</v>
      </c>
      <c r="E13" s="48">
        <f t="shared" si="0"/>
        <v>3081333860</v>
      </c>
      <c r="F13">
        <v>3081333860</v>
      </c>
    </row>
    <row r="14" spans="1:6" ht="15">
      <c r="A14" s="46" t="s">
        <v>124</v>
      </c>
      <c r="B14" s="14">
        <v>8905015104</v>
      </c>
      <c r="C14" s="72">
        <v>1899441098</v>
      </c>
      <c r="D14" s="72">
        <v>56823035</v>
      </c>
      <c r="E14" s="48">
        <f t="shared" si="0"/>
        <v>1956264133</v>
      </c>
      <c r="F14">
        <v>1956264133</v>
      </c>
    </row>
    <row r="15" spans="1:6" ht="15">
      <c r="A15" s="46" t="s">
        <v>125</v>
      </c>
      <c r="B15" s="14">
        <v>8922003239</v>
      </c>
      <c r="C15" s="72">
        <v>940595685</v>
      </c>
      <c r="D15" s="72">
        <v>49825817</v>
      </c>
      <c r="E15" s="48">
        <f t="shared" si="0"/>
        <v>990421502</v>
      </c>
      <c r="F15">
        <v>990421502</v>
      </c>
    </row>
    <row r="16" spans="1:6" ht="15">
      <c r="A16" s="46" t="s">
        <v>126</v>
      </c>
      <c r="B16" s="14">
        <v>8901022573</v>
      </c>
      <c r="C16" s="72">
        <v>5697094938</v>
      </c>
      <c r="D16" s="72">
        <v>17877820</v>
      </c>
      <c r="E16" s="48">
        <f t="shared" si="0"/>
        <v>5714972758</v>
      </c>
      <c r="F16">
        <v>5714972758</v>
      </c>
    </row>
    <row r="17" spans="1:6" ht="15">
      <c r="A17" s="46" t="s">
        <v>127</v>
      </c>
      <c r="B17" s="14">
        <v>8915003192</v>
      </c>
      <c r="C17" s="72">
        <v>4975500354</v>
      </c>
      <c r="D17" s="72">
        <v>18853966</v>
      </c>
      <c r="E17" s="48">
        <f t="shared" si="0"/>
        <v>4994354320</v>
      </c>
      <c r="F17">
        <v>4994354320</v>
      </c>
    </row>
    <row r="18" spans="1:6" ht="15">
      <c r="A18" s="46" t="s">
        <v>128</v>
      </c>
      <c r="B18" s="14">
        <v>8917801118</v>
      </c>
      <c r="C18" s="72">
        <v>2374824105</v>
      </c>
      <c r="D18" s="72">
        <v>51872839</v>
      </c>
      <c r="E18" s="48">
        <f t="shared" si="0"/>
        <v>2426696944</v>
      </c>
      <c r="F18">
        <v>2426696944</v>
      </c>
    </row>
    <row r="19" spans="1:6" ht="15">
      <c r="A19" s="46" t="s">
        <v>129</v>
      </c>
      <c r="B19" s="14">
        <v>8350003004</v>
      </c>
      <c r="C19" s="72">
        <v>622486385</v>
      </c>
      <c r="D19" s="72">
        <v>43178098</v>
      </c>
      <c r="E19" s="48">
        <f t="shared" si="0"/>
        <v>665664483</v>
      </c>
      <c r="F19">
        <v>665664483</v>
      </c>
    </row>
    <row r="20" spans="1:6" ht="15">
      <c r="A20" s="46" t="s">
        <v>130</v>
      </c>
      <c r="B20" s="14">
        <v>8900004328</v>
      </c>
      <c r="C20" s="72">
        <v>2557443588</v>
      </c>
      <c r="D20" s="72">
        <v>49537293</v>
      </c>
      <c r="E20" s="48">
        <f t="shared" si="0"/>
        <v>2606980881</v>
      </c>
      <c r="F20">
        <v>2606980881</v>
      </c>
    </row>
    <row r="21" spans="1:6" ht="15">
      <c r="A21" s="46" t="s">
        <v>131</v>
      </c>
      <c r="B21" s="14">
        <v>8907006407</v>
      </c>
      <c r="C21" s="72">
        <v>2234876433</v>
      </c>
      <c r="D21" s="72">
        <v>49788532</v>
      </c>
      <c r="E21" s="48">
        <f t="shared" si="0"/>
        <v>2284664965</v>
      </c>
      <c r="F21">
        <v>2284664965</v>
      </c>
    </row>
    <row r="22" spans="1:6" ht="15">
      <c r="A22" s="46" t="s">
        <v>132</v>
      </c>
      <c r="B22" s="14">
        <v>8903990106</v>
      </c>
      <c r="C22" s="72">
        <v>11248446676</v>
      </c>
      <c r="D22" s="72">
        <v>34468566</v>
      </c>
      <c r="E22" s="48">
        <f t="shared" si="0"/>
        <v>11282915242</v>
      </c>
      <c r="F22">
        <v>11282915242</v>
      </c>
    </row>
    <row r="23" spans="1:6" ht="15">
      <c r="A23" s="46" t="s">
        <v>133</v>
      </c>
      <c r="B23" s="14">
        <v>8999992307</v>
      </c>
      <c r="C23" s="72">
        <v>887318095</v>
      </c>
      <c r="D23" s="72">
        <v>2797670</v>
      </c>
      <c r="E23" s="48">
        <f t="shared" si="0"/>
        <v>890115765</v>
      </c>
      <c r="F23">
        <v>890115765</v>
      </c>
    </row>
    <row r="24" spans="1:6" ht="15">
      <c r="A24" s="46" t="s">
        <v>134</v>
      </c>
      <c r="B24" s="14">
        <v>8905006226</v>
      </c>
      <c r="C24" s="72">
        <v>1652274771</v>
      </c>
      <c r="D24" s="72">
        <v>55610268</v>
      </c>
      <c r="E24" s="48">
        <f t="shared" si="0"/>
        <v>1707885039</v>
      </c>
      <c r="F24">
        <v>1707885039</v>
      </c>
    </row>
    <row r="25" spans="1:6" ht="15">
      <c r="A25" s="46" t="s">
        <v>135</v>
      </c>
      <c r="B25" s="21">
        <v>8001631300</v>
      </c>
      <c r="C25" s="72">
        <v>631905580</v>
      </c>
      <c r="D25" s="72">
        <v>49100801</v>
      </c>
      <c r="E25" s="48">
        <f t="shared" si="0"/>
        <v>681006381</v>
      </c>
      <c r="F25">
        <v>681006381</v>
      </c>
    </row>
    <row r="26" spans="1:6" ht="15">
      <c r="A26" s="46" t="s">
        <v>136</v>
      </c>
      <c r="B26" s="14">
        <v>8902012134</v>
      </c>
      <c r="C26" s="72">
        <v>5959724991</v>
      </c>
      <c r="D26" s="72">
        <v>18348935</v>
      </c>
      <c r="E26" s="48">
        <f t="shared" si="0"/>
        <v>5978073926</v>
      </c>
      <c r="F26">
        <v>5978073926</v>
      </c>
    </row>
    <row r="27" spans="1:6" ht="15">
      <c r="A27" s="46" t="s">
        <v>137</v>
      </c>
      <c r="B27" s="14">
        <v>8002253408</v>
      </c>
      <c r="C27" s="72">
        <v>593070706</v>
      </c>
      <c r="D27" s="72">
        <v>1619354</v>
      </c>
      <c r="E27" s="48">
        <f t="shared" si="0"/>
        <v>594690060</v>
      </c>
      <c r="F27">
        <v>594690060</v>
      </c>
    </row>
    <row r="28" spans="1:6" ht="15">
      <c r="A28" s="46" t="s">
        <v>138</v>
      </c>
      <c r="B28" s="14">
        <v>8999990633</v>
      </c>
      <c r="C28" s="72">
        <v>31816169687</v>
      </c>
      <c r="D28" s="72">
        <v>132029123</v>
      </c>
      <c r="E28" s="48">
        <f>+C28+D28</f>
        <v>31948198810</v>
      </c>
      <c r="F28">
        <v>31948198810</v>
      </c>
    </row>
    <row r="29" spans="1:6" ht="15">
      <c r="A29" s="46" t="s">
        <v>139</v>
      </c>
      <c r="B29" s="14">
        <v>8999991244</v>
      </c>
      <c r="C29" s="72">
        <v>3145405352</v>
      </c>
      <c r="D29" s="72">
        <v>9775665</v>
      </c>
      <c r="E29" s="48">
        <f>+C29+D29</f>
        <v>3155181017</v>
      </c>
      <c r="F29">
        <v>3155181017</v>
      </c>
    </row>
    <row r="30" spans="1:6" ht="15">
      <c r="A30" s="46" t="s">
        <v>140</v>
      </c>
      <c r="B30" s="76">
        <v>8918003301</v>
      </c>
      <c r="C30" s="72">
        <v>5968662183</v>
      </c>
      <c r="D30" s="72">
        <v>18404882</v>
      </c>
      <c r="E30" s="48">
        <f>+C30+D30</f>
        <v>5987067065</v>
      </c>
      <c r="F30">
        <v>5987067065</v>
      </c>
    </row>
    <row r="31" spans="1:6" ht="15">
      <c r="A31" s="46" t="s">
        <v>141</v>
      </c>
      <c r="B31" s="14">
        <v>8923002856</v>
      </c>
      <c r="C31" s="72">
        <v>1337270761</v>
      </c>
      <c r="D31" s="72">
        <v>39382919</v>
      </c>
      <c r="E31" s="48">
        <f>+C31+D31</f>
        <v>1376653680</v>
      </c>
      <c r="F31">
        <v>1376653680</v>
      </c>
    </row>
    <row r="32" spans="1:6" ht="15">
      <c r="A32" s="46" t="s">
        <v>142</v>
      </c>
      <c r="B32" s="14">
        <v>8916800894</v>
      </c>
      <c r="C32" s="72">
        <v>2125275089</v>
      </c>
      <c r="D32" s="72">
        <v>68482960</v>
      </c>
      <c r="E32" s="48">
        <f>+C32+D32</f>
        <v>2193758049</v>
      </c>
      <c r="F32">
        <v>2193758049</v>
      </c>
    </row>
    <row r="33" spans="1:6" ht="15">
      <c r="A33" s="46" t="s">
        <v>143</v>
      </c>
      <c r="B33" s="14">
        <v>8911800842</v>
      </c>
      <c r="C33" s="72">
        <v>2594232880</v>
      </c>
      <c r="D33" s="72">
        <v>7967839</v>
      </c>
      <c r="E33" s="48">
        <f>+C33+D33</f>
        <v>2602200719</v>
      </c>
      <c r="F33">
        <v>2602200719</v>
      </c>
    </row>
    <row r="34" spans="1:6" ht="15">
      <c r="A34" s="46" t="s">
        <v>144</v>
      </c>
      <c r="B34" s="14">
        <v>8914800359</v>
      </c>
      <c r="C34" s="72">
        <v>4439153766</v>
      </c>
      <c r="D34" s="72">
        <v>14561204</v>
      </c>
      <c r="E34" s="48">
        <f>+C34+D34</f>
        <v>4453714970</v>
      </c>
      <c r="F34">
        <v>4453714970</v>
      </c>
    </row>
    <row r="35" spans="1:6" ht="24.75">
      <c r="A35" s="46" t="s">
        <v>145</v>
      </c>
      <c r="B35" s="14">
        <v>8605127804</v>
      </c>
      <c r="C35" s="72">
        <v>2014548670</v>
      </c>
      <c r="D35" s="72">
        <v>43160286</v>
      </c>
      <c r="E35" s="48">
        <f>+C35+D35</f>
        <v>2057708956</v>
      </c>
      <c r="F35">
        <v>2057708956</v>
      </c>
    </row>
    <row r="36" spans="1:5" ht="15">
      <c r="A36" s="50" t="s">
        <v>146</v>
      </c>
      <c r="B36" s="51"/>
      <c r="C36" s="52">
        <f>SUM(C3:C35)</f>
        <v>130521137915</v>
      </c>
      <c r="D36" s="52">
        <f>SUM(D3:D35)</f>
        <v>1119731731</v>
      </c>
      <c r="E36" s="52">
        <f>+C36+D36</f>
        <v>131640869646</v>
      </c>
    </row>
    <row r="37" spans="1:5" ht="15">
      <c r="A37" s="53" t="s">
        <v>147</v>
      </c>
      <c r="B37" s="54">
        <v>8918002604</v>
      </c>
      <c r="C37" s="55">
        <f>VLOOKUP(B37,'[1]A'!$L$4:$O$17,4,0)</f>
        <v>393245961</v>
      </c>
      <c r="E37" s="48"/>
    </row>
    <row r="38" spans="1:5" ht="15">
      <c r="A38" s="53" t="s">
        <v>148</v>
      </c>
      <c r="B38" s="54">
        <v>8907009060</v>
      </c>
      <c r="C38" s="55">
        <f>VLOOKUP(B38,'[1]A'!$L$4:$O$17,4,0)</f>
        <v>63845174</v>
      </c>
      <c r="E38" s="48"/>
    </row>
    <row r="39" spans="1:5" ht="15">
      <c r="A39" s="56" t="s">
        <v>47</v>
      </c>
      <c r="B39" s="54">
        <v>8909801341</v>
      </c>
      <c r="C39" s="55">
        <f>VLOOKUP(B39,'[1]A'!$L$4:$O$17,4,0)</f>
        <v>208672338</v>
      </c>
      <c r="E39" s="48"/>
    </row>
    <row r="40" spans="1:5" ht="15">
      <c r="A40" s="56" t="s">
        <v>62</v>
      </c>
      <c r="B40" s="54">
        <v>8915007591</v>
      </c>
      <c r="C40" s="55">
        <f>VLOOKUP(B40,'[1]A'!$L$4:$O$17,4,0)</f>
        <v>262777234</v>
      </c>
      <c r="E40" s="48"/>
    </row>
    <row r="41" spans="1:5" ht="15">
      <c r="A41" s="53" t="s">
        <v>149</v>
      </c>
      <c r="B41" s="54">
        <v>8909801501</v>
      </c>
      <c r="C41" s="55">
        <f>VLOOKUP(B41,'[1]A'!$L$4:$O$17,4,0)</f>
        <v>128354046</v>
      </c>
      <c r="E41" s="48"/>
    </row>
    <row r="42" spans="1:5" ht="15">
      <c r="A42" s="56" t="s">
        <v>150</v>
      </c>
      <c r="B42" s="54">
        <v>8002479401</v>
      </c>
      <c r="C42" s="55">
        <f>VLOOKUP(B42,'[1]A'!$L$4:$O$17,4,0)</f>
        <v>122853105</v>
      </c>
      <c r="E42" s="48"/>
    </row>
    <row r="43" spans="1:5" ht="15">
      <c r="A43" s="56" t="s">
        <v>151</v>
      </c>
      <c r="B43" s="54">
        <v>8917019320</v>
      </c>
      <c r="C43" s="55">
        <f>VLOOKUP(B43,'[1]A'!$L$4:$O$17,4,0)</f>
        <v>159276571</v>
      </c>
      <c r="E43" s="48"/>
    </row>
    <row r="44" spans="1:5" ht="15">
      <c r="A44" s="56" t="s">
        <v>152</v>
      </c>
      <c r="B44" s="54">
        <v>8908026784</v>
      </c>
      <c r="C44" s="55">
        <f>VLOOKUP(B44,'[1]A'!$L$4:$O$17,4,0)</f>
        <v>128187289</v>
      </c>
      <c r="E44" s="48"/>
    </row>
    <row r="45" spans="1:5" ht="15">
      <c r="A45" s="56" t="s">
        <v>153</v>
      </c>
      <c r="B45" s="54">
        <v>8001240234</v>
      </c>
      <c r="C45" s="55">
        <f>VLOOKUP(B45,'[1]A'!$L$4:$O$17,4,0)</f>
        <v>171714544</v>
      </c>
      <c r="E45" s="48"/>
    </row>
    <row r="46" spans="1:5" ht="15">
      <c r="A46" s="56" t="s">
        <v>154</v>
      </c>
      <c r="B46" s="54">
        <v>8909801531</v>
      </c>
      <c r="C46" s="55">
        <f>VLOOKUP(B46,'[1]A'!$L$4:$O$17,4,0)</f>
        <v>494392467</v>
      </c>
      <c r="E46" s="48"/>
    </row>
    <row r="47" spans="1:5" ht="15">
      <c r="A47" s="56" t="s">
        <v>91</v>
      </c>
      <c r="B47" s="54">
        <v>8904800545</v>
      </c>
      <c r="C47" s="55">
        <f>VLOOKUP(B47,'[1]A'!$L$4:$O$17,4,0)</f>
        <v>207704043</v>
      </c>
      <c r="E47" s="48"/>
    </row>
    <row r="48" spans="1:5" ht="15">
      <c r="A48" s="56" t="s">
        <v>155</v>
      </c>
      <c r="B48" s="54">
        <v>8020110655</v>
      </c>
      <c r="C48" s="55">
        <f>VLOOKUP(B48,'[1]A'!$L$4:$O$17,4,0)</f>
        <v>167905996</v>
      </c>
      <c r="E48" s="48"/>
    </row>
    <row r="49" spans="1:5" ht="15">
      <c r="A49" s="56" t="s">
        <v>97</v>
      </c>
      <c r="B49" s="54">
        <v>8905015784</v>
      </c>
      <c r="C49" s="55">
        <f>VLOOKUP(B49,'[1]A'!$L$4:$O$17,4,0)</f>
        <v>174590931</v>
      </c>
      <c r="E49" s="48"/>
    </row>
    <row r="50" spans="1:5" ht="15">
      <c r="A50" s="56" t="s">
        <v>98</v>
      </c>
      <c r="B50" s="54">
        <v>8919028110</v>
      </c>
      <c r="C50" s="55">
        <f>VLOOKUP(B50,'[1]A'!$L$4:$O$17,4,0)</f>
        <v>222657248</v>
      </c>
      <c r="E50" s="48"/>
    </row>
    <row r="51" spans="1:5" ht="15">
      <c r="A51" s="57"/>
      <c r="B51" s="57"/>
      <c r="C51" s="52">
        <f>SUM(C37:C50)</f>
        <v>2906176947</v>
      </c>
      <c r="E51" s="48"/>
    </row>
    <row r="52" spans="1:5" ht="15">
      <c r="A52" s="57"/>
      <c r="B52" s="57"/>
      <c r="C52" s="48">
        <f>+E36+C51</f>
        <v>134547046593</v>
      </c>
      <c r="E52" s="48"/>
    </row>
    <row r="53" spans="1:5" ht="15">
      <c r="A53" s="57"/>
      <c r="B53" s="57"/>
      <c r="C53" s="74" t="s">
        <v>156</v>
      </c>
      <c r="E53" s="48"/>
    </row>
    <row r="54" spans="1:5" ht="36.75">
      <c r="A54" s="58" t="s">
        <v>157</v>
      </c>
      <c r="B54" s="59">
        <v>8999990633</v>
      </c>
      <c r="C54" s="72">
        <v>10265689102</v>
      </c>
      <c r="D54" s="49"/>
      <c r="E54" s="48"/>
    </row>
    <row r="55" spans="1:5" ht="36.75">
      <c r="A55" s="58" t="s">
        <v>158</v>
      </c>
      <c r="B55" s="59">
        <v>8915003192</v>
      </c>
      <c r="C55" s="72">
        <v>1076432590</v>
      </c>
      <c r="D55" s="47"/>
      <c r="E55" s="48"/>
    </row>
    <row r="56" spans="1:5" ht="36.75">
      <c r="A56" s="58" t="s">
        <v>159</v>
      </c>
      <c r="B56" s="60">
        <v>8908010630</v>
      </c>
      <c r="C56" s="72">
        <v>992908558</v>
      </c>
      <c r="D56" s="47"/>
      <c r="E56" s="48"/>
    </row>
    <row r="57" spans="1:5" ht="36.75">
      <c r="A57" s="58" t="s">
        <v>160</v>
      </c>
      <c r="B57" s="60">
        <v>8910800313</v>
      </c>
      <c r="C57" s="72">
        <v>1719875144</v>
      </c>
      <c r="D57" s="47"/>
      <c r="E57" s="48"/>
    </row>
    <row r="58" spans="1:5" ht="36.75">
      <c r="A58" s="58" t="s">
        <v>161</v>
      </c>
      <c r="B58" s="60">
        <v>8916800894</v>
      </c>
      <c r="C58" s="72">
        <v>95786696</v>
      </c>
      <c r="D58" s="47"/>
      <c r="E58" s="48"/>
    </row>
    <row r="59" spans="1:5" ht="36.75">
      <c r="A59" s="58" t="s">
        <v>162</v>
      </c>
      <c r="B59" s="60">
        <v>8914800359</v>
      </c>
      <c r="C59" s="73">
        <v>264392632</v>
      </c>
      <c r="D59" s="47"/>
      <c r="E59" s="48"/>
    </row>
    <row r="60" spans="1:5" ht="15">
      <c r="A60" s="57"/>
      <c r="B60" s="57"/>
      <c r="C60" s="52">
        <f>SUM(C54:C59)</f>
        <v>14415084722</v>
      </c>
      <c r="E60" s="48"/>
    </row>
    <row r="61" spans="3:5" ht="15">
      <c r="C61" s="52">
        <f>+C60+C36+D36</f>
        <v>146055954368</v>
      </c>
      <c r="E61" s="48"/>
    </row>
    <row r="62" spans="3:5" ht="15">
      <c r="C62" s="48">
        <f>+C61+C51</f>
        <v>148962131315</v>
      </c>
      <c r="E62" s="48"/>
    </row>
    <row r="63" ht="15">
      <c r="C63" s="61"/>
    </row>
    <row r="64" ht="15">
      <c r="C64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31">
      <selection activeCell="F54" sqref="F54"/>
    </sheetView>
  </sheetViews>
  <sheetFormatPr defaultColWidth="11.421875" defaultRowHeight="15"/>
  <cols>
    <col min="1" max="1" width="17.57421875" style="0" bestFit="1" customWidth="1"/>
    <col min="2" max="2" width="13.57421875" style="0" bestFit="1" customWidth="1"/>
    <col min="3" max="3" width="12.140625" style="0" bestFit="1" customWidth="1"/>
    <col min="6" max="6" width="43.57421875" style="0" customWidth="1"/>
    <col min="7" max="8" width="18.8515625" style="0" bestFit="1" customWidth="1"/>
    <col min="9" max="9" width="14.8515625" style="0" bestFit="1" customWidth="1"/>
  </cols>
  <sheetData>
    <row r="3" spans="1:8" ht="15">
      <c r="A3" s="66" t="s">
        <v>206</v>
      </c>
      <c r="B3" t="s">
        <v>208</v>
      </c>
      <c r="C3" t="s">
        <v>209</v>
      </c>
      <c r="E3" s="69" t="s">
        <v>206</v>
      </c>
      <c r="F3" s="69"/>
      <c r="G3" s="69" t="s">
        <v>208</v>
      </c>
      <c r="H3" s="69" t="s">
        <v>209</v>
      </c>
    </row>
    <row r="4" spans="1:9" ht="15">
      <c r="A4" s="67">
        <v>16241270</v>
      </c>
      <c r="B4" s="68"/>
      <c r="C4" s="68">
        <v>10504642</v>
      </c>
      <c r="E4" s="67">
        <v>800118954</v>
      </c>
      <c r="F4" s="67" t="s">
        <v>7</v>
      </c>
      <c r="G4" s="63">
        <v>6162667720</v>
      </c>
      <c r="H4" s="63">
        <v>6162667720</v>
      </c>
      <c r="I4" s="71">
        <f aca="true" t="shared" si="0" ref="I4:I50">+G4-H4</f>
        <v>0</v>
      </c>
    </row>
    <row r="5" spans="1:9" ht="15">
      <c r="A5" s="67">
        <v>16583292</v>
      </c>
      <c r="B5" s="68"/>
      <c r="C5" s="68">
        <v>10504642</v>
      </c>
      <c r="E5" s="67">
        <v>800124023</v>
      </c>
      <c r="F5" s="67" t="s">
        <v>9</v>
      </c>
      <c r="G5" s="63">
        <v>171714544</v>
      </c>
      <c r="H5" s="63">
        <v>171714544</v>
      </c>
      <c r="I5" s="71">
        <f t="shared" si="0"/>
        <v>0</v>
      </c>
    </row>
    <row r="6" spans="1:9" ht="15">
      <c r="A6" s="67">
        <v>19099020</v>
      </c>
      <c r="B6" s="68"/>
      <c r="C6" s="68">
        <v>8500500</v>
      </c>
      <c r="E6" s="67">
        <v>800144829</v>
      </c>
      <c r="F6" s="67" t="s">
        <v>10</v>
      </c>
      <c r="G6" s="63">
        <v>1999714638</v>
      </c>
      <c r="H6" s="63">
        <v>1999714638</v>
      </c>
      <c r="I6" s="71">
        <f t="shared" si="0"/>
        <v>0</v>
      </c>
    </row>
    <row r="7" spans="1:9" ht="15">
      <c r="A7" s="67">
        <v>19156691</v>
      </c>
      <c r="B7" s="68"/>
      <c r="C7" s="68">
        <v>10504642</v>
      </c>
      <c r="E7" s="67">
        <v>800163130</v>
      </c>
      <c r="F7" s="67" t="s">
        <v>11</v>
      </c>
      <c r="G7" s="63">
        <v>1362012762</v>
      </c>
      <c r="H7" s="63">
        <v>1362012762</v>
      </c>
      <c r="I7" s="71">
        <f t="shared" si="0"/>
        <v>0</v>
      </c>
    </row>
    <row r="8" spans="1:9" ht="15">
      <c r="A8" s="67">
        <v>24320173</v>
      </c>
      <c r="B8" s="68"/>
      <c r="C8" s="68">
        <v>11077254</v>
      </c>
      <c r="E8" s="67">
        <v>800225340</v>
      </c>
      <c r="F8" s="67" t="s">
        <v>13</v>
      </c>
      <c r="G8" s="63">
        <v>1189380120</v>
      </c>
      <c r="H8" s="63">
        <v>1189380120</v>
      </c>
      <c r="I8" s="71">
        <f t="shared" si="0"/>
        <v>0</v>
      </c>
    </row>
    <row r="9" spans="1:9" ht="15">
      <c r="A9" s="67">
        <v>43500246</v>
      </c>
      <c r="B9" s="68"/>
      <c r="C9" s="68">
        <v>10504642</v>
      </c>
      <c r="E9" s="67">
        <v>800247940</v>
      </c>
      <c r="F9" s="67" t="s">
        <v>15</v>
      </c>
      <c r="G9" s="63">
        <v>122853105</v>
      </c>
      <c r="H9" s="63">
        <v>122853105</v>
      </c>
      <c r="I9" s="71">
        <f t="shared" si="0"/>
        <v>0</v>
      </c>
    </row>
    <row r="10" spans="1:9" ht="15">
      <c r="A10" s="67">
        <v>79154384</v>
      </c>
      <c r="B10" s="68"/>
      <c r="C10" s="68">
        <v>8500500</v>
      </c>
      <c r="E10" s="67">
        <v>802011065</v>
      </c>
      <c r="F10" s="67" t="s">
        <v>89</v>
      </c>
      <c r="G10" s="63">
        <v>167905996</v>
      </c>
      <c r="H10" s="63">
        <v>167905996</v>
      </c>
      <c r="I10" s="71">
        <f t="shared" si="0"/>
        <v>0</v>
      </c>
    </row>
    <row r="11" spans="1:9" ht="15">
      <c r="A11" s="67">
        <v>800118954</v>
      </c>
      <c r="B11" s="68">
        <v>6162667720</v>
      </c>
      <c r="C11" s="68">
        <v>6162667720</v>
      </c>
      <c r="E11" s="67">
        <v>835000300</v>
      </c>
      <c r="F11" s="67" t="s">
        <v>17</v>
      </c>
      <c r="G11" s="63">
        <v>1331328966</v>
      </c>
      <c r="H11" s="63">
        <v>1331328966</v>
      </c>
      <c r="I11" s="71">
        <f t="shared" si="0"/>
        <v>0</v>
      </c>
    </row>
    <row r="12" spans="1:9" ht="15">
      <c r="A12" s="67">
        <v>800124023</v>
      </c>
      <c r="B12" s="68">
        <v>171714544</v>
      </c>
      <c r="C12" s="68">
        <v>171714544</v>
      </c>
      <c r="E12" s="67">
        <v>860512780</v>
      </c>
      <c r="F12" s="67" t="s">
        <v>19</v>
      </c>
      <c r="G12" s="63">
        <v>4115417912</v>
      </c>
      <c r="H12" s="63">
        <v>4115417912</v>
      </c>
      <c r="I12" s="71">
        <f t="shared" si="0"/>
        <v>0</v>
      </c>
    </row>
    <row r="13" spans="1:9" ht="15">
      <c r="A13" s="67">
        <v>800144829</v>
      </c>
      <c r="B13" s="68">
        <v>1999714638</v>
      </c>
      <c r="C13" s="68">
        <v>1999714638</v>
      </c>
      <c r="E13" s="67">
        <v>890000432</v>
      </c>
      <c r="F13" s="67" t="s">
        <v>23</v>
      </c>
      <c r="G13" s="63">
        <v>5213961762</v>
      </c>
      <c r="H13" s="63">
        <v>5213961762</v>
      </c>
      <c r="I13" s="71">
        <f t="shared" si="0"/>
        <v>0</v>
      </c>
    </row>
    <row r="14" spans="1:9" ht="15">
      <c r="A14" s="67">
        <v>800163130</v>
      </c>
      <c r="B14" s="68">
        <v>1362012762</v>
      </c>
      <c r="C14" s="68">
        <v>1362012762</v>
      </c>
      <c r="E14" s="67">
        <v>890102257</v>
      </c>
      <c r="F14" s="67" t="s">
        <v>25</v>
      </c>
      <c r="G14" s="63">
        <v>11429945516</v>
      </c>
      <c r="H14" s="63">
        <v>11429945516</v>
      </c>
      <c r="I14" s="71">
        <f t="shared" si="0"/>
        <v>0</v>
      </c>
    </row>
    <row r="15" spans="1:9" ht="15">
      <c r="A15" s="67">
        <v>800225340</v>
      </c>
      <c r="B15" s="68">
        <v>1189380120</v>
      </c>
      <c r="C15" s="68">
        <v>1189380120</v>
      </c>
      <c r="E15" s="67">
        <v>890201213</v>
      </c>
      <c r="F15" s="67" t="s">
        <v>27</v>
      </c>
      <c r="G15" s="63">
        <v>11956147852</v>
      </c>
      <c r="H15" s="63">
        <v>11956147852</v>
      </c>
      <c r="I15" s="71">
        <f t="shared" si="0"/>
        <v>0</v>
      </c>
    </row>
    <row r="16" spans="1:9" ht="15">
      <c r="A16" s="67">
        <v>800247940</v>
      </c>
      <c r="B16" s="68">
        <v>122853105</v>
      </c>
      <c r="C16" s="68">
        <v>122853105</v>
      </c>
      <c r="E16" s="67">
        <v>890399010</v>
      </c>
      <c r="F16" s="67" t="s">
        <v>29</v>
      </c>
      <c r="G16" s="63">
        <v>22565830484</v>
      </c>
      <c r="H16" s="63">
        <v>22565830484</v>
      </c>
      <c r="I16" s="71">
        <f t="shared" si="0"/>
        <v>0</v>
      </c>
    </row>
    <row r="17" spans="1:9" ht="15">
      <c r="A17" s="67">
        <v>802011065</v>
      </c>
      <c r="B17" s="68">
        <v>167905996</v>
      </c>
      <c r="C17" s="68">
        <v>167905996</v>
      </c>
      <c r="E17" s="67">
        <v>890480054</v>
      </c>
      <c r="F17" s="67" t="s">
        <v>91</v>
      </c>
      <c r="G17" s="63">
        <v>207704043</v>
      </c>
      <c r="H17" s="63">
        <v>207704043</v>
      </c>
      <c r="I17" s="71">
        <f t="shared" si="0"/>
        <v>0</v>
      </c>
    </row>
    <row r="18" spans="1:9" ht="15">
      <c r="A18" s="67">
        <v>830037248</v>
      </c>
      <c r="B18" s="68"/>
      <c r="C18" s="68">
        <v>774250</v>
      </c>
      <c r="E18" s="67">
        <v>890480123</v>
      </c>
      <c r="F18" s="67" t="s">
        <v>31</v>
      </c>
      <c r="G18" s="63">
        <v>7951739822</v>
      </c>
      <c r="H18" s="63">
        <v>7951739822</v>
      </c>
      <c r="I18" s="71">
        <f t="shared" si="0"/>
        <v>0</v>
      </c>
    </row>
    <row r="19" spans="1:9" ht="15">
      <c r="A19" s="67">
        <v>835000300</v>
      </c>
      <c r="B19" s="68">
        <v>1331328966</v>
      </c>
      <c r="C19" s="68">
        <v>1331328966</v>
      </c>
      <c r="E19" s="67">
        <v>890500622</v>
      </c>
      <c r="F19" s="67" t="s">
        <v>33</v>
      </c>
      <c r="G19" s="63">
        <v>3415770078</v>
      </c>
      <c r="H19" s="63">
        <v>3415770078</v>
      </c>
      <c r="I19" s="71">
        <f t="shared" si="0"/>
        <v>0</v>
      </c>
    </row>
    <row r="20" spans="1:9" ht="15">
      <c r="A20" s="67">
        <v>860019077</v>
      </c>
      <c r="B20" s="68"/>
      <c r="C20" s="68">
        <v>9611800</v>
      </c>
      <c r="E20" s="67">
        <v>890501510</v>
      </c>
      <c r="F20" s="67" t="s">
        <v>35</v>
      </c>
      <c r="G20" s="63">
        <v>3912528266</v>
      </c>
      <c r="H20" s="63">
        <v>3912528266</v>
      </c>
      <c r="I20" s="71">
        <f t="shared" si="0"/>
        <v>0</v>
      </c>
    </row>
    <row r="21" spans="1:9" ht="15">
      <c r="A21" s="67">
        <v>860512780</v>
      </c>
      <c r="B21" s="68">
        <v>4115417912</v>
      </c>
      <c r="C21" s="68">
        <v>4115417912</v>
      </c>
      <c r="E21" s="67">
        <v>890501578</v>
      </c>
      <c r="F21" s="67" t="s">
        <v>97</v>
      </c>
      <c r="G21" s="63">
        <v>174590931</v>
      </c>
      <c r="H21" s="63">
        <v>174590931</v>
      </c>
      <c r="I21" s="71">
        <f t="shared" si="0"/>
        <v>0</v>
      </c>
    </row>
    <row r="22" spans="1:9" ht="15">
      <c r="A22" s="67">
        <v>860525148</v>
      </c>
      <c r="B22" s="68">
        <v>0</v>
      </c>
      <c r="C22" s="68"/>
      <c r="E22" s="67">
        <v>890680062</v>
      </c>
      <c r="F22" s="67" t="s">
        <v>37</v>
      </c>
      <c r="G22" s="63">
        <v>1334852020</v>
      </c>
      <c r="H22" s="63">
        <v>1334852020</v>
      </c>
      <c r="I22" s="71">
        <f t="shared" si="0"/>
        <v>0</v>
      </c>
    </row>
    <row r="23" spans="1:9" ht="15">
      <c r="A23" s="67">
        <v>890000432</v>
      </c>
      <c r="B23" s="68">
        <v>5213961762</v>
      </c>
      <c r="C23" s="68">
        <v>5213961762</v>
      </c>
      <c r="E23" s="67">
        <v>890700640</v>
      </c>
      <c r="F23" s="67" t="s">
        <v>39</v>
      </c>
      <c r="G23" s="63">
        <v>4569319930</v>
      </c>
      <c r="H23" s="63">
        <v>4569319930</v>
      </c>
      <c r="I23" s="71">
        <f t="shared" si="0"/>
        <v>0</v>
      </c>
    </row>
    <row r="24" spans="1:9" ht="15">
      <c r="A24" s="67">
        <v>890102257</v>
      </c>
      <c r="B24" s="68">
        <v>11429945516</v>
      </c>
      <c r="C24" s="68">
        <v>11429945516</v>
      </c>
      <c r="E24" s="67">
        <v>890700906</v>
      </c>
      <c r="F24" s="67" t="s">
        <v>40</v>
      </c>
      <c r="G24" s="63">
        <v>63845174</v>
      </c>
      <c r="H24" s="63">
        <v>63845174</v>
      </c>
      <c r="I24" s="71">
        <f t="shared" si="0"/>
        <v>0</v>
      </c>
    </row>
    <row r="25" spans="1:9" ht="15">
      <c r="A25" s="67">
        <v>890201213</v>
      </c>
      <c r="B25" s="68">
        <v>11956147852</v>
      </c>
      <c r="C25" s="68">
        <v>11956147852</v>
      </c>
      <c r="E25" s="67">
        <v>890801063</v>
      </c>
      <c r="F25" s="67" t="s">
        <v>42</v>
      </c>
      <c r="G25" s="63">
        <v>7446562620</v>
      </c>
      <c r="H25" s="63">
        <v>7446562620</v>
      </c>
      <c r="I25" s="71">
        <f t="shared" si="0"/>
        <v>0</v>
      </c>
    </row>
    <row r="26" spans="1:9" ht="15">
      <c r="A26" s="67">
        <v>890399010</v>
      </c>
      <c r="B26" s="68">
        <v>22565830484</v>
      </c>
      <c r="C26" s="68">
        <v>22565830484</v>
      </c>
      <c r="E26" s="67">
        <v>890802678</v>
      </c>
      <c r="F26" s="67" t="s">
        <v>44</v>
      </c>
      <c r="G26" s="63">
        <v>128187289</v>
      </c>
      <c r="H26" s="63">
        <v>128187289</v>
      </c>
      <c r="I26" s="71">
        <f t="shared" si="0"/>
        <v>0</v>
      </c>
    </row>
    <row r="27" spans="1:9" ht="15">
      <c r="A27" s="67">
        <v>890480054</v>
      </c>
      <c r="B27" s="68">
        <v>207704043</v>
      </c>
      <c r="C27" s="68">
        <v>207704043</v>
      </c>
      <c r="E27" s="67">
        <v>890980040</v>
      </c>
      <c r="F27" s="67" t="s">
        <v>46</v>
      </c>
      <c r="G27" s="63">
        <v>30036338710</v>
      </c>
      <c r="H27" s="63">
        <v>30036338710</v>
      </c>
      <c r="I27" s="71">
        <f t="shared" si="0"/>
        <v>0</v>
      </c>
    </row>
    <row r="28" spans="1:9" ht="15">
      <c r="A28" s="67">
        <v>890480123</v>
      </c>
      <c r="B28" s="68">
        <v>7951739822</v>
      </c>
      <c r="C28" s="68">
        <v>7951739822</v>
      </c>
      <c r="E28" s="67">
        <v>890980134</v>
      </c>
      <c r="F28" s="67" t="s">
        <v>47</v>
      </c>
      <c r="G28" s="63">
        <v>208672338</v>
      </c>
      <c r="H28" s="63">
        <v>208672338</v>
      </c>
      <c r="I28" s="71">
        <f t="shared" si="0"/>
        <v>0</v>
      </c>
    </row>
    <row r="29" spans="1:9" ht="15">
      <c r="A29" s="67">
        <v>890500622</v>
      </c>
      <c r="B29" s="68">
        <v>3415770078</v>
      </c>
      <c r="C29" s="68">
        <v>3415770078</v>
      </c>
      <c r="E29" s="67">
        <v>890980150</v>
      </c>
      <c r="F29" s="67" t="s">
        <v>49</v>
      </c>
      <c r="G29" s="63">
        <v>128354046</v>
      </c>
      <c r="H29" s="63">
        <v>128354046</v>
      </c>
      <c r="I29" s="71">
        <f t="shared" si="0"/>
        <v>0</v>
      </c>
    </row>
    <row r="30" spans="1:9" ht="15">
      <c r="A30" s="67">
        <v>890501510</v>
      </c>
      <c r="B30" s="68">
        <v>3912528266</v>
      </c>
      <c r="C30" s="68">
        <v>3912528266</v>
      </c>
      <c r="E30" s="67">
        <v>890980153</v>
      </c>
      <c r="F30" s="67" t="s">
        <v>93</v>
      </c>
      <c r="G30" s="63">
        <v>494392467</v>
      </c>
      <c r="H30" s="63">
        <v>494392467</v>
      </c>
      <c r="I30" s="71">
        <f t="shared" si="0"/>
        <v>0</v>
      </c>
    </row>
    <row r="31" spans="1:9" ht="15">
      <c r="A31" s="67">
        <v>890501578</v>
      </c>
      <c r="B31" s="68">
        <v>174590931</v>
      </c>
      <c r="C31" s="68">
        <v>174590931</v>
      </c>
      <c r="E31" s="67">
        <v>891080031</v>
      </c>
      <c r="F31" s="67" t="s">
        <v>51</v>
      </c>
      <c r="G31" s="63">
        <v>7492088734</v>
      </c>
      <c r="H31" s="63">
        <v>7492088734</v>
      </c>
      <c r="I31" s="71">
        <f t="shared" si="0"/>
        <v>0</v>
      </c>
    </row>
    <row r="32" spans="1:9" ht="15">
      <c r="A32" s="67">
        <v>890680062</v>
      </c>
      <c r="B32" s="68">
        <v>1334852020</v>
      </c>
      <c r="C32" s="68">
        <v>1334852020</v>
      </c>
      <c r="E32" s="67">
        <v>891180084</v>
      </c>
      <c r="F32" s="67" t="s">
        <v>53</v>
      </c>
      <c r="G32" s="63">
        <v>5204401438</v>
      </c>
      <c r="H32" s="63">
        <v>5204401438</v>
      </c>
      <c r="I32" s="71">
        <f t="shared" si="0"/>
        <v>0</v>
      </c>
    </row>
    <row r="33" spans="1:9" ht="15">
      <c r="A33" s="67">
        <v>890700640</v>
      </c>
      <c r="B33" s="68">
        <v>4569319930</v>
      </c>
      <c r="C33" s="68">
        <v>4569319930</v>
      </c>
      <c r="E33" s="67">
        <v>891190346</v>
      </c>
      <c r="F33" s="67" t="s">
        <v>55</v>
      </c>
      <c r="G33" s="63">
        <v>2548433764</v>
      </c>
      <c r="H33" s="63">
        <v>2548433764</v>
      </c>
      <c r="I33" s="71">
        <f t="shared" si="0"/>
        <v>0</v>
      </c>
    </row>
    <row r="34" spans="1:9" ht="15">
      <c r="A34" s="67">
        <v>890700906</v>
      </c>
      <c r="B34" s="68">
        <v>63845174</v>
      </c>
      <c r="C34" s="68">
        <v>63845174</v>
      </c>
      <c r="E34" s="67">
        <v>891480035</v>
      </c>
      <c r="F34" s="67" t="s">
        <v>59</v>
      </c>
      <c r="G34" s="63">
        <v>8907429940</v>
      </c>
      <c r="H34" s="63">
        <v>8907429940</v>
      </c>
      <c r="I34" s="71">
        <f t="shared" si="0"/>
        <v>0</v>
      </c>
    </row>
    <row r="35" spans="1:9" ht="15">
      <c r="A35" s="67">
        <v>890801063</v>
      </c>
      <c r="B35" s="68">
        <v>7446562620</v>
      </c>
      <c r="C35" s="68">
        <v>7446562620</v>
      </c>
      <c r="E35" s="67">
        <v>891500319</v>
      </c>
      <c r="F35" s="67" t="s">
        <v>61</v>
      </c>
      <c r="G35" s="63">
        <v>9988708640</v>
      </c>
      <c r="H35" s="63">
        <v>9988708640</v>
      </c>
      <c r="I35" s="71">
        <f t="shared" si="0"/>
        <v>0</v>
      </c>
    </row>
    <row r="36" spans="1:9" ht="15">
      <c r="A36" s="67">
        <v>890802678</v>
      </c>
      <c r="B36" s="68">
        <v>128187289</v>
      </c>
      <c r="C36" s="68">
        <v>128187289</v>
      </c>
      <c r="E36" s="67">
        <v>891500759</v>
      </c>
      <c r="F36" s="67" t="s">
        <v>62</v>
      </c>
      <c r="G36" s="63">
        <v>262777234</v>
      </c>
      <c r="H36" s="63">
        <v>262777234</v>
      </c>
      <c r="I36" s="71">
        <f t="shared" si="0"/>
        <v>0</v>
      </c>
    </row>
    <row r="37" spans="1:9" ht="15">
      <c r="A37" s="67">
        <v>890980040</v>
      </c>
      <c r="B37" s="68">
        <v>30036338710</v>
      </c>
      <c r="C37" s="68">
        <v>30036338710</v>
      </c>
      <c r="E37" s="67">
        <v>891680089</v>
      </c>
      <c r="F37" s="67" t="s">
        <v>64</v>
      </c>
      <c r="G37" s="63">
        <v>4387516098</v>
      </c>
      <c r="H37" s="63">
        <v>4387516098</v>
      </c>
      <c r="I37" s="71">
        <f t="shared" si="0"/>
        <v>0</v>
      </c>
    </row>
    <row r="38" spans="1:9" ht="15">
      <c r="A38" s="67">
        <v>890980112</v>
      </c>
      <c r="B38" s="68">
        <v>0</v>
      </c>
      <c r="C38" s="68"/>
      <c r="E38" s="67">
        <v>891701932</v>
      </c>
      <c r="F38" s="67" t="s">
        <v>66</v>
      </c>
      <c r="G38" s="63">
        <v>159276571</v>
      </c>
      <c r="H38" s="63">
        <v>159276571</v>
      </c>
      <c r="I38" s="71">
        <f t="shared" si="0"/>
        <v>0</v>
      </c>
    </row>
    <row r="39" spans="1:9" ht="15">
      <c r="A39" s="67">
        <v>890980134</v>
      </c>
      <c r="B39" s="68">
        <v>208672338</v>
      </c>
      <c r="C39" s="68">
        <v>208672338</v>
      </c>
      <c r="E39" s="67">
        <v>891780111</v>
      </c>
      <c r="F39" s="67" t="s">
        <v>68</v>
      </c>
      <c r="G39" s="63">
        <v>4853393888</v>
      </c>
      <c r="H39" s="63">
        <v>4853393888</v>
      </c>
      <c r="I39" s="71">
        <f t="shared" si="0"/>
        <v>0</v>
      </c>
    </row>
    <row r="40" spans="1:9" ht="15">
      <c r="A40" s="67">
        <v>890980150</v>
      </c>
      <c r="B40" s="68">
        <v>128354046</v>
      </c>
      <c r="C40" s="68">
        <v>128354046</v>
      </c>
      <c r="E40" s="67">
        <v>891800260</v>
      </c>
      <c r="F40" s="67" t="s">
        <v>70</v>
      </c>
      <c r="G40" s="63">
        <v>393245961</v>
      </c>
      <c r="H40" s="63">
        <v>393245961</v>
      </c>
      <c r="I40" s="71">
        <f t="shared" si="0"/>
        <v>0</v>
      </c>
    </row>
    <row r="41" spans="1:9" ht="15">
      <c r="A41" s="67">
        <v>890980153</v>
      </c>
      <c r="B41" s="68">
        <v>494392467</v>
      </c>
      <c r="C41" s="68">
        <v>494392467</v>
      </c>
      <c r="E41" s="67">
        <v>891800330</v>
      </c>
      <c r="F41" s="67" t="s">
        <v>72</v>
      </c>
      <c r="G41" s="63">
        <v>11974134130</v>
      </c>
      <c r="H41" s="63">
        <v>11974134130</v>
      </c>
      <c r="I41" s="71">
        <f t="shared" si="0"/>
        <v>0</v>
      </c>
    </row>
    <row r="42" spans="1:9" ht="15">
      <c r="A42" s="67">
        <v>891080031</v>
      </c>
      <c r="B42" s="68">
        <v>7492088734</v>
      </c>
      <c r="C42" s="68">
        <v>7492088734</v>
      </c>
      <c r="E42" s="67">
        <v>891900853</v>
      </c>
      <c r="F42" s="67" t="s">
        <v>73</v>
      </c>
      <c r="G42" s="63">
        <v>237551936</v>
      </c>
      <c r="H42" s="63">
        <v>237551936</v>
      </c>
      <c r="I42" s="71">
        <f t="shared" si="0"/>
        <v>0</v>
      </c>
    </row>
    <row r="43" spans="1:9" ht="15">
      <c r="A43" s="67">
        <v>891180084</v>
      </c>
      <c r="B43" s="68">
        <v>5204401438</v>
      </c>
      <c r="C43" s="68">
        <v>5204401438</v>
      </c>
      <c r="E43" s="67">
        <v>891902811</v>
      </c>
      <c r="F43" s="67" t="s">
        <v>98</v>
      </c>
      <c r="G43" s="63">
        <v>222657248</v>
      </c>
      <c r="H43" s="63">
        <v>222657248</v>
      </c>
      <c r="I43" s="71">
        <f t="shared" si="0"/>
        <v>0</v>
      </c>
    </row>
    <row r="44" spans="1:9" ht="15">
      <c r="A44" s="67">
        <v>891190346</v>
      </c>
      <c r="B44" s="68">
        <v>2548433764</v>
      </c>
      <c r="C44" s="68">
        <v>2548433764</v>
      </c>
      <c r="E44" s="67">
        <v>892000757</v>
      </c>
      <c r="F44" s="67" t="s">
        <v>75</v>
      </c>
      <c r="G44" s="63">
        <v>2857033530</v>
      </c>
      <c r="H44" s="63">
        <v>2857033530</v>
      </c>
      <c r="I44" s="71">
        <f t="shared" si="0"/>
        <v>0</v>
      </c>
    </row>
    <row r="45" spans="1:9" ht="15">
      <c r="A45" s="67">
        <v>891380033</v>
      </c>
      <c r="B45" s="68">
        <v>0</v>
      </c>
      <c r="C45" s="68"/>
      <c r="E45" s="67">
        <v>892115029</v>
      </c>
      <c r="F45" s="67" t="s">
        <v>77</v>
      </c>
      <c r="G45" s="63">
        <v>2116376468</v>
      </c>
      <c r="H45" s="63">
        <v>2116376468</v>
      </c>
      <c r="I45" s="71">
        <f t="shared" si="0"/>
        <v>0</v>
      </c>
    </row>
    <row r="46" spans="1:9" ht="15">
      <c r="A46" s="67">
        <v>891480035</v>
      </c>
      <c r="B46" s="68">
        <v>8907429940</v>
      </c>
      <c r="C46" s="68">
        <v>8907429940</v>
      </c>
      <c r="E46" s="67">
        <v>892200323</v>
      </c>
      <c r="F46" s="67" t="s">
        <v>79</v>
      </c>
      <c r="G46" s="63">
        <v>1980843004</v>
      </c>
      <c r="H46" s="63">
        <v>1980843004</v>
      </c>
      <c r="I46" s="71">
        <f t="shared" si="0"/>
        <v>0</v>
      </c>
    </row>
    <row r="47" spans="1:9" ht="15">
      <c r="A47" s="67">
        <v>891500319</v>
      </c>
      <c r="B47" s="68">
        <v>9988708640</v>
      </c>
      <c r="C47" s="68">
        <v>9988708640</v>
      </c>
      <c r="E47" s="67">
        <v>892300285</v>
      </c>
      <c r="F47" s="67" t="s">
        <v>81</v>
      </c>
      <c r="G47" s="63">
        <v>2753307360</v>
      </c>
      <c r="H47" s="63">
        <v>2753307360</v>
      </c>
      <c r="I47" s="71">
        <f t="shared" si="0"/>
        <v>0</v>
      </c>
    </row>
    <row r="48" spans="1:9" ht="15">
      <c r="A48" s="67">
        <v>891500759</v>
      </c>
      <c r="B48" s="68">
        <v>262777234</v>
      </c>
      <c r="C48" s="68">
        <v>262777234</v>
      </c>
      <c r="E48" s="67">
        <v>899999063</v>
      </c>
      <c r="F48" s="67" t="s">
        <v>83</v>
      </c>
      <c r="G48" s="63">
        <v>63896397620</v>
      </c>
      <c r="H48" s="63">
        <v>63896397620</v>
      </c>
      <c r="I48" s="71">
        <f t="shared" si="0"/>
        <v>0</v>
      </c>
    </row>
    <row r="49" spans="1:9" ht="15">
      <c r="A49" s="67">
        <v>891680089</v>
      </c>
      <c r="B49" s="68">
        <v>4387516098</v>
      </c>
      <c r="C49" s="68">
        <v>4387516098</v>
      </c>
      <c r="E49" s="67">
        <v>899999124</v>
      </c>
      <c r="F49" s="67" t="s">
        <v>85</v>
      </c>
      <c r="G49" s="63">
        <v>6310362034</v>
      </c>
      <c r="H49" s="63">
        <v>6310362034</v>
      </c>
      <c r="I49" s="71">
        <f t="shared" si="0"/>
        <v>0</v>
      </c>
    </row>
    <row r="50" spans="1:9" ht="15">
      <c r="A50" s="67">
        <v>891701932</v>
      </c>
      <c r="B50" s="68">
        <v>159276571</v>
      </c>
      <c r="C50" s="68">
        <v>159276571</v>
      </c>
      <c r="E50" s="67">
        <v>899999230</v>
      </c>
      <c r="F50" s="67" t="s">
        <v>87</v>
      </c>
      <c r="G50" s="63">
        <v>1780231530</v>
      </c>
      <c r="H50" s="63">
        <v>1780231530</v>
      </c>
      <c r="I50" s="71">
        <f t="shared" si="0"/>
        <v>0</v>
      </c>
    </row>
    <row r="51" spans="1:9" ht="15">
      <c r="A51" s="67">
        <v>891780111</v>
      </c>
      <c r="B51" s="68">
        <v>4853393888</v>
      </c>
      <c r="C51" s="68">
        <v>4853393888</v>
      </c>
      <c r="G51" s="71">
        <f>SUM(G4:G50)</f>
        <v>266187906239</v>
      </c>
      <c r="H51" s="71">
        <f>SUM(H4:H50)</f>
        <v>266187906239</v>
      </c>
      <c r="I51" s="71">
        <f>+G51-H51</f>
        <v>0</v>
      </c>
    </row>
    <row r="52" spans="1:3" ht="15">
      <c r="A52" s="67">
        <v>891800260</v>
      </c>
      <c r="B52" s="68">
        <v>393245961</v>
      </c>
      <c r="C52" s="68">
        <v>393245961</v>
      </c>
    </row>
    <row r="53" spans="1:3" ht="15">
      <c r="A53" s="67">
        <v>891800330</v>
      </c>
      <c r="B53" s="68">
        <v>11974134130</v>
      </c>
      <c r="C53" s="68">
        <v>11974134130</v>
      </c>
    </row>
    <row r="54" spans="1:3" ht="15">
      <c r="A54" s="67">
        <v>891900853</v>
      </c>
      <c r="B54" s="68">
        <v>237551936</v>
      </c>
      <c r="C54" s="68">
        <v>237551936</v>
      </c>
    </row>
    <row r="55" spans="1:3" ht="15">
      <c r="A55" s="67">
        <v>891902811</v>
      </c>
      <c r="B55" s="68">
        <v>222657248</v>
      </c>
      <c r="C55" s="68">
        <v>222657248</v>
      </c>
    </row>
    <row r="56" spans="1:3" ht="15">
      <c r="A56" s="67">
        <v>892000757</v>
      </c>
      <c r="B56" s="68">
        <v>2857033530</v>
      </c>
      <c r="C56" s="68">
        <v>2857033530</v>
      </c>
    </row>
    <row r="57" spans="1:3" ht="15">
      <c r="A57" s="67">
        <v>892115029</v>
      </c>
      <c r="B57" s="68">
        <v>2116376468</v>
      </c>
      <c r="C57" s="68">
        <v>2116376468</v>
      </c>
    </row>
    <row r="58" spans="1:3" ht="15">
      <c r="A58" s="67">
        <v>892200323</v>
      </c>
      <c r="B58" s="68">
        <v>1980843004</v>
      </c>
      <c r="C58" s="68">
        <v>1980843004</v>
      </c>
    </row>
    <row r="59" spans="1:3" ht="15">
      <c r="A59" s="67">
        <v>892300285</v>
      </c>
      <c r="B59" s="68">
        <v>2753307360</v>
      </c>
      <c r="C59" s="68">
        <v>2753307360</v>
      </c>
    </row>
    <row r="60" spans="1:3" ht="15">
      <c r="A60" s="67">
        <v>899999063</v>
      </c>
      <c r="B60" s="68">
        <v>63896397620</v>
      </c>
      <c r="C60" s="68">
        <v>63896397620</v>
      </c>
    </row>
    <row r="61" spans="1:3" ht="15">
      <c r="A61" s="67">
        <v>899999115</v>
      </c>
      <c r="B61" s="68"/>
      <c r="C61" s="68">
        <v>342170</v>
      </c>
    </row>
    <row r="62" spans="1:3" ht="15">
      <c r="A62" s="67">
        <v>899999124</v>
      </c>
      <c r="B62" s="68">
        <v>6310362034</v>
      </c>
      <c r="C62" s="68">
        <v>6310362034</v>
      </c>
    </row>
    <row r="63" spans="1:3" ht="15">
      <c r="A63" s="67">
        <v>899999230</v>
      </c>
      <c r="B63" s="68">
        <v>1780231530</v>
      </c>
      <c r="C63" s="68">
        <v>1780231530</v>
      </c>
    </row>
    <row r="64" spans="1:3" ht="15">
      <c r="A64" s="67">
        <v>900440459</v>
      </c>
      <c r="B64" s="68"/>
      <c r="C64" s="68">
        <v>671028</v>
      </c>
    </row>
    <row r="65" spans="1:3" ht="15">
      <c r="A65" s="67" t="s">
        <v>207</v>
      </c>
      <c r="B65" s="68">
        <v>266187906239</v>
      </c>
      <c r="C65" s="68">
        <v>266269402309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:D109"/>
    </sheetView>
  </sheetViews>
  <sheetFormatPr defaultColWidth="11.421875" defaultRowHeight="15"/>
  <cols>
    <col min="2" max="2" width="27.421875" style="0" customWidth="1"/>
    <col min="3" max="3" width="17.8515625" style="0" bestFit="1" customWidth="1"/>
    <col min="4" max="4" width="19.28125" style="0" bestFit="1" customWidth="1"/>
  </cols>
  <sheetData>
    <row r="1" spans="1:4" ht="15">
      <c r="A1" s="8" t="s">
        <v>3</v>
      </c>
      <c r="B1" t="s">
        <v>163</v>
      </c>
      <c r="C1" t="s">
        <v>193</v>
      </c>
      <c r="D1" t="s">
        <v>205</v>
      </c>
    </row>
    <row r="2" spans="1:3" ht="15">
      <c r="A2">
        <v>800118954</v>
      </c>
      <c r="B2" s="15" t="s">
        <v>7</v>
      </c>
      <c r="C2" s="63">
        <v>6162667720</v>
      </c>
    </row>
    <row r="3" spans="1:3" ht="15">
      <c r="A3">
        <v>800124023</v>
      </c>
      <c r="B3" s="15" t="s">
        <v>9</v>
      </c>
      <c r="C3" s="63">
        <v>171714544</v>
      </c>
    </row>
    <row r="4" spans="1:3" ht="15">
      <c r="A4">
        <v>800144829</v>
      </c>
      <c r="B4" s="15" t="s">
        <v>10</v>
      </c>
      <c r="C4" s="63">
        <v>1999714638</v>
      </c>
    </row>
    <row r="5" spans="1:3" ht="15">
      <c r="A5">
        <v>800163130</v>
      </c>
      <c r="B5" s="15" t="s">
        <v>11</v>
      </c>
      <c r="C5" s="63">
        <v>1362012762</v>
      </c>
    </row>
    <row r="6" spans="1:3" ht="15">
      <c r="A6">
        <v>800225340</v>
      </c>
      <c r="B6" s="15" t="s">
        <v>13</v>
      </c>
      <c r="C6" s="63">
        <v>1189380120</v>
      </c>
    </row>
    <row r="7" spans="1:3" ht="15">
      <c r="A7">
        <v>800247940</v>
      </c>
      <c r="B7" s="15" t="s">
        <v>15</v>
      </c>
      <c r="C7" s="63">
        <v>122853105</v>
      </c>
    </row>
    <row r="8" spans="1:3" ht="15">
      <c r="A8">
        <v>835000300</v>
      </c>
      <c r="B8" s="15" t="s">
        <v>17</v>
      </c>
      <c r="C8" s="63">
        <v>1331328966</v>
      </c>
    </row>
    <row r="9" spans="1:3" ht="15">
      <c r="A9">
        <v>860512780</v>
      </c>
      <c r="B9" s="15" t="s">
        <v>19</v>
      </c>
      <c r="C9" s="63">
        <v>4115417912</v>
      </c>
    </row>
    <row r="10" spans="1:3" ht="15">
      <c r="A10">
        <v>860525148</v>
      </c>
      <c r="B10" s="15" t="s">
        <v>21</v>
      </c>
      <c r="C10" s="63">
        <v>0</v>
      </c>
    </row>
    <row r="11" spans="1:3" ht="15">
      <c r="A11">
        <v>890000432</v>
      </c>
      <c r="B11" s="15" t="s">
        <v>23</v>
      </c>
      <c r="C11" s="63">
        <v>5213961762</v>
      </c>
    </row>
    <row r="12" spans="1:3" ht="15">
      <c r="A12">
        <v>890102257</v>
      </c>
      <c r="B12" s="15" t="s">
        <v>25</v>
      </c>
      <c r="C12" s="63">
        <v>11429945516</v>
      </c>
    </row>
    <row r="13" spans="1:3" ht="15">
      <c r="A13">
        <v>890201213</v>
      </c>
      <c r="B13" s="15" t="s">
        <v>27</v>
      </c>
      <c r="C13" s="63">
        <v>11956147852</v>
      </c>
    </row>
    <row r="14" spans="1:3" ht="15">
      <c r="A14">
        <v>890399010</v>
      </c>
      <c r="B14" s="15" t="s">
        <v>29</v>
      </c>
      <c r="C14" s="63">
        <v>22565830484</v>
      </c>
    </row>
    <row r="15" spans="1:3" ht="15">
      <c r="A15">
        <v>890480123</v>
      </c>
      <c r="B15" s="15" t="s">
        <v>31</v>
      </c>
      <c r="C15" s="63">
        <v>7951739822</v>
      </c>
    </row>
    <row r="16" spans="1:3" ht="15">
      <c r="A16">
        <v>890500622</v>
      </c>
      <c r="B16" s="15" t="s">
        <v>33</v>
      </c>
      <c r="C16" s="63">
        <v>3415770078</v>
      </c>
    </row>
    <row r="17" spans="1:3" ht="15">
      <c r="A17">
        <v>890501510</v>
      </c>
      <c r="B17" s="15" t="s">
        <v>35</v>
      </c>
      <c r="C17" s="63">
        <v>3912528266</v>
      </c>
    </row>
    <row r="18" spans="1:3" ht="15">
      <c r="A18">
        <v>890680062</v>
      </c>
      <c r="B18" s="15" t="s">
        <v>37</v>
      </c>
      <c r="C18" s="63">
        <v>1334852020</v>
      </c>
    </row>
    <row r="19" spans="1:3" ht="15">
      <c r="A19">
        <v>890700640</v>
      </c>
      <c r="B19" s="15" t="s">
        <v>39</v>
      </c>
      <c r="C19" s="63">
        <v>4569319930</v>
      </c>
    </row>
    <row r="20" spans="1:3" ht="15">
      <c r="A20">
        <v>890700906</v>
      </c>
      <c r="B20" s="15" t="s">
        <v>40</v>
      </c>
      <c r="C20" s="63">
        <v>63845174</v>
      </c>
    </row>
    <row r="21" spans="1:3" ht="15">
      <c r="A21">
        <v>890801063</v>
      </c>
      <c r="B21" s="15" t="s">
        <v>42</v>
      </c>
      <c r="C21" s="63">
        <v>7446562620</v>
      </c>
    </row>
    <row r="22" spans="1:3" ht="15">
      <c r="A22">
        <v>890802678</v>
      </c>
      <c r="B22" s="15" t="s">
        <v>44</v>
      </c>
      <c r="C22" s="63">
        <v>128187289</v>
      </c>
    </row>
    <row r="23" spans="1:3" ht="15">
      <c r="A23">
        <v>890980040</v>
      </c>
      <c r="B23" s="15" t="s">
        <v>46</v>
      </c>
      <c r="C23" s="63">
        <v>30036338710</v>
      </c>
    </row>
    <row r="24" spans="1:3" ht="15">
      <c r="A24">
        <v>890980134</v>
      </c>
      <c r="B24" s="15" t="s">
        <v>47</v>
      </c>
      <c r="C24" s="63">
        <v>208672338</v>
      </c>
    </row>
    <row r="25" spans="1:3" ht="15">
      <c r="A25">
        <v>890980150</v>
      </c>
      <c r="B25" s="15" t="s">
        <v>49</v>
      </c>
      <c r="C25" s="63">
        <v>128354046</v>
      </c>
    </row>
    <row r="26" spans="1:3" ht="15">
      <c r="A26">
        <v>891080031</v>
      </c>
      <c r="B26" s="15" t="s">
        <v>51</v>
      </c>
      <c r="C26" s="63">
        <v>7492088734</v>
      </c>
    </row>
    <row r="27" spans="1:3" ht="15">
      <c r="A27">
        <v>891180084</v>
      </c>
      <c r="B27" s="15" t="s">
        <v>53</v>
      </c>
      <c r="C27" s="63">
        <v>5204401438</v>
      </c>
    </row>
    <row r="28" spans="1:3" ht="15">
      <c r="A28">
        <v>891190346</v>
      </c>
      <c r="B28" s="15" t="s">
        <v>55</v>
      </c>
      <c r="C28" s="63">
        <v>2548433764</v>
      </c>
    </row>
    <row r="29" spans="1:3" ht="15">
      <c r="A29">
        <v>891380033</v>
      </c>
      <c r="B29" s="15" t="s">
        <v>57</v>
      </c>
      <c r="C29" s="63">
        <v>0</v>
      </c>
    </row>
    <row r="30" spans="1:3" ht="15">
      <c r="A30">
        <v>891480035</v>
      </c>
      <c r="B30" s="15" t="s">
        <v>59</v>
      </c>
      <c r="C30" s="63">
        <v>8907429940</v>
      </c>
    </row>
    <row r="31" spans="1:3" ht="15">
      <c r="A31">
        <v>891500319</v>
      </c>
      <c r="B31" s="15" t="s">
        <v>61</v>
      </c>
      <c r="C31" s="63">
        <v>9988708640</v>
      </c>
    </row>
    <row r="32" spans="1:3" ht="15">
      <c r="A32">
        <v>891500759</v>
      </c>
      <c r="B32" s="15" t="s">
        <v>62</v>
      </c>
      <c r="C32" s="63">
        <v>262777234</v>
      </c>
    </row>
    <row r="33" spans="1:3" ht="15">
      <c r="A33">
        <v>891680089</v>
      </c>
      <c r="B33" s="15" t="s">
        <v>64</v>
      </c>
      <c r="C33" s="63">
        <v>4387516098</v>
      </c>
    </row>
    <row r="34" spans="1:3" ht="15">
      <c r="A34">
        <v>891701932</v>
      </c>
      <c r="B34" s="15" t="s">
        <v>66</v>
      </c>
      <c r="C34" s="63">
        <v>159276571</v>
      </c>
    </row>
    <row r="35" spans="1:3" ht="15">
      <c r="A35">
        <v>891780111</v>
      </c>
      <c r="B35" s="15" t="s">
        <v>68</v>
      </c>
      <c r="C35" s="63">
        <v>4853393888</v>
      </c>
    </row>
    <row r="36" spans="1:3" ht="15">
      <c r="A36">
        <v>891800260</v>
      </c>
      <c r="B36" s="15" t="s">
        <v>70</v>
      </c>
      <c r="C36" s="63">
        <v>393245961</v>
      </c>
    </row>
    <row r="37" spans="1:3" ht="15">
      <c r="A37">
        <v>891800330</v>
      </c>
      <c r="B37" s="15" t="s">
        <v>72</v>
      </c>
      <c r="C37" s="63">
        <v>11974134130</v>
      </c>
    </row>
    <row r="38" spans="1:3" ht="15">
      <c r="A38">
        <v>891900853</v>
      </c>
      <c r="B38" s="15" t="s">
        <v>73</v>
      </c>
      <c r="C38" s="63">
        <v>237551936</v>
      </c>
    </row>
    <row r="39" spans="1:3" ht="15">
      <c r="A39">
        <v>892000757</v>
      </c>
      <c r="B39" s="15" t="s">
        <v>75</v>
      </c>
      <c r="C39" s="63">
        <v>2857033530</v>
      </c>
    </row>
    <row r="40" spans="1:3" ht="15">
      <c r="A40">
        <v>892115029</v>
      </c>
      <c r="B40" s="15" t="s">
        <v>77</v>
      </c>
      <c r="C40" s="63">
        <v>2116376468</v>
      </c>
    </row>
    <row r="41" spans="1:3" ht="15">
      <c r="A41">
        <v>892200323</v>
      </c>
      <c r="B41" s="15" t="s">
        <v>79</v>
      </c>
      <c r="C41" s="63">
        <v>1980843004</v>
      </c>
    </row>
    <row r="42" spans="1:3" ht="15">
      <c r="A42">
        <v>892300285</v>
      </c>
      <c r="B42" s="15" t="s">
        <v>81</v>
      </c>
      <c r="C42" s="63">
        <v>2753307360</v>
      </c>
    </row>
    <row r="43" spans="1:3" ht="15">
      <c r="A43">
        <v>899999063</v>
      </c>
      <c r="B43" s="24" t="s">
        <v>83</v>
      </c>
      <c r="C43" s="63">
        <v>63896397620</v>
      </c>
    </row>
    <row r="44" spans="1:3" ht="15">
      <c r="A44">
        <v>899999124</v>
      </c>
      <c r="B44" s="15" t="s">
        <v>85</v>
      </c>
      <c r="C44" s="63">
        <v>6310362034</v>
      </c>
    </row>
    <row r="45" spans="1:3" ht="15">
      <c r="A45">
        <v>899999230</v>
      </c>
      <c r="B45" s="15" t="s">
        <v>87</v>
      </c>
      <c r="C45" s="63">
        <v>1780231530</v>
      </c>
    </row>
    <row r="46" spans="1:3" ht="15">
      <c r="A46">
        <v>802011065</v>
      </c>
      <c r="B46" s="15" t="s">
        <v>89</v>
      </c>
      <c r="C46" s="63">
        <v>167905996</v>
      </c>
    </row>
    <row r="47" spans="1:3" ht="15">
      <c r="A47">
        <v>890480054</v>
      </c>
      <c r="B47" s="15" t="s">
        <v>91</v>
      </c>
      <c r="C47" s="63">
        <v>207704043</v>
      </c>
    </row>
    <row r="48" spans="1:3" ht="15">
      <c r="A48">
        <v>890980153</v>
      </c>
      <c r="B48" s="15" t="s">
        <v>93</v>
      </c>
      <c r="C48" s="63">
        <v>494392467</v>
      </c>
    </row>
    <row r="49" spans="1:3" ht="15">
      <c r="A49">
        <v>890980112</v>
      </c>
      <c r="B49" s="28" t="s">
        <v>95</v>
      </c>
      <c r="C49" s="63">
        <v>0</v>
      </c>
    </row>
    <row r="50" spans="1:3" ht="15">
      <c r="A50">
        <v>890501578</v>
      </c>
      <c r="B50" s="32" t="s">
        <v>97</v>
      </c>
      <c r="C50" s="63">
        <v>174590931</v>
      </c>
    </row>
    <row r="51" spans="1:3" ht="15">
      <c r="A51">
        <v>891902811</v>
      </c>
      <c r="B51" s="32" t="s">
        <v>98</v>
      </c>
      <c r="C51" s="63">
        <v>222657248</v>
      </c>
    </row>
    <row r="52" spans="1:4" ht="16.5">
      <c r="A52" s="64">
        <v>899999115</v>
      </c>
      <c r="B52" s="62" t="s">
        <v>194</v>
      </c>
      <c r="D52" s="65">
        <v>342170</v>
      </c>
    </row>
    <row r="53" spans="1:4" ht="15">
      <c r="A53" s="64">
        <v>830037248</v>
      </c>
      <c r="B53" s="62" t="s">
        <v>195</v>
      </c>
      <c r="D53" s="65">
        <v>774250</v>
      </c>
    </row>
    <row r="54" spans="1:4" ht="15">
      <c r="A54" s="64">
        <v>891680089</v>
      </c>
      <c r="B54" s="62" t="s">
        <v>165</v>
      </c>
      <c r="D54" s="65">
        <v>4387516098</v>
      </c>
    </row>
    <row r="55" spans="1:4" ht="16.5">
      <c r="A55" s="64">
        <v>800144829</v>
      </c>
      <c r="B55" s="62" t="s">
        <v>166</v>
      </c>
      <c r="D55" s="65">
        <v>1999714638</v>
      </c>
    </row>
    <row r="56" spans="1:4" ht="15">
      <c r="A56" s="64">
        <v>890000432</v>
      </c>
      <c r="B56" s="62" t="s">
        <v>23</v>
      </c>
      <c r="D56" s="65">
        <v>5213961762</v>
      </c>
    </row>
    <row r="57" spans="1:4" ht="15">
      <c r="A57" s="64">
        <v>890201213</v>
      </c>
      <c r="B57" s="62" t="s">
        <v>167</v>
      </c>
      <c r="D57" s="65">
        <v>11956147852</v>
      </c>
    </row>
    <row r="58" spans="1:4" ht="15">
      <c r="A58" s="64">
        <v>890680062</v>
      </c>
      <c r="B58" s="62" t="s">
        <v>37</v>
      </c>
      <c r="D58" s="65">
        <v>1334852020</v>
      </c>
    </row>
    <row r="59" spans="1:4" ht="15">
      <c r="A59" s="64">
        <v>890700640</v>
      </c>
      <c r="B59" s="62" t="s">
        <v>39</v>
      </c>
      <c r="D59" s="65">
        <v>4569319930</v>
      </c>
    </row>
    <row r="60" spans="1:4" ht="15">
      <c r="A60" s="64">
        <v>891190346</v>
      </c>
      <c r="B60" s="62" t="s">
        <v>55</v>
      </c>
      <c r="D60" s="65">
        <v>2548433764</v>
      </c>
    </row>
    <row r="61" spans="1:4" ht="15">
      <c r="A61" s="64">
        <v>835000300</v>
      </c>
      <c r="B61" s="62" t="s">
        <v>17</v>
      </c>
      <c r="D61" s="65">
        <v>1331328966</v>
      </c>
    </row>
    <row r="62" spans="1:4" ht="15">
      <c r="A62" s="64">
        <v>800225340</v>
      </c>
      <c r="B62" s="62" t="s">
        <v>168</v>
      </c>
      <c r="D62" s="65">
        <v>1189380120</v>
      </c>
    </row>
    <row r="63" spans="1:4" ht="15">
      <c r="A63" s="64">
        <v>800118954</v>
      </c>
      <c r="B63" s="62" t="s">
        <v>7</v>
      </c>
      <c r="D63" s="65">
        <v>6162667720</v>
      </c>
    </row>
    <row r="64" spans="1:4" ht="15">
      <c r="A64" s="64">
        <v>899999063</v>
      </c>
      <c r="B64" s="62" t="s">
        <v>169</v>
      </c>
      <c r="D64" s="65">
        <v>63896397620</v>
      </c>
    </row>
    <row r="65" spans="1:4" ht="15">
      <c r="A65" s="64">
        <v>891480035</v>
      </c>
      <c r="B65" s="62" t="s">
        <v>170</v>
      </c>
      <c r="D65" s="65">
        <v>8907429940</v>
      </c>
    </row>
    <row r="66" spans="1:4" ht="15">
      <c r="A66" s="64">
        <v>892000757</v>
      </c>
      <c r="B66" s="62" t="s">
        <v>75</v>
      </c>
      <c r="D66" s="65">
        <v>2857033530</v>
      </c>
    </row>
    <row r="67" spans="1:4" ht="15">
      <c r="A67" s="64">
        <v>890102257</v>
      </c>
      <c r="B67" s="62" t="s">
        <v>25</v>
      </c>
      <c r="D67" s="65">
        <v>11429945516</v>
      </c>
    </row>
    <row r="68" spans="1:4" ht="15">
      <c r="A68" s="64">
        <v>891780111</v>
      </c>
      <c r="B68" s="62" t="s">
        <v>171</v>
      </c>
      <c r="D68" s="65">
        <v>4853393888</v>
      </c>
    </row>
    <row r="69" spans="1:4" ht="15">
      <c r="A69" s="64">
        <v>890399010</v>
      </c>
      <c r="B69" s="62" t="s">
        <v>29</v>
      </c>
      <c r="D69" s="65">
        <v>22565830484</v>
      </c>
    </row>
    <row r="70" spans="1:4" ht="15">
      <c r="A70" s="64">
        <v>890980040</v>
      </c>
      <c r="B70" s="62" t="s">
        <v>46</v>
      </c>
      <c r="D70" s="65">
        <v>30036338710</v>
      </c>
    </row>
    <row r="71" spans="1:4" ht="16.5">
      <c r="A71" s="64">
        <v>899999230</v>
      </c>
      <c r="B71" s="62" t="s">
        <v>172</v>
      </c>
      <c r="D71" s="65">
        <v>1780231530</v>
      </c>
    </row>
    <row r="72" spans="1:4" ht="16.5">
      <c r="A72" s="64">
        <v>860512780</v>
      </c>
      <c r="B72" s="62" t="s">
        <v>173</v>
      </c>
      <c r="D72" s="65">
        <v>4115417912</v>
      </c>
    </row>
    <row r="73" spans="1:4" ht="15">
      <c r="A73" s="64">
        <v>891500319</v>
      </c>
      <c r="B73" s="62" t="s">
        <v>61</v>
      </c>
      <c r="D73" s="65">
        <v>9988708640</v>
      </c>
    </row>
    <row r="74" spans="1:4" ht="15">
      <c r="A74" s="64">
        <v>890480123</v>
      </c>
      <c r="B74" s="62" t="s">
        <v>31</v>
      </c>
      <c r="D74" s="65">
        <v>7951739822</v>
      </c>
    </row>
    <row r="75" spans="1:4" ht="15">
      <c r="A75" s="64">
        <v>899999124</v>
      </c>
      <c r="B75" s="62" t="s">
        <v>174</v>
      </c>
      <c r="D75" s="65">
        <v>6310362034</v>
      </c>
    </row>
    <row r="76" spans="1:4" ht="15">
      <c r="A76" s="64">
        <v>890501510</v>
      </c>
      <c r="B76" s="62" t="s">
        <v>35</v>
      </c>
      <c r="D76" s="65">
        <v>3912528266</v>
      </c>
    </row>
    <row r="77" spans="1:4" ht="16.5">
      <c r="A77" s="64">
        <v>891800330</v>
      </c>
      <c r="B77" s="62" t="s">
        <v>175</v>
      </c>
      <c r="D77" s="65">
        <v>11974134130</v>
      </c>
    </row>
    <row r="78" spans="1:4" ht="15">
      <c r="A78" s="64">
        <v>79154384</v>
      </c>
      <c r="B78" s="62" t="s">
        <v>196</v>
      </c>
      <c r="D78" s="65">
        <v>8500500</v>
      </c>
    </row>
    <row r="79" spans="1:4" ht="15">
      <c r="A79" s="64">
        <v>16583292</v>
      </c>
      <c r="B79" s="62" t="s">
        <v>197</v>
      </c>
      <c r="D79" s="65">
        <v>10504642</v>
      </c>
    </row>
    <row r="80" spans="1:4" ht="15">
      <c r="A80" s="64">
        <v>16241270</v>
      </c>
      <c r="B80" s="62" t="s">
        <v>198</v>
      </c>
      <c r="D80" s="65">
        <v>10504642</v>
      </c>
    </row>
    <row r="81" spans="1:4" ht="15">
      <c r="A81" s="64">
        <v>19156691</v>
      </c>
      <c r="B81" s="62" t="s">
        <v>199</v>
      </c>
      <c r="D81" s="65">
        <v>10504642</v>
      </c>
    </row>
    <row r="82" spans="1:4" ht="15">
      <c r="A82" s="64">
        <v>890700906</v>
      </c>
      <c r="B82" s="62" t="s">
        <v>148</v>
      </c>
      <c r="D82" s="65">
        <v>63845174</v>
      </c>
    </row>
    <row r="83" spans="1:4" ht="15">
      <c r="A83" s="64">
        <v>891900853</v>
      </c>
      <c r="B83" s="62" t="s">
        <v>176</v>
      </c>
      <c r="D83" s="65">
        <v>237551936</v>
      </c>
    </row>
    <row r="84" spans="1:4" ht="15">
      <c r="A84" s="64">
        <v>890801063</v>
      </c>
      <c r="B84" s="62" t="s">
        <v>42</v>
      </c>
      <c r="D84" s="65">
        <v>7446562620</v>
      </c>
    </row>
    <row r="85" spans="1:4" ht="15">
      <c r="A85" s="64">
        <v>891080031</v>
      </c>
      <c r="B85" s="62" t="s">
        <v>177</v>
      </c>
      <c r="D85" s="65">
        <v>7492088734</v>
      </c>
    </row>
    <row r="86" spans="1:4" ht="15">
      <c r="A86" s="64">
        <v>892115029</v>
      </c>
      <c r="B86" s="62" t="s">
        <v>77</v>
      </c>
      <c r="D86" s="65">
        <v>2116376468</v>
      </c>
    </row>
    <row r="87" spans="1:4" ht="15">
      <c r="A87" s="64">
        <v>892200323</v>
      </c>
      <c r="B87" s="62" t="s">
        <v>79</v>
      </c>
      <c r="D87" s="65">
        <v>1980843004</v>
      </c>
    </row>
    <row r="88" spans="1:4" ht="16.5">
      <c r="A88" s="64">
        <v>890500622</v>
      </c>
      <c r="B88" s="62" t="s">
        <v>178</v>
      </c>
      <c r="D88" s="65">
        <v>3415770078</v>
      </c>
    </row>
    <row r="89" spans="1:4" ht="16.5">
      <c r="A89" s="64">
        <v>800163130</v>
      </c>
      <c r="B89" s="62" t="s">
        <v>179</v>
      </c>
      <c r="D89" s="65">
        <v>1362012762</v>
      </c>
    </row>
    <row r="90" spans="1:4" ht="15">
      <c r="A90" s="64">
        <v>892300285</v>
      </c>
      <c r="B90" s="62" t="s">
        <v>81</v>
      </c>
      <c r="D90" s="65">
        <v>2753307360</v>
      </c>
    </row>
    <row r="91" spans="1:4" ht="15">
      <c r="A91" s="64">
        <v>891180084</v>
      </c>
      <c r="B91" s="62" t="s">
        <v>180</v>
      </c>
      <c r="D91" s="65">
        <v>5204401438</v>
      </c>
    </row>
    <row r="92" spans="1:4" ht="15">
      <c r="A92" s="64">
        <v>19099020</v>
      </c>
      <c r="B92" s="62" t="s">
        <v>200</v>
      </c>
      <c r="D92" s="65">
        <v>8500500</v>
      </c>
    </row>
    <row r="93" spans="1:4" ht="15">
      <c r="A93" s="64">
        <v>24320173</v>
      </c>
      <c r="B93" s="62" t="s">
        <v>201</v>
      </c>
      <c r="D93" s="65">
        <v>11077254</v>
      </c>
    </row>
    <row r="94" spans="1:4" ht="15">
      <c r="A94" s="64">
        <v>43500246</v>
      </c>
      <c r="B94" s="62" t="s">
        <v>202</v>
      </c>
      <c r="D94" s="65">
        <v>10504642</v>
      </c>
    </row>
    <row r="95" spans="1:4" ht="15">
      <c r="A95" s="64">
        <v>860019077</v>
      </c>
      <c r="B95" s="62" t="s">
        <v>203</v>
      </c>
      <c r="D95" s="65">
        <v>9611800</v>
      </c>
    </row>
    <row r="96" spans="1:4" ht="15">
      <c r="A96" s="64">
        <v>900440459</v>
      </c>
      <c r="B96" s="62" t="s">
        <v>204</v>
      </c>
      <c r="D96" s="65">
        <v>671028</v>
      </c>
    </row>
    <row r="97" spans="1:4" ht="16.5">
      <c r="A97" s="62">
        <v>802011065</v>
      </c>
      <c r="B97" s="62" t="s">
        <v>183</v>
      </c>
      <c r="D97" s="65">
        <v>167905996</v>
      </c>
    </row>
    <row r="98" spans="1:4" ht="15">
      <c r="A98" s="62">
        <v>890480054</v>
      </c>
      <c r="B98" s="62" t="s">
        <v>91</v>
      </c>
      <c r="D98" s="65">
        <v>207704043</v>
      </c>
    </row>
    <row r="99" spans="1:4" ht="16.5">
      <c r="A99" s="62">
        <v>890501578</v>
      </c>
      <c r="B99" s="62" t="s">
        <v>184</v>
      </c>
      <c r="D99" s="65">
        <v>174590931</v>
      </c>
    </row>
    <row r="100" spans="1:4" ht="16.5">
      <c r="A100" s="62">
        <v>890802678</v>
      </c>
      <c r="B100" s="62" t="s">
        <v>185</v>
      </c>
      <c r="D100" s="65">
        <v>128187289</v>
      </c>
    </row>
    <row r="101" spans="1:4" ht="16.5">
      <c r="A101" s="62">
        <v>890980153</v>
      </c>
      <c r="B101" s="62" t="s">
        <v>186</v>
      </c>
      <c r="D101" s="65">
        <v>494392467</v>
      </c>
    </row>
    <row r="102" spans="1:4" ht="16.5">
      <c r="A102" s="62">
        <v>891701932</v>
      </c>
      <c r="B102" s="62" t="s">
        <v>187</v>
      </c>
      <c r="D102" s="65">
        <v>159276571</v>
      </c>
    </row>
    <row r="103" spans="1:4" ht="16.5">
      <c r="A103" s="62">
        <v>891902811</v>
      </c>
      <c r="B103" s="62" t="s">
        <v>188</v>
      </c>
      <c r="D103" s="65">
        <v>222657248</v>
      </c>
    </row>
    <row r="104" spans="1:4" ht="16.5">
      <c r="A104" s="62">
        <v>800124023</v>
      </c>
      <c r="B104" s="62" t="s">
        <v>189</v>
      </c>
      <c r="D104" s="65">
        <v>171714544</v>
      </c>
    </row>
    <row r="105" spans="1:4" ht="15">
      <c r="A105" s="62">
        <v>800247940</v>
      </c>
      <c r="B105" s="62" t="s">
        <v>190</v>
      </c>
      <c r="D105" s="65">
        <v>122853105</v>
      </c>
    </row>
    <row r="106" spans="1:4" ht="15">
      <c r="A106" s="62">
        <v>890980134</v>
      </c>
      <c r="B106" s="62" t="s">
        <v>47</v>
      </c>
      <c r="D106" s="65">
        <v>208672338</v>
      </c>
    </row>
    <row r="107" spans="1:4" ht="16.5">
      <c r="A107" s="62">
        <v>890980150</v>
      </c>
      <c r="B107" s="62" t="s">
        <v>191</v>
      </c>
      <c r="D107" s="65">
        <v>128354046</v>
      </c>
    </row>
    <row r="108" spans="1:4" ht="15">
      <c r="A108" s="62">
        <v>891800260</v>
      </c>
      <c r="B108" s="62" t="s">
        <v>192</v>
      </c>
      <c r="D108" s="65">
        <v>393245961</v>
      </c>
    </row>
    <row r="109" spans="1:4" ht="15">
      <c r="A109" s="62">
        <v>891500759</v>
      </c>
      <c r="B109" s="62" t="s">
        <v>62</v>
      </c>
      <c r="D109" s="65">
        <v>262777234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2012-05-23T20:27:17Z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