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95" windowHeight="7890" tabRatio="858" activeTab="0"/>
  </bookViews>
  <sheets>
    <sheet name="Otras Transf_Universidades" sheetId="1" r:id="rId1"/>
    <sheet name="Hoja3" sheetId="2" r:id="rId2"/>
  </sheets>
  <definedNames>
    <definedName name="_xlnm._FilterDatabase" localSheetId="0" hidden="1">'Otras Transf_Universidades'!$AY$3:$BB$55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AS3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Anticipo</t>
        </r>
      </text>
    </comment>
  </commentList>
</comments>
</file>

<file path=xl/comments2.xml><?xml version="1.0" encoding="utf-8"?>
<comments xmlns="http://schemas.openxmlformats.org/spreadsheetml/2006/main">
  <authors>
    <author>Liliana Santos Cubides</author>
  </authors>
  <commentList>
    <comment ref="C43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ANTICIPO POR $36.000.000</t>
        </r>
      </text>
    </comment>
  </commentList>
</comments>
</file>

<file path=xl/sharedStrings.xml><?xml version="1.0" encoding="utf-8"?>
<sst xmlns="http://schemas.openxmlformats.org/spreadsheetml/2006/main" count="239" uniqueCount="186">
  <si>
    <t>SALDOS DE CUENTAS DEL GASTO - OTRAS TRANSFERENCIAS</t>
  </si>
  <si>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</si>
  <si>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</si>
  <si>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</si>
  <si>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</si>
  <si>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</si>
  <si>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</si>
  <si>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</si>
  <si>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</si>
  <si>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</si>
  <si>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</si>
  <si>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</si>
  <si>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</si>
  <si>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</si>
  <si>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</si>
  <si>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</si>
  <si>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</si>
  <si>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</si>
  <si>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</si>
  <si>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</si>
  <si>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</si>
  <si>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</si>
  <si>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</si>
  <si>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</si>
  <si>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</si>
  <si>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</si>
  <si>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</si>
  <si>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</si>
  <si>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</si>
  <si>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rodolforondon@yahoo.com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</si>
  <si>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</si>
  <si>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</si>
  <si>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</si>
  <si>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</si>
  <si>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</si>
  <si>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</si>
  <si>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</si>
  <si>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</si>
  <si>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</si>
  <si>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</si>
  <si>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</si>
  <si>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</si>
  <si>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</si>
  <si>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</si>
  <si>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</si>
  <si>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</si>
  <si>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</si>
  <si>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</si>
  <si>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</si>
  <si>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</si>
  <si>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</si>
  <si>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</si>
  <si>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</si>
  <si>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</si>
  <si>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</si>
  <si>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</si>
  <si>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</si>
  <si>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</si>
  <si>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</si>
  <si>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</si>
  <si>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</si>
  <si>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</si>
  <si>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</si>
  <si>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</si>
  <si>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</si>
  <si>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</si>
  <si>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</si>
  <si>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</si>
  <si>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</si>
  <si>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</si>
  <si>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</si>
  <si>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</si>
  <si>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</si>
  <si>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</si>
  <si>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</si>
  <si>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</si>
  <si>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</si>
  <si>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</si>
  <si>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</si>
  <si>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</si>
  <si>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</si>
  <si>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</si>
  <si>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</si>
  <si>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</si>
  <si>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</si>
  <si>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</si>
  <si>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</si>
  <si>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</si>
  <si>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</si>
  <si>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</si>
  <si>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contaduriabello@une.net.co</t>
  </si>
  <si>
    <t>INST.SUP. ISER DE PAMPLONA</t>
  </si>
  <si>
    <t>INST.EDUC.TEC.ROLDANILLO</t>
  </si>
  <si>
    <t xml:space="preserve">TOTAL SALDO </t>
  </si>
  <si>
    <t xml:space="preserve"> </t>
  </si>
  <si>
    <t>542301 Para pago de pensiones y/o cesantias</t>
  </si>
  <si>
    <t>542302 Para Proyectos de Inversión</t>
  </si>
  <si>
    <t>542303 Para gastos de funcionamiento</t>
  </si>
  <si>
    <t>542390 Otras Transferencias</t>
  </si>
  <si>
    <t>jmlopez@ut.edu.co</t>
  </si>
  <si>
    <t>finanzas@intep.edu.co   contabilidad@intep.edu.co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</si>
  <si>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</si>
  <si>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</si>
  <si>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</si>
  <si>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</si>
  <si>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</si>
  <si>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</si>
  <si>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</si>
  <si>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</si>
  <si>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</si>
  <si>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</si>
  <si>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</si>
  <si>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</si>
  <si>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</si>
  <si>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</si>
  <si>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</si>
  <si>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</si>
  <si>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</si>
  <si>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</si>
  <si>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</si>
  <si>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</si>
  <si>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</si>
  <si>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</si>
  <si>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</si>
  <si>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</si>
  <si>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</si>
  <si>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</si>
  <si>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</si>
  <si>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</si>
  <si>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</si>
  <si>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</si>
  <si>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</si>
  <si>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</si>
  <si>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</si>
  <si>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</si>
  <si>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</si>
  <si>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</si>
  <si>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</si>
  <si>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</si>
  <si>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</si>
  <si>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</si>
  <si>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</si>
  <si>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</si>
  <si>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</si>
  <si>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</si>
  <si>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</si>
  <si>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</si>
  <si>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</si>
  <si>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</si>
  <si>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</si>
  <si>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</si>
  <si>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</si>
  <si>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</si>
  <si>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</si>
  <si>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</si>
  <si>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</si>
  <si>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</si>
  <si>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</si>
  <si>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</si>
  <si>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MARZO DEL 2012</t>
  </si>
  <si>
    <t>SALDOS A 30 FEBRERO DEL 2012</t>
  </si>
  <si>
    <t>SALDOS A 30 ENERO DEL 2012</t>
  </si>
  <si>
    <t>MOVIMIENTOS DE ABRIL</t>
  </si>
  <si>
    <t>SALDOS A 30 ABRIL DEL 2012</t>
  </si>
  <si>
    <t>411061 Contribuciones</t>
  </si>
  <si>
    <t>INSTITUTO TECNICO NACIONAL DE COMERCIO SIMON RODRIGUEZ DE CALI</t>
  </si>
  <si>
    <t>MOVIMIENTOS DE MAYO</t>
  </si>
  <si>
    <t>SALDOS A 30 MAYO DEL 2012</t>
  </si>
  <si>
    <t>MOVIMIENTOS DE JUNIO</t>
  </si>
  <si>
    <t>SALDOS A 30 JUNIO DEL 2012</t>
  </si>
  <si>
    <t>542303 Para gastos de funcionamiento Resolucion No. 6740</t>
  </si>
  <si>
    <t>DTO VOTACION FUNCIONAMIENTO</t>
  </si>
  <si>
    <t>RESOLUCION 4040 DESCUENTO VOTACIONES 542303 FUNCIONAMIENTO</t>
  </si>
  <si>
    <t>CUOTA DE AUDITAJE 542303 FUNCIONAMIENTO</t>
  </si>
  <si>
    <t>2% 411061 Contribuciones</t>
  </si>
  <si>
    <t>wbenavides@unicauca.edu.co; duvanpulido@unicauca.edu.co</t>
  </si>
  <si>
    <t>gestioncontable@unicesar.edu.co orlandoseoanes@unicesar.edu.co; sandravegaramirez@unicesar.edu.co</t>
  </si>
  <si>
    <t>contabilidad@guadalajaradebuga-valle.gov.co; monica.calle@correounivalle.edu.co</t>
  </si>
  <si>
    <t>jorge.aldana@unad.edu.co; luis.campos@unad.edu.co</t>
  </si>
  <si>
    <t>alexacol@univalle.edu.co; monica.calle@correounivalle.edu.co</t>
  </si>
  <si>
    <t>luzdary@utp.edu.co; dipaga@utp.edu.co</t>
  </si>
  <si>
    <t>MOVIMIENTOS DE JULIO</t>
  </si>
  <si>
    <t>SALDOS A 30 JULIO DEL 2012</t>
  </si>
  <si>
    <t>Julio</t>
  </si>
  <si>
    <t>Total Julio</t>
  </si>
  <si>
    <t>ruth.garcia@unicolmayor.edu.co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</si>
</sst>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ndale W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49" fillId="0" borderId="10" xfId="46" applyFont="1" applyBorder="1" applyAlignment="1" applyProtection="1">
      <alignment/>
      <protection/>
    </xf>
    <xf numFmtId="0" fontId="2" fillId="0" borderId="10" xfId="54" applyFont="1" applyFill="1" applyBorder="1" applyAlignment="1">
      <alignment/>
      <protection/>
    </xf>
    <xf numFmtId="0" fontId="49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0" fontId="2" fillId="0" borderId="14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14" xfId="54" applyFont="1" applyFill="1" applyBorder="1" applyAlignment="1">
      <alignment/>
      <protection/>
    </xf>
    <xf numFmtId="0" fontId="2" fillId="33" borderId="14" xfId="54" applyFont="1" applyFill="1" applyBorder="1" applyAlignment="1">
      <alignment/>
      <protection/>
    </xf>
    <xf numFmtId="0" fontId="5" fillId="33" borderId="12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6" fillId="0" borderId="0" xfId="46" applyAlignment="1" applyProtection="1">
      <alignment/>
      <protection/>
    </xf>
    <xf numFmtId="0" fontId="6" fillId="0" borderId="12" xfId="46" applyBorder="1" applyAlignment="1" applyProtection="1">
      <alignment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8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43" fontId="0" fillId="0" borderId="0" xfId="48" applyFont="1" applyAlignment="1">
      <alignment/>
    </xf>
    <xf numFmtId="0" fontId="5" fillId="33" borderId="14" xfId="54" applyFont="1" applyFill="1" applyBorder="1" applyAlignment="1">
      <alignment horizontal="left" vertical="center"/>
      <protection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43" fontId="2" fillId="0" borderId="10" xfId="48" applyBorder="1" applyAlignment="1">
      <alignment wrapText="1"/>
    </xf>
    <xf numFmtId="3" fontId="2" fillId="0" borderId="0" xfId="54" applyNumberFormat="1" applyBorder="1">
      <alignment wrapText="1"/>
      <protection/>
    </xf>
    <xf numFmtId="0" fontId="2" fillId="0" borderId="0" xfId="54" applyBorder="1">
      <alignment wrapText="1"/>
      <protection/>
    </xf>
    <xf numFmtId="3" fontId="10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3" fontId="12" fillId="0" borderId="17" xfId="0" applyNumberFormat="1" applyFont="1" applyBorder="1" applyAlignment="1">
      <alignment horizontal="right" wrapText="1"/>
    </xf>
    <xf numFmtId="0" fontId="48" fillId="0" borderId="0" xfId="0" applyFont="1" applyAlignment="1">
      <alignment horizontal="center"/>
    </xf>
    <xf numFmtId="3" fontId="5" fillId="37" borderId="10" xfId="54" applyNumberFormat="1" applyFont="1" applyFill="1" applyBorder="1" applyAlignment="1">
      <alignment horizontal="center" vertical="center" wrapText="1"/>
      <protection/>
    </xf>
    <xf numFmtId="0" fontId="2" fillId="36" borderId="0" xfId="57" applyFill="1" applyAlignment="1">
      <alignment horizontal="center" vertical="center" wrapText="1"/>
      <protection/>
    </xf>
    <xf numFmtId="43" fontId="12" fillId="0" borderId="0" xfId="48" applyFont="1" applyBorder="1" applyAlignment="1">
      <alignment/>
    </xf>
    <xf numFmtId="43" fontId="12" fillId="0" borderId="15" xfId="48" applyFont="1" applyBorder="1" applyAlignment="1">
      <alignment/>
    </xf>
    <xf numFmtId="3" fontId="10" fillId="37" borderId="10" xfId="54" applyNumberFormat="1" applyFont="1" applyFill="1" applyBorder="1" applyAlignment="1">
      <alignment horizontal="center" vertical="center" wrapText="1"/>
      <protection/>
    </xf>
    <xf numFmtId="3" fontId="13" fillId="37" borderId="10" xfId="54" applyNumberFormat="1" applyFont="1" applyFill="1" applyBorder="1" applyAlignment="1">
      <alignment horizontal="center" vertical="center" wrapText="1"/>
      <protection/>
    </xf>
    <xf numFmtId="3" fontId="2" fillId="34" borderId="10" xfId="54" applyNumberFormat="1" applyFill="1" applyBorder="1" applyAlignment="1">
      <alignment/>
      <protection/>
    </xf>
    <xf numFmtId="0" fontId="50" fillId="0" borderId="18" xfId="0" applyFont="1" applyBorder="1" applyAlignment="1">
      <alignment vertical="top"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0"/>
  <sheetViews>
    <sheetView tabSelected="1" zoomScale="90" zoomScaleNormal="90" zoomScalePageLayoutView="0" workbookViewId="0" topLeftCell="A1">
      <pane xSplit="4" ySplit="3" topLeftCell="E4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54" sqref="E54"/>
    </sheetView>
  </sheetViews>
  <sheetFormatPr defaultColWidth="11.421875" defaultRowHeight="15"/>
  <cols>
    <col min="1" max="1" width="13.8515625" style="20" customWidth="1"/>
    <col min="2" max="2" width="12.7109375" style="20" customWidth="1"/>
    <col min="3" max="3" width="14.57421875" style="20" customWidth="1"/>
    <col min="4" max="4" width="61.00390625" style="13" customWidth="1"/>
    <col min="5" max="5" width="35.57421875" style="20" customWidth="1"/>
    <col min="6" max="6" width="18.57421875" style="39" customWidth="1"/>
    <col min="7" max="7" width="19.57421875" style="20" customWidth="1"/>
    <col min="8" max="8" width="18.7109375" style="41" customWidth="1"/>
    <col min="9" max="9" width="17.28125" style="20" hidden="1" customWidth="1"/>
    <col min="10" max="10" width="21.421875" style="20" customWidth="1"/>
    <col min="11" max="11" width="19.7109375" style="20" customWidth="1"/>
    <col min="12" max="12" width="20.140625" style="20" customWidth="1"/>
    <col min="13" max="13" width="18.140625" style="20" bestFit="1" customWidth="1"/>
    <col min="14" max="14" width="15.57421875" style="20" customWidth="1"/>
    <col min="15" max="15" width="20.140625" style="20" bestFit="1" customWidth="1"/>
    <col min="16" max="16" width="18.8515625" style="20" bestFit="1" customWidth="1"/>
    <col min="17" max="17" width="12.57421875" style="20" bestFit="1" customWidth="1"/>
    <col min="18" max="18" width="20.00390625" style="20" bestFit="1" customWidth="1"/>
    <col min="19" max="19" width="23.140625" style="20" bestFit="1" customWidth="1"/>
    <col min="20" max="20" width="17.00390625" style="20" customWidth="1"/>
    <col min="21" max="21" width="17.421875" style="20" customWidth="1"/>
    <col min="22" max="22" width="18.8515625" style="20" bestFit="1" customWidth="1"/>
    <col min="23" max="23" width="12.57421875" style="20" bestFit="1" customWidth="1"/>
    <col min="24" max="24" width="20.00390625" style="20" bestFit="1" customWidth="1"/>
    <col min="25" max="26" width="18.57421875" style="20" bestFit="1" customWidth="1"/>
    <col min="27" max="27" width="20.140625" style="20" bestFit="1" customWidth="1"/>
    <col min="28" max="29" width="18.8515625" style="20" bestFit="1" customWidth="1"/>
    <col min="30" max="30" width="20.00390625" style="20" bestFit="1" customWidth="1"/>
    <col min="31" max="31" width="17.28125" style="20" bestFit="1" customWidth="1"/>
    <col min="32" max="32" width="20.140625" style="20" customWidth="1"/>
    <col min="33" max="33" width="11.421875" style="20" customWidth="1"/>
    <col min="34" max="34" width="20.140625" style="20" bestFit="1" customWidth="1"/>
    <col min="35" max="35" width="16.57421875" style="20" customWidth="1"/>
    <col min="36" max="36" width="18.8515625" style="20" bestFit="1" customWidth="1"/>
    <col min="37" max="38" width="20.00390625" style="20" bestFit="1" customWidth="1"/>
    <col min="39" max="39" width="17.57421875" style="20" bestFit="1" customWidth="1"/>
    <col min="40" max="40" width="23.57421875" style="20" bestFit="1" customWidth="1"/>
    <col min="41" max="41" width="18.57421875" style="20" customWidth="1"/>
    <col min="42" max="42" width="20.140625" style="20" bestFit="1" customWidth="1"/>
    <col min="43" max="45" width="20.140625" style="20" customWidth="1"/>
    <col min="46" max="46" width="16.57421875" style="20" customWidth="1"/>
    <col min="47" max="47" width="20.7109375" style="20" bestFit="1" customWidth="1"/>
    <col min="48" max="48" width="18.8515625" style="20" bestFit="1" customWidth="1"/>
    <col min="49" max="49" width="21.57421875" style="20" bestFit="1" customWidth="1"/>
    <col min="50" max="50" width="18.8515625" style="20" bestFit="1" customWidth="1"/>
    <col min="51" max="51" width="23.140625" style="20" bestFit="1" customWidth="1"/>
    <col min="52" max="52" width="16.7109375" style="20" customWidth="1"/>
    <col min="53" max="53" width="20.140625" style="20" customWidth="1"/>
    <col min="54" max="54" width="19.57421875" style="20" customWidth="1"/>
    <col min="55" max="55" width="20.00390625" style="20" bestFit="1" customWidth="1"/>
    <col min="56" max="56" width="18.8515625" style="20" bestFit="1" customWidth="1"/>
    <col min="57" max="57" width="21.57421875" style="20" bestFit="1" customWidth="1"/>
    <col min="58" max="58" width="18.8515625" style="20" bestFit="1" customWidth="1"/>
    <col min="59" max="16384" width="11.421875" style="20" customWidth="1"/>
  </cols>
  <sheetData>
    <row r="1" spans="1:12" s="5" customFormat="1" ht="30.75" customHeight="1">
      <c r="A1" s="1" t="s">
        <v>0</v>
      </c>
      <c r="B1" s="1"/>
      <c r="C1" s="1"/>
      <c r="D1" s="2"/>
      <c r="E1" s="1"/>
      <c r="F1" s="3"/>
      <c r="G1" s="1"/>
      <c r="H1" s="4"/>
      <c r="I1" s="1"/>
      <c r="J1" s="1"/>
      <c r="K1" s="1"/>
      <c r="L1" s="1"/>
    </row>
    <row r="2" spans="1:58" s="7" customFormat="1" ht="22.5" customHeight="1">
      <c r="A2" s="6"/>
      <c r="B2" s="6"/>
      <c r="C2" s="6"/>
      <c r="D2" s="6"/>
      <c r="E2" s="6"/>
      <c r="F2" s="82" t="s">
        <v>1</v>
      </c>
      <c r="G2" s="83"/>
      <c r="H2" s="83"/>
      <c r="I2" s="84"/>
      <c r="J2" s="86" t="s">
        <v>161</v>
      </c>
      <c r="K2" s="87"/>
      <c r="L2" s="87"/>
      <c r="M2" s="82" t="s">
        <v>157</v>
      </c>
      <c r="N2" s="83"/>
      <c r="O2" s="83"/>
      <c r="P2" s="86" t="s">
        <v>160</v>
      </c>
      <c r="Q2" s="87"/>
      <c r="R2" s="87"/>
      <c r="S2" s="82" t="s">
        <v>158</v>
      </c>
      <c r="T2" s="83"/>
      <c r="U2" s="83"/>
      <c r="V2" s="86" t="s">
        <v>159</v>
      </c>
      <c r="W2" s="87"/>
      <c r="X2" s="87"/>
      <c r="Y2" s="82" t="s">
        <v>162</v>
      </c>
      <c r="Z2" s="83"/>
      <c r="AA2" s="83"/>
      <c r="AB2" s="85" t="s">
        <v>163</v>
      </c>
      <c r="AC2" s="85"/>
      <c r="AD2" s="85"/>
      <c r="AE2" s="85"/>
      <c r="AF2" s="82" t="s">
        <v>166</v>
      </c>
      <c r="AG2" s="83"/>
      <c r="AH2" s="83"/>
      <c r="AI2" s="84"/>
      <c r="AJ2" s="85" t="s">
        <v>167</v>
      </c>
      <c r="AK2" s="85"/>
      <c r="AL2" s="85"/>
      <c r="AM2" s="85"/>
      <c r="AN2" s="82" t="s">
        <v>168</v>
      </c>
      <c r="AO2" s="83"/>
      <c r="AP2" s="83"/>
      <c r="AQ2" s="83"/>
      <c r="AR2" s="83"/>
      <c r="AS2" s="83"/>
      <c r="AT2" s="84"/>
      <c r="AU2" s="85" t="s">
        <v>169</v>
      </c>
      <c r="AV2" s="85"/>
      <c r="AW2" s="85"/>
      <c r="AX2" s="85"/>
      <c r="AY2" s="82" t="s">
        <v>181</v>
      </c>
      <c r="AZ2" s="83"/>
      <c r="BA2" s="83"/>
      <c r="BB2" s="84"/>
      <c r="BC2" s="85" t="s">
        <v>182</v>
      </c>
      <c r="BD2" s="85"/>
      <c r="BE2" s="85"/>
      <c r="BF2" s="85"/>
    </row>
    <row r="3" spans="1:58" s="13" customFormat="1" ht="48" customHeight="1">
      <c r="A3" s="8" t="s">
        <v>2</v>
      </c>
      <c r="B3" s="8"/>
      <c r="C3" s="8" t="s">
        <v>3</v>
      </c>
      <c r="D3" s="9" t="s">
        <v>4</v>
      </c>
      <c r="E3" s="8" t="s">
        <v>5</v>
      </c>
      <c r="F3" s="10" t="s">
        <v>95</v>
      </c>
      <c r="G3" s="11" t="s">
        <v>96</v>
      </c>
      <c r="H3" s="12" t="s">
        <v>97</v>
      </c>
      <c r="I3" s="11" t="s">
        <v>98</v>
      </c>
      <c r="J3" s="8" t="s">
        <v>95</v>
      </c>
      <c r="K3" s="8" t="s">
        <v>96</v>
      </c>
      <c r="L3" s="8" t="s">
        <v>97</v>
      </c>
      <c r="M3" s="10" t="s">
        <v>95</v>
      </c>
      <c r="N3" s="11" t="s">
        <v>96</v>
      </c>
      <c r="O3" s="12" t="s">
        <v>97</v>
      </c>
      <c r="P3" s="8" t="s">
        <v>95</v>
      </c>
      <c r="Q3" s="8" t="s">
        <v>96</v>
      </c>
      <c r="R3" s="8" t="s">
        <v>97</v>
      </c>
      <c r="S3" s="10" t="s">
        <v>95</v>
      </c>
      <c r="T3" s="11" t="s">
        <v>96</v>
      </c>
      <c r="U3" s="12" t="s">
        <v>97</v>
      </c>
      <c r="V3" s="8" t="s">
        <v>95</v>
      </c>
      <c r="W3" s="8" t="s">
        <v>96</v>
      </c>
      <c r="X3" s="8" t="s">
        <v>97</v>
      </c>
      <c r="Y3" s="10" t="s">
        <v>95</v>
      </c>
      <c r="Z3" s="11" t="s">
        <v>96</v>
      </c>
      <c r="AA3" s="12" t="s">
        <v>97</v>
      </c>
      <c r="AB3" s="8" t="s">
        <v>95</v>
      </c>
      <c r="AC3" s="8" t="s">
        <v>96</v>
      </c>
      <c r="AD3" s="8" t="s">
        <v>97</v>
      </c>
      <c r="AE3" s="8" t="s">
        <v>164</v>
      </c>
      <c r="AF3" s="10" t="s">
        <v>95</v>
      </c>
      <c r="AG3" s="11" t="s">
        <v>96</v>
      </c>
      <c r="AH3" s="12" t="s">
        <v>97</v>
      </c>
      <c r="AI3" s="12" t="s">
        <v>164</v>
      </c>
      <c r="AJ3" s="8" t="s">
        <v>95</v>
      </c>
      <c r="AK3" s="8" t="s">
        <v>96</v>
      </c>
      <c r="AL3" s="8" t="s">
        <v>97</v>
      </c>
      <c r="AM3" s="8" t="s">
        <v>164</v>
      </c>
      <c r="AN3" s="10" t="s">
        <v>95</v>
      </c>
      <c r="AO3" s="11" t="s">
        <v>96</v>
      </c>
      <c r="AP3" s="12" t="s">
        <v>97</v>
      </c>
      <c r="AQ3" s="74" t="s">
        <v>170</v>
      </c>
      <c r="AR3" s="79" t="s">
        <v>172</v>
      </c>
      <c r="AS3" s="78" t="s">
        <v>173</v>
      </c>
      <c r="AT3" s="12" t="s">
        <v>164</v>
      </c>
      <c r="AU3" s="8" t="s">
        <v>95</v>
      </c>
      <c r="AV3" s="8" t="s">
        <v>96</v>
      </c>
      <c r="AW3" s="8" t="s">
        <v>97</v>
      </c>
      <c r="AX3" s="8" t="s">
        <v>174</v>
      </c>
      <c r="AY3" s="10" t="s">
        <v>95</v>
      </c>
      <c r="AZ3" s="11" t="s">
        <v>96</v>
      </c>
      <c r="BA3" s="12" t="s">
        <v>97</v>
      </c>
      <c r="BB3" s="12" t="s">
        <v>164</v>
      </c>
      <c r="BC3" s="8" t="s">
        <v>95</v>
      </c>
      <c r="BD3" s="8" t="s">
        <v>96</v>
      </c>
      <c r="BE3" s="8" t="s">
        <v>97</v>
      </c>
      <c r="BF3" s="8" t="s">
        <v>174</v>
      </c>
    </row>
    <row r="4" spans="1:58" ht="12.75">
      <c r="A4" s="14">
        <v>8001189541</v>
      </c>
      <c r="B4" s="14">
        <v>800118954</v>
      </c>
      <c r="C4" s="14">
        <v>124552000</v>
      </c>
      <c r="D4" s="15" t="s">
        <v>6</v>
      </c>
      <c r="E4" s="16" t="s">
        <v>7</v>
      </c>
      <c r="F4" s="17">
        <v>0</v>
      </c>
      <c r="G4" s="17"/>
      <c r="H4" s="18">
        <v>3081333860.6</v>
      </c>
      <c r="I4" s="17"/>
      <c r="J4" s="19">
        <f>F4</f>
        <v>0</v>
      </c>
      <c r="K4" s="19">
        <f>G4</f>
        <v>0</v>
      </c>
      <c r="L4" s="19">
        <f>H4</f>
        <v>3081333860.6</v>
      </c>
      <c r="M4" s="17">
        <v>0</v>
      </c>
      <c r="N4" s="17"/>
      <c r="O4" s="18">
        <v>6162667720</v>
      </c>
      <c r="P4" s="19">
        <f>+J4+M4</f>
        <v>0</v>
      </c>
      <c r="Q4" s="19">
        <f>+K4+N4</f>
        <v>0</v>
      </c>
      <c r="R4" s="19">
        <f>+L4+O4</f>
        <v>9244001580.6</v>
      </c>
      <c r="S4" s="17">
        <v>0</v>
      </c>
      <c r="T4" s="17"/>
      <c r="U4" s="18">
        <v>3081333860</v>
      </c>
      <c r="V4" s="19">
        <f>+P4+S4</f>
        <v>0</v>
      </c>
      <c r="W4" s="19">
        <f>+Q4+T4</f>
        <v>0</v>
      </c>
      <c r="X4" s="19">
        <f>+R4+U4</f>
        <v>12325335440.6</v>
      </c>
      <c r="Y4" s="17">
        <v>0</v>
      </c>
      <c r="Z4" s="17">
        <v>0</v>
      </c>
      <c r="AA4" s="18">
        <v>3081333860</v>
      </c>
      <c r="AB4" s="19">
        <f>+V4+Y4</f>
        <v>0</v>
      </c>
      <c r="AC4" s="19">
        <f>+W4+Z4</f>
        <v>0</v>
      </c>
      <c r="AD4" s="19">
        <f>+X4+AA4</f>
        <v>15406669300.6</v>
      </c>
      <c r="AE4" s="64">
        <v>61626677</v>
      </c>
      <c r="AF4" s="17">
        <v>0</v>
      </c>
      <c r="AG4" s="17"/>
      <c r="AH4" s="18">
        <v>3494850267</v>
      </c>
      <c r="AI4" s="18"/>
      <c r="AJ4" s="19">
        <f>+AB4+AF4</f>
        <v>0</v>
      </c>
      <c r="AK4" s="19">
        <f>+AC4+AG4</f>
        <v>0</v>
      </c>
      <c r="AL4" s="19">
        <f>+AD4+AH4</f>
        <v>18901519567.6</v>
      </c>
      <c r="AM4" s="19">
        <f>+AE4+AI4</f>
        <v>61626677</v>
      </c>
      <c r="AN4" s="17">
        <v>0</v>
      </c>
      <c r="AO4" s="17">
        <v>462200079</v>
      </c>
      <c r="AP4" s="18">
        <v>6162667720</v>
      </c>
      <c r="AQ4" s="18">
        <v>1257050087</v>
      </c>
      <c r="AR4" s="18">
        <v>17288810</v>
      </c>
      <c r="AS4" s="18"/>
      <c r="AT4" s="18">
        <v>440002843</v>
      </c>
      <c r="AU4" s="19">
        <f>+AJ4+AN4</f>
        <v>0</v>
      </c>
      <c r="AV4" s="19">
        <f>+AK4+AO4</f>
        <v>462200079</v>
      </c>
      <c r="AW4" s="19">
        <f>+AL4+AP4+AQ4+AR4+AS4</f>
        <v>26338526184.6</v>
      </c>
      <c r="AX4" s="19">
        <f>+AM4+AT4</f>
        <v>501629520</v>
      </c>
      <c r="AY4" s="17">
        <v>0</v>
      </c>
      <c r="AZ4" s="17"/>
      <c r="BA4" s="17">
        <v>3081333860</v>
      </c>
      <c r="BB4" s="17"/>
      <c r="BC4" s="19">
        <f>+AU4+AY4</f>
        <v>0</v>
      </c>
      <c r="BD4" s="19">
        <f>+AV4+AZ4</f>
        <v>462200079</v>
      </c>
      <c r="BE4" s="19">
        <f>+AW4+BA4</f>
        <v>29419860044.6</v>
      </c>
      <c r="BF4" s="19">
        <f>+AX4+BB4</f>
        <v>501629520</v>
      </c>
    </row>
    <row r="5" spans="1:58" ht="12.75">
      <c r="A5" s="14">
        <v>8001240234</v>
      </c>
      <c r="B5" s="14">
        <v>800124023</v>
      </c>
      <c r="C5" s="14">
        <v>824276000</v>
      </c>
      <c r="D5" s="15" t="s">
        <v>8</v>
      </c>
      <c r="E5" s="16" t="s">
        <v>103</v>
      </c>
      <c r="F5" s="17">
        <v>0</v>
      </c>
      <c r="G5" s="17"/>
      <c r="H5" s="18">
        <v>171714544</v>
      </c>
      <c r="I5" s="17"/>
      <c r="J5" s="19">
        <f aca="true" t="shared" si="0" ref="J5:L52">F5</f>
        <v>0</v>
      </c>
      <c r="K5" s="19">
        <f t="shared" si="0"/>
        <v>0</v>
      </c>
      <c r="L5" s="19">
        <f t="shared" si="0"/>
        <v>171714544</v>
      </c>
      <c r="M5" s="17">
        <v>0</v>
      </c>
      <c r="N5" s="17"/>
      <c r="O5" s="18">
        <v>171714544</v>
      </c>
      <c r="P5" s="19">
        <f aca="true" t="shared" si="1" ref="P5:P54">+J5+M5</f>
        <v>0</v>
      </c>
      <c r="Q5" s="19">
        <f aca="true" t="shared" si="2" ref="Q5:Q54">+K5+N5</f>
        <v>0</v>
      </c>
      <c r="R5" s="19">
        <f aca="true" t="shared" si="3" ref="R5:R54">+L5+O5</f>
        <v>343429088</v>
      </c>
      <c r="S5" s="17">
        <v>0</v>
      </c>
      <c r="T5" s="17"/>
      <c r="U5" s="18">
        <v>171714544</v>
      </c>
      <c r="V5" s="19">
        <f aca="true" t="shared" si="4" ref="V5:V54">+P5+S5</f>
        <v>0</v>
      </c>
      <c r="W5" s="19">
        <f aca="true" t="shared" si="5" ref="W5:W54">+Q5+T5</f>
        <v>0</v>
      </c>
      <c r="X5" s="19">
        <f aca="true" t="shared" si="6" ref="X5:X54">+R5+U5</f>
        <v>515143632</v>
      </c>
      <c r="Y5" s="17">
        <v>0</v>
      </c>
      <c r="Z5" s="17">
        <v>0</v>
      </c>
      <c r="AA5" s="18">
        <v>171714544</v>
      </c>
      <c r="AB5" s="19">
        <f aca="true" t="shared" si="7" ref="AB5:AB54">+V5+Y5</f>
        <v>0</v>
      </c>
      <c r="AC5" s="19">
        <f aca="true" t="shared" si="8" ref="AC5:AC54">+W5+Z5</f>
        <v>0</v>
      </c>
      <c r="AD5" s="19">
        <f aca="true" t="shared" si="9" ref="AD5:AD54">+X5+AA5</f>
        <v>686858176</v>
      </c>
      <c r="AE5" s="64">
        <v>3434291</v>
      </c>
      <c r="AF5" s="17">
        <v>0</v>
      </c>
      <c r="AG5" s="17"/>
      <c r="AH5" s="18">
        <v>171714544</v>
      </c>
      <c r="AI5" s="18"/>
      <c r="AJ5" s="19">
        <f aca="true" t="shared" si="10" ref="AJ5:AJ54">+AB5+AF5</f>
        <v>0</v>
      </c>
      <c r="AK5" s="19">
        <f aca="true" t="shared" si="11" ref="AK5:AK54">+AC5+AG5</f>
        <v>0</v>
      </c>
      <c r="AL5" s="19">
        <f aca="true" t="shared" si="12" ref="AL5:AL54">+AD5+AH5</f>
        <v>858572720</v>
      </c>
      <c r="AM5" s="19">
        <f aca="true" t="shared" si="13" ref="AM5:AM54">+AE5+AI5</f>
        <v>3434291</v>
      </c>
      <c r="AN5" s="17">
        <v>0</v>
      </c>
      <c r="AO5" s="17">
        <v>0</v>
      </c>
      <c r="AP5" s="18">
        <v>171714544</v>
      </c>
      <c r="AQ5" s="18">
        <v>0</v>
      </c>
      <c r="AR5" s="18">
        <v>0</v>
      </c>
      <c r="AS5" s="18"/>
      <c r="AT5" s="18">
        <v>0</v>
      </c>
      <c r="AU5" s="19">
        <f aca="true" t="shared" si="14" ref="AU5:AU54">+AJ5+AN5</f>
        <v>0</v>
      </c>
      <c r="AV5" s="19">
        <f aca="true" t="shared" si="15" ref="AV5:AV54">+AK5+AO5</f>
        <v>0</v>
      </c>
      <c r="AW5" s="19">
        <f aca="true" t="shared" si="16" ref="AW5:AW54">+AL5+AP5+AQ5+AR5+AS5</f>
        <v>1030287264</v>
      </c>
      <c r="AX5" s="19">
        <f aca="true" t="shared" si="17" ref="AX5:AX54">+AM5+AT5</f>
        <v>3434291</v>
      </c>
      <c r="AY5" s="17">
        <v>0</v>
      </c>
      <c r="AZ5" s="17"/>
      <c r="BA5" s="17">
        <v>171714544</v>
      </c>
      <c r="BB5" s="17"/>
      <c r="BC5" s="19">
        <f aca="true" t="shared" si="18" ref="BC5:BC36">+AU5+AY5</f>
        <v>0</v>
      </c>
      <c r="BD5" s="19">
        <f aca="true" t="shared" si="19" ref="BD5:BD36">+AV5+AZ5</f>
        <v>0</v>
      </c>
      <c r="BE5" s="19">
        <f aca="true" t="shared" si="20" ref="BE5:BE54">+AW5+BA5</f>
        <v>1202001808</v>
      </c>
      <c r="BF5" s="19">
        <f aca="true" t="shared" si="21" ref="BF5:BF36">+AX5+BB5</f>
        <v>3434291</v>
      </c>
    </row>
    <row r="6" spans="1:58" ht="12.75">
      <c r="A6" s="14">
        <v>8001448299</v>
      </c>
      <c r="B6" s="14">
        <v>800144829</v>
      </c>
      <c r="C6" s="14">
        <v>821400000</v>
      </c>
      <c r="D6" s="15" t="s">
        <v>9</v>
      </c>
      <c r="E6" s="22" t="s">
        <v>185</v>
      </c>
      <c r="F6" s="17">
        <v>0</v>
      </c>
      <c r="G6" s="17"/>
      <c r="H6" s="18">
        <v>999857319.6666666</v>
      </c>
      <c r="I6" s="17"/>
      <c r="J6" s="19">
        <f t="shared" si="0"/>
        <v>0</v>
      </c>
      <c r="K6" s="19">
        <f t="shared" si="0"/>
        <v>0</v>
      </c>
      <c r="L6" s="19">
        <f t="shared" si="0"/>
        <v>999857319.6666666</v>
      </c>
      <c r="M6" s="17">
        <v>0</v>
      </c>
      <c r="N6" s="17"/>
      <c r="O6" s="18">
        <v>1999714638</v>
      </c>
      <c r="P6" s="19">
        <f t="shared" si="1"/>
        <v>0</v>
      </c>
      <c r="Q6" s="19">
        <f t="shared" si="2"/>
        <v>0</v>
      </c>
      <c r="R6" s="19">
        <f t="shared" si="3"/>
        <v>2999571957.6666665</v>
      </c>
      <c r="S6" s="17">
        <v>0</v>
      </c>
      <c r="T6" s="17"/>
      <c r="U6" s="18">
        <v>999857319</v>
      </c>
      <c r="V6" s="19">
        <f t="shared" si="4"/>
        <v>0</v>
      </c>
      <c r="W6" s="19">
        <f t="shared" si="5"/>
        <v>0</v>
      </c>
      <c r="X6" s="19">
        <f t="shared" si="6"/>
        <v>3999429276.6666665</v>
      </c>
      <c r="Y6" s="17">
        <v>0</v>
      </c>
      <c r="Z6" s="17">
        <v>869690960</v>
      </c>
      <c r="AA6" s="18">
        <v>999857319</v>
      </c>
      <c r="AB6" s="19">
        <f t="shared" si="7"/>
        <v>0</v>
      </c>
      <c r="AC6" s="19">
        <f t="shared" si="8"/>
        <v>869690960</v>
      </c>
      <c r="AD6" s="19">
        <f t="shared" si="9"/>
        <v>4999286595.666666</v>
      </c>
      <c r="AE6" s="64">
        <v>19997146</v>
      </c>
      <c r="AF6" s="17">
        <v>0</v>
      </c>
      <c r="AG6" s="17"/>
      <c r="AH6" s="18">
        <v>1285490275</v>
      </c>
      <c r="AI6" s="18"/>
      <c r="AJ6" s="19">
        <f t="shared" si="10"/>
        <v>0</v>
      </c>
      <c r="AK6" s="19">
        <f t="shared" si="11"/>
        <v>869690960</v>
      </c>
      <c r="AL6" s="19">
        <f t="shared" si="12"/>
        <v>6284776870.666666</v>
      </c>
      <c r="AM6" s="19">
        <f t="shared" si="13"/>
        <v>19997146</v>
      </c>
      <c r="AN6" s="17">
        <v>0</v>
      </c>
      <c r="AO6" s="17">
        <v>158948959</v>
      </c>
      <c r="AP6" s="18">
        <v>1999714638</v>
      </c>
      <c r="AQ6" s="18">
        <v>1795525652</v>
      </c>
      <c r="AR6" s="18">
        <v>340005784</v>
      </c>
      <c r="AS6" s="18"/>
      <c r="AT6" s="18">
        <v>169886618</v>
      </c>
      <c r="AU6" s="19">
        <f t="shared" si="14"/>
        <v>0</v>
      </c>
      <c r="AV6" s="19">
        <f t="shared" si="15"/>
        <v>1028639919</v>
      </c>
      <c r="AW6" s="19">
        <f t="shared" si="16"/>
        <v>10420022944.666666</v>
      </c>
      <c r="AX6" s="19">
        <f t="shared" si="17"/>
        <v>189883764</v>
      </c>
      <c r="AY6" s="17">
        <v>0</v>
      </c>
      <c r="AZ6" s="17"/>
      <c r="BA6" s="17">
        <v>999857319</v>
      </c>
      <c r="BB6" s="17"/>
      <c r="BC6" s="19">
        <f t="shared" si="18"/>
        <v>0</v>
      </c>
      <c r="BD6" s="19">
        <f t="shared" si="19"/>
        <v>1028639919</v>
      </c>
      <c r="BE6" s="19">
        <f t="shared" si="20"/>
        <v>11419880263.666666</v>
      </c>
      <c r="BF6" s="19">
        <f t="shared" si="21"/>
        <v>189883764</v>
      </c>
    </row>
    <row r="7" spans="1:58" ht="12.75">
      <c r="A7" s="21">
        <v>8001631300</v>
      </c>
      <c r="B7" s="14">
        <v>800163130</v>
      </c>
      <c r="C7" s="14">
        <v>129254000</v>
      </c>
      <c r="D7" s="15" t="s">
        <v>10</v>
      </c>
      <c r="E7" s="22" t="s">
        <v>11</v>
      </c>
      <c r="F7" s="17">
        <v>0</v>
      </c>
      <c r="G7" s="17"/>
      <c r="H7" s="18">
        <v>681006381.7333333</v>
      </c>
      <c r="I7" s="17"/>
      <c r="J7" s="19">
        <f t="shared" si="0"/>
        <v>0</v>
      </c>
      <c r="K7" s="19">
        <f t="shared" si="0"/>
        <v>0</v>
      </c>
      <c r="L7" s="19">
        <f t="shared" si="0"/>
        <v>681006381.7333333</v>
      </c>
      <c r="M7" s="17">
        <v>0</v>
      </c>
      <c r="N7" s="17"/>
      <c r="O7" s="18">
        <v>1362012762</v>
      </c>
      <c r="P7" s="19">
        <f t="shared" si="1"/>
        <v>0</v>
      </c>
      <c r="Q7" s="19">
        <f t="shared" si="2"/>
        <v>0</v>
      </c>
      <c r="R7" s="19">
        <f t="shared" si="3"/>
        <v>2043019143.7333333</v>
      </c>
      <c r="S7" s="17">
        <v>0</v>
      </c>
      <c r="T7" s="17"/>
      <c r="U7" s="18">
        <v>681006381</v>
      </c>
      <c r="V7" s="19">
        <f t="shared" si="4"/>
        <v>0</v>
      </c>
      <c r="W7" s="19">
        <f t="shared" si="5"/>
        <v>0</v>
      </c>
      <c r="X7" s="19">
        <f t="shared" si="6"/>
        <v>2724025524.7333336</v>
      </c>
      <c r="Y7" s="17">
        <v>0</v>
      </c>
      <c r="Z7" s="17">
        <v>0</v>
      </c>
      <c r="AA7" s="18">
        <v>681006381</v>
      </c>
      <c r="AB7" s="19">
        <f t="shared" si="7"/>
        <v>0</v>
      </c>
      <c r="AC7" s="19">
        <f t="shared" si="8"/>
        <v>0</v>
      </c>
      <c r="AD7" s="19">
        <f t="shared" si="9"/>
        <v>3405031905.7333336</v>
      </c>
      <c r="AE7" s="64">
        <v>17637873</v>
      </c>
      <c r="AF7" s="17">
        <v>0</v>
      </c>
      <c r="AG7" s="17"/>
      <c r="AH7" s="18">
        <v>983677407</v>
      </c>
      <c r="AI7" s="18"/>
      <c r="AJ7" s="19">
        <f t="shared" si="10"/>
        <v>0</v>
      </c>
      <c r="AK7" s="19">
        <f t="shared" si="11"/>
        <v>0</v>
      </c>
      <c r="AL7" s="19">
        <f t="shared" si="12"/>
        <v>4388709312.733334</v>
      </c>
      <c r="AM7" s="19">
        <f t="shared" si="13"/>
        <v>17637873</v>
      </c>
      <c r="AN7" s="17">
        <v>0</v>
      </c>
      <c r="AO7" s="17">
        <v>102150957.5</v>
      </c>
      <c r="AP7" s="18">
        <v>1362012762</v>
      </c>
      <c r="AQ7" s="18">
        <v>2493773447</v>
      </c>
      <c r="AR7" s="18">
        <v>12785719</v>
      </c>
      <c r="AS7" s="18"/>
      <c r="AT7" s="18">
        <v>101650029</v>
      </c>
      <c r="AU7" s="19">
        <f t="shared" si="14"/>
        <v>0</v>
      </c>
      <c r="AV7" s="19">
        <f t="shared" si="15"/>
        <v>102150957.5</v>
      </c>
      <c r="AW7" s="19">
        <f t="shared" si="16"/>
        <v>8257281240.733334</v>
      </c>
      <c r="AX7" s="19">
        <f t="shared" si="17"/>
        <v>119287902</v>
      </c>
      <c r="AY7" s="17">
        <v>0</v>
      </c>
      <c r="AZ7" s="17"/>
      <c r="BA7" s="17">
        <v>681006381</v>
      </c>
      <c r="BB7" s="17"/>
      <c r="BC7" s="19">
        <f t="shared" si="18"/>
        <v>0</v>
      </c>
      <c r="BD7" s="19">
        <f t="shared" si="19"/>
        <v>102150957.5</v>
      </c>
      <c r="BE7" s="19">
        <f t="shared" si="20"/>
        <v>8938287621.733334</v>
      </c>
      <c r="BF7" s="19">
        <f t="shared" si="21"/>
        <v>119287902</v>
      </c>
    </row>
    <row r="8" spans="1:58" ht="15">
      <c r="A8" s="14">
        <v>8002253408</v>
      </c>
      <c r="B8" s="14">
        <v>800225340</v>
      </c>
      <c r="C8" s="14">
        <v>821700000</v>
      </c>
      <c r="D8" s="15" t="s">
        <v>12</v>
      </c>
      <c r="E8" s="23" t="s">
        <v>13</v>
      </c>
      <c r="F8" s="17">
        <v>0</v>
      </c>
      <c r="G8" s="17"/>
      <c r="H8" s="18">
        <v>594690059.4666667</v>
      </c>
      <c r="I8" s="17"/>
      <c r="J8" s="19">
        <f t="shared" si="0"/>
        <v>0</v>
      </c>
      <c r="K8" s="19">
        <f t="shared" si="0"/>
        <v>0</v>
      </c>
      <c r="L8" s="19">
        <f t="shared" si="0"/>
        <v>594690059.4666667</v>
      </c>
      <c r="M8" s="17">
        <v>0</v>
      </c>
      <c r="N8" s="17"/>
      <c r="O8" s="18">
        <v>1189380120</v>
      </c>
      <c r="P8" s="19">
        <f t="shared" si="1"/>
        <v>0</v>
      </c>
      <c r="Q8" s="19">
        <f t="shared" si="2"/>
        <v>0</v>
      </c>
      <c r="R8" s="19">
        <f t="shared" si="3"/>
        <v>1784070179.4666667</v>
      </c>
      <c r="S8" s="17">
        <v>0</v>
      </c>
      <c r="T8" s="17"/>
      <c r="U8" s="18">
        <v>594690060</v>
      </c>
      <c r="V8" s="19">
        <f t="shared" si="4"/>
        <v>0</v>
      </c>
      <c r="W8" s="19">
        <f t="shared" si="5"/>
        <v>0</v>
      </c>
      <c r="X8" s="19">
        <f t="shared" si="6"/>
        <v>2378760239.4666667</v>
      </c>
      <c r="Y8" s="17">
        <v>0</v>
      </c>
      <c r="Z8" s="17">
        <v>0</v>
      </c>
      <c r="AA8" s="18">
        <v>594690060</v>
      </c>
      <c r="AB8" s="19">
        <f t="shared" si="7"/>
        <v>0</v>
      </c>
      <c r="AC8" s="19">
        <f t="shared" si="8"/>
        <v>0</v>
      </c>
      <c r="AD8" s="19">
        <f t="shared" si="9"/>
        <v>2973450299.4666667</v>
      </c>
      <c r="AE8" s="64">
        <v>11893801</v>
      </c>
      <c r="AF8" s="17">
        <v>0</v>
      </c>
      <c r="AG8" s="17"/>
      <c r="AH8" s="18">
        <v>956474376</v>
      </c>
      <c r="AI8" s="18"/>
      <c r="AJ8" s="19">
        <f t="shared" si="10"/>
        <v>0</v>
      </c>
      <c r="AK8" s="19">
        <f t="shared" si="11"/>
        <v>0</v>
      </c>
      <c r="AL8" s="19">
        <f t="shared" si="12"/>
        <v>3929924675.4666667</v>
      </c>
      <c r="AM8" s="19">
        <f t="shared" si="13"/>
        <v>11893801</v>
      </c>
      <c r="AN8" s="17">
        <v>0</v>
      </c>
      <c r="AO8" s="17">
        <v>89327954.5</v>
      </c>
      <c r="AP8" s="18">
        <v>1189380120</v>
      </c>
      <c r="AQ8" s="18">
        <v>2017341890</v>
      </c>
      <c r="AR8" s="18">
        <v>3288948403</v>
      </c>
      <c r="AS8" s="18"/>
      <c r="AT8" s="18">
        <v>156271261</v>
      </c>
      <c r="AU8" s="19">
        <f t="shared" si="14"/>
        <v>0</v>
      </c>
      <c r="AV8" s="19">
        <f t="shared" si="15"/>
        <v>89327954.5</v>
      </c>
      <c r="AW8" s="19">
        <f t="shared" si="16"/>
        <v>10425595088.466667</v>
      </c>
      <c r="AX8" s="19">
        <f t="shared" si="17"/>
        <v>168165062</v>
      </c>
      <c r="AY8" s="17">
        <v>0</v>
      </c>
      <c r="AZ8" s="17"/>
      <c r="BA8" s="17">
        <v>594690060</v>
      </c>
      <c r="BB8" s="17"/>
      <c r="BC8" s="19">
        <f t="shared" si="18"/>
        <v>0</v>
      </c>
      <c r="BD8" s="19">
        <f t="shared" si="19"/>
        <v>89327954.5</v>
      </c>
      <c r="BE8" s="19">
        <f t="shared" si="20"/>
        <v>11020285148.466667</v>
      </c>
      <c r="BF8" s="19">
        <f t="shared" si="21"/>
        <v>168165062</v>
      </c>
    </row>
    <row r="9" spans="1:58" ht="12.75">
      <c r="A9" s="14">
        <v>8002479401</v>
      </c>
      <c r="B9" s="14">
        <v>800247940</v>
      </c>
      <c r="C9" s="14">
        <v>824086000</v>
      </c>
      <c r="D9" s="15" t="s">
        <v>14</v>
      </c>
      <c r="E9" s="16" t="s">
        <v>15</v>
      </c>
      <c r="F9" s="17">
        <v>0</v>
      </c>
      <c r="G9" s="17"/>
      <c r="H9" s="18">
        <v>122853105</v>
      </c>
      <c r="I9" s="17"/>
      <c r="J9" s="19">
        <f t="shared" si="0"/>
        <v>0</v>
      </c>
      <c r="K9" s="19">
        <f t="shared" si="0"/>
        <v>0</v>
      </c>
      <c r="L9" s="19">
        <f t="shared" si="0"/>
        <v>122853105</v>
      </c>
      <c r="M9" s="17">
        <v>0</v>
      </c>
      <c r="N9" s="17"/>
      <c r="O9" s="18">
        <v>122853105</v>
      </c>
      <c r="P9" s="19">
        <f t="shared" si="1"/>
        <v>0</v>
      </c>
      <c r="Q9" s="19">
        <f t="shared" si="2"/>
        <v>0</v>
      </c>
      <c r="R9" s="19">
        <f t="shared" si="3"/>
        <v>245706210</v>
      </c>
      <c r="S9" s="17">
        <v>0</v>
      </c>
      <c r="T9" s="17"/>
      <c r="U9" s="18">
        <v>122853105</v>
      </c>
      <c r="V9" s="19">
        <f t="shared" si="4"/>
        <v>0</v>
      </c>
      <c r="W9" s="19">
        <f t="shared" si="5"/>
        <v>0</v>
      </c>
      <c r="X9" s="19">
        <f t="shared" si="6"/>
        <v>368559315</v>
      </c>
      <c r="Y9" s="17">
        <v>0</v>
      </c>
      <c r="Z9" s="17">
        <v>0</v>
      </c>
      <c r="AA9" s="18">
        <v>122853105</v>
      </c>
      <c r="AB9" s="19">
        <f t="shared" si="7"/>
        <v>0</v>
      </c>
      <c r="AC9" s="19">
        <f t="shared" si="8"/>
        <v>0</v>
      </c>
      <c r="AD9" s="19">
        <f t="shared" si="9"/>
        <v>491412420</v>
      </c>
      <c r="AE9" s="64">
        <v>2457062</v>
      </c>
      <c r="AF9" s="17">
        <v>0</v>
      </c>
      <c r="AG9" s="17"/>
      <c r="AH9" s="18">
        <v>122853105</v>
      </c>
      <c r="AI9" s="18"/>
      <c r="AJ9" s="19">
        <f t="shared" si="10"/>
        <v>0</v>
      </c>
      <c r="AK9" s="19">
        <f t="shared" si="11"/>
        <v>0</v>
      </c>
      <c r="AL9" s="19">
        <f t="shared" si="12"/>
        <v>614265525</v>
      </c>
      <c r="AM9" s="19">
        <f t="shared" si="13"/>
        <v>2457062</v>
      </c>
      <c r="AN9" s="17">
        <v>0</v>
      </c>
      <c r="AO9" s="17">
        <v>0</v>
      </c>
      <c r="AP9" s="18">
        <v>122853105</v>
      </c>
      <c r="AQ9" s="18">
        <v>0</v>
      </c>
      <c r="AR9" s="18">
        <v>0</v>
      </c>
      <c r="AS9" s="18"/>
      <c r="AT9" s="18">
        <v>0</v>
      </c>
      <c r="AU9" s="19">
        <f t="shared" si="14"/>
        <v>0</v>
      </c>
      <c r="AV9" s="19">
        <f t="shared" si="15"/>
        <v>0</v>
      </c>
      <c r="AW9" s="19">
        <f t="shared" si="16"/>
        <v>737118630</v>
      </c>
      <c r="AX9" s="19">
        <f t="shared" si="17"/>
        <v>2457062</v>
      </c>
      <c r="AY9" s="17">
        <v>0</v>
      </c>
      <c r="AZ9" s="17"/>
      <c r="BA9" s="17">
        <v>122853105</v>
      </c>
      <c r="BB9" s="17"/>
      <c r="BC9" s="19">
        <f t="shared" si="18"/>
        <v>0</v>
      </c>
      <c r="BD9" s="19">
        <f t="shared" si="19"/>
        <v>0</v>
      </c>
      <c r="BE9" s="19">
        <f t="shared" si="20"/>
        <v>859971735</v>
      </c>
      <c r="BF9" s="19">
        <f t="shared" si="21"/>
        <v>2457062</v>
      </c>
    </row>
    <row r="10" spans="1:58" ht="12.75">
      <c r="A10" s="14"/>
      <c r="B10" s="14">
        <v>800248004</v>
      </c>
      <c r="C10" s="14">
        <v>825717000</v>
      </c>
      <c r="D10" s="15" t="s">
        <v>165</v>
      </c>
      <c r="E10" s="16"/>
      <c r="F10" s="17"/>
      <c r="G10" s="17"/>
      <c r="H10" s="18"/>
      <c r="I10" s="17"/>
      <c r="J10" s="19"/>
      <c r="K10" s="19"/>
      <c r="L10" s="19">
        <f t="shared" si="0"/>
        <v>0</v>
      </c>
      <c r="M10" s="17"/>
      <c r="N10" s="17"/>
      <c r="O10" s="18"/>
      <c r="P10" s="19"/>
      <c r="Q10" s="19"/>
      <c r="R10" s="19">
        <f t="shared" si="3"/>
        <v>0</v>
      </c>
      <c r="S10" s="17"/>
      <c r="T10" s="17"/>
      <c r="U10" s="18"/>
      <c r="V10" s="19"/>
      <c r="W10" s="19"/>
      <c r="X10" s="19">
        <f t="shared" si="6"/>
        <v>0</v>
      </c>
      <c r="Y10" s="17"/>
      <c r="Z10" s="17"/>
      <c r="AA10" s="18"/>
      <c r="AB10" s="19"/>
      <c r="AC10" s="19"/>
      <c r="AD10" s="19"/>
      <c r="AE10" s="64">
        <v>13191587.74</v>
      </c>
      <c r="AF10" s="17">
        <v>0</v>
      </c>
      <c r="AG10" s="17"/>
      <c r="AH10" s="18">
        <v>0</v>
      </c>
      <c r="AI10" s="18">
        <v>5739835.76</v>
      </c>
      <c r="AJ10" s="19">
        <f t="shared" si="10"/>
        <v>0</v>
      </c>
      <c r="AK10" s="19">
        <f t="shared" si="11"/>
        <v>0</v>
      </c>
      <c r="AL10" s="19">
        <f t="shared" si="12"/>
        <v>0</v>
      </c>
      <c r="AM10" s="19">
        <f t="shared" si="13"/>
        <v>18931423.5</v>
      </c>
      <c r="AN10" s="17">
        <v>0</v>
      </c>
      <c r="AO10" s="17">
        <v>0</v>
      </c>
      <c r="AP10" s="18">
        <v>0</v>
      </c>
      <c r="AQ10" s="18">
        <v>0</v>
      </c>
      <c r="AR10" s="18">
        <v>0</v>
      </c>
      <c r="AS10" s="18"/>
      <c r="AT10" s="18">
        <v>3624666.2</v>
      </c>
      <c r="AU10" s="19">
        <f t="shared" si="14"/>
        <v>0</v>
      </c>
      <c r="AV10" s="19">
        <f t="shared" si="15"/>
        <v>0</v>
      </c>
      <c r="AW10" s="19">
        <f t="shared" si="16"/>
        <v>0</v>
      </c>
      <c r="AX10" s="19">
        <f t="shared" si="17"/>
        <v>22556089.7</v>
      </c>
      <c r="AY10" s="17">
        <v>0</v>
      </c>
      <c r="AZ10" s="17"/>
      <c r="BA10" s="17">
        <v>0</v>
      </c>
      <c r="BB10" s="17">
        <v>4422979.37</v>
      </c>
      <c r="BC10" s="19">
        <f t="shared" si="18"/>
        <v>0</v>
      </c>
      <c r="BD10" s="19">
        <f t="shared" si="19"/>
        <v>0</v>
      </c>
      <c r="BE10" s="19">
        <f t="shared" si="20"/>
        <v>0</v>
      </c>
      <c r="BF10" s="19">
        <f t="shared" si="21"/>
        <v>26979069.07</v>
      </c>
    </row>
    <row r="11" spans="1:58" ht="12.75">
      <c r="A11" s="14">
        <v>8350003004</v>
      </c>
      <c r="B11" s="14">
        <v>835000300</v>
      </c>
      <c r="C11" s="14">
        <v>826076000</v>
      </c>
      <c r="D11" s="15" t="s">
        <v>16</v>
      </c>
      <c r="E11" s="16" t="s">
        <v>17</v>
      </c>
      <c r="F11" s="17">
        <v>0</v>
      </c>
      <c r="G11" s="17"/>
      <c r="H11" s="18">
        <v>665664483</v>
      </c>
      <c r="I11" s="17"/>
      <c r="J11" s="19">
        <f t="shared" si="0"/>
        <v>0</v>
      </c>
      <c r="K11" s="19">
        <f t="shared" si="0"/>
        <v>0</v>
      </c>
      <c r="L11" s="19">
        <f t="shared" si="0"/>
        <v>665664483</v>
      </c>
      <c r="M11" s="17">
        <v>0</v>
      </c>
      <c r="N11" s="17"/>
      <c r="O11" s="18">
        <v>1331328966</v>
      </c>
      <c r="P11" s="19">
        <f t="shared" si="1"/>
        <v>0</v>
      </c>
      <c r="Q11" s="19">
        <f t="shared" si="2"/>
        <v>0</v>
      </c>
      <c r="R11" s="19">
        <f t="shared" si="3"/>
        <v>1996993449</v>
      </c>
      <c r="S11" s="17">
        <v>0</v>
      </c>
      <c r="T11" s="17"/>
      <c r="U11" s="18">
        <v>665664483</v>
      </c>
      <c r="V11" s="19">
        <f t="shared" si="4"/>
        <v>0</v>
      </c>
      <c r="W11" s="19">
        <f t="shared" si="5"/>
        <v>0</v>
      </c>
      <c r="X11" s="19">
        <f t="shared" si="6"/>
        <v>2662657932</v>
      </c>
      <c r="Y11" s="17">
        <v>0</v>
      </c>
      <c r="Z11" s="17">
        <v>374435851</v>
      </c>
      <c r="AA11" s="18">
        <v>665664483</v>
      </c>
      <c r="AB11" s="19">
        <f t="shared" si="7"/>
        <v>0</v>
      </c>
      <c r="AC11" s="19">
        <f t="shared" si="8"/>
        <v>374435851</v>
      </c>
      <c r="AD11" s="19">
        <f t="shared" si="9"/>
        <v>3328322415</v>
      </c>
      <c r="AE11" s="64">
        <v>17828447</v>
      </c>
      <c r="AF11" s="17">
        <v>0</v>
      </c>
      <c r="AG11" s="17"/>
      <c r="AH11" s="18">
        <v>1005807274</v>
      </c>
      <c r="AI11" s="18"/>
      <c r="AJ11" s="19">
        <f t="shared" si="10"/>
        <v>0</v>
      </c>
      <c r="AK11" s="19">
        <f t="shared" si="11"/>
        <v>374435851</v>
      </c>
      <c r="AL11" s="19">
        <f t="shared" si="12"/>
        <v>4334129689</v>
      </c>
      <c r="AM11" s="19">
        <f t="shared" si="13"/>
        <v>17828447</v>
      </c>
      <c r="AN11" s="17">
        <v>0</v>
      </c>
      <c r="AO11" s="17">
        <v>103703065</v>
      </c>
      <c r="AP11" s="18">
        <v>1331328966</v>
      </c>
      <c r="AQ11" s="18">
        <v>2560268805</v>
      </c>
      <c r="AR11" s="18">
        <v>14051356</v>
      </c>
      <c r="AS11" s="18"/>
      <c r="AT11" s="18">
        <v>107765628</v>
      </c>
      <c r="AU11" s="19">
        <f t="shared" si="14"/>
        <v>0</v>
      </c>
      <c r="AV11" s="19">
        <f t="shared" si="15"/>
        <v>478138916</v>
      </c>
      <c r="AW11" s="19">
        <f t="shared" si="16"/>
        <v>8239778816</v>
      </c>
      <c r="AX11" s="19">
        <f t="shared" si="17"/>
        <v>125594075</v>
      </c>
      <c r="AY11" s="17">
        <v>0</v>
      </c>
      <c r="AZ11" s="17"/>
      <c r="BA11" s="17">
        <v>665664483</v>
      </c>
      <c r="BB11" s="17"/>
      <c r="BC11" s="19">
        <f t="shared" si="18"/>
        <v>0</v>
      </c>
      <c r="BD11" s="19">
        <f t="shared" si="19"/>
        <v>478138916</v>
      </c>
      <c r="BE11" s="19">
        <f t="shared" si="20"/>
        <v>8905443299</v>
      </c>
      <c r="BF11" s="19">
        <f t="shared" si="21"/>
        <v>125594075</v>
      </c>
    </row>
    <row r="12" spans="1:58" ht="12.75">
      <c r="A12" s="14">
        <v>8605127804</v>
      </c>
      <c r="B12" s="14">
        <v>860512780</v>
      </c>
      <c r="C12" s="14">
        <v>822000000</v>
      </c>
      <c r="D12" s="15" t="s">
        <v>18</v>
      </c>
      <c r="E12" s="16" t="s">
        <v>178</v>
      </c>
      <c r="F12" s="17">
        <v>0</v>
      </c>
      <c r="G12" s="17"/>
      <c r="H12" s="18">
        <v>2057708955.6666665</v>
      </c>
      <c r="I12" s="17"/>
      <c r="J12" s="19">
        <f t="shared" si="0"/>
        <v>0</v>
      </c>
      <c r="K12" s="19">
        <f t="shared" si="0"/>
        <v>0</v>
      </c>
      <c r="L12" s="19">
        <f t="shared" si="0"/>
        <v>2057708955.6666665</v>
      </c>
      <c r="M12" s="17">
        <v>0</v>
      </c>
      <c r="N12" s="17"/>
      <c r="O12" s="18">
        <v>4115417912</v>
      </c>
      <c r="P12" s="19">
        <f t="shared" si="1"/>
        <v>0</v>
      </c>
      <c r="Q12" s="19">
        <f t="shared" si="2"/>
        <v>0</v>
      </c>
      <c r="R12" s="19">
        <f t="shared" si="3"/>
        <v>6173126867.666666</v>
      </c>
      <c r="S12" s="17">
        <v>0</v>
      </c>
      <c r="T12" s="17"/>
      <c r="U12" s="18">
        <v>2057708956</v>
      </c>
      <c r="V12" s="19">
        <f t="shared" si="4"/>
        <v>0</v>
      </c>
      <c r="W12" s="19">
        <f t="shared" si="5"/>
        <v>0</v>
      </c>
      <c r="X12" s="19">
        <f t="shared" si="6"/>
        <v>8230835823.666666</v>
      </c>
      <c r="Y12" s="17">
        <v>0</v>
      </c>
      <c r="Z12" s="17">
        <v>1358728784</v>
      </c>
      <c r="AA12" s="18">
        <v>2057708956</v>
      </c>
      <c r="AB12" s="19">
        <f t="shared" si="7"/>
        <v>0</v>
      </c>
      <c r="AC12" s="19">
        <f t="shared" si="8"/>
        <v>1358728784</v>
      </c>
      <c r="AD12" s="19">
        <f t="shared" si="9"/>
        <v>10288544779.666666</v>
      </c>
      <c r="AE12" s="64">
        <v>41154179</v>
      </c>
      <c r="AF12" s="17">
        <v>0</v>
      </c>
      <c r="AG12" s="17"/>
      <c r="AH12" s="18">
        <v>2299440681</v>
      </c>
      <c r="AI12" s="18"/>
      <c r="AJ12" s="19">
        <f t="shared" si="10"/>
        <v>0</v>
      </c>
      <c r="AK12" s="19">
        <f t="shared" si="11"/>
        <v>1358728784</v>
      </c>
      <c r="AL12" s="19">
        <f t="shared" si="12"/>
        <v>12587985460.666666</v>
      </c>
      <c r="AM12" s="19">
        <f t="shared" si="13"/>
        <v>41154179</v>
      </c>
      <c r="AN12" s="17">
        <v>0</v>
      </c>
      <c r="AO12" s="17">
        <v>322990879</v>
      </c>
      <c r="AP12" s="18">
        <v>4115417912</v>
      </c>
      <c r="AQ12" s="18">
        <v>2518451005</v>
      </c>
      <c r="AR12" s="18">
        <v>5246754319</v>
      </c>
      <c r="AS12" s="18"/>
      <c r="AT12" s="18">
        <v>425023550</v>
      </c>
      <c r="AU12" s="19">
        <f t="shared" si="14"/>
        <v>0</v>
      </c>
      <c r="AV12" s="19">
        <f t="shared" si="15"/>
        <v>1681719663</v>
      </c>
      <c r="AW12" s="19">
        <f t="shared" si="16"/>
        <v>24468608696.666664</v>
      </c>
      <c r="AX12" s="19">
        <f t="shared" si="17"/>
        <v>466177729</v>
      </c>
      <c r="AY12" s="17">
        <v>0</v>
      </c>
      <c r="AZ12" s="17"/>
      <c r="BA12" s="17">
        <v>2057708956</v>
      </c>
      <c r="BB12" s="17"/>
      <c r="BC12" s="19">
        <f t="shared" si="18"/>
        <v>0</v>
      </c>
      <c r="BD12" s="19">
        <f t="shared" si="19"/>
        <v>1681719663</v>
      </c>
      <c r="BE12" s="19">
        <f t="shared" si="20"/>
        <v>26526317652.666664</v>
      </c>
      <c r="BF12" s="19">
        <f t="shared" si="21"/>
        <v>466177729</v>
      </c>
    </row>
    <row r="13" spans="1:58" ht="12.75">
      <c r="A13" s="14">
        <v>8605251485</v>
      </c>
      <c r="B13" s="14">
        <v>860525148</v>
      </c>
      <c r="C13" s="14">
        <v>44600000</v>
      </c>
      <c r="D13" s="15" t="s">
        <v>19</v>
      </c>
      <c r="E13" s="16" t="s">
        <v>20</v>
      </c>
      <c r="F13" s="17">
        <v>0</v>
      </c>
      <c r="G13" s="17"/>
      <c r="H13" s="18">
        <v>0</v>
      </c>
      <c r="I13" s="17"/>
      <c r="J13" s="19">
        <f t="shared" si="0"/>
        <v>0</v>
      </c>
      <c r="K13" s="19">
        <f t="shared" si="0"/>
        <v>0</v>
      </c>
      <c r="L13" s="19">
        <f t="shared" si="0"/>
        <v>0</v>
      </c>
      <c r="M13" s="17">
        <v>0</v>
      </c>
      <c r="N13" s="17"/>
      <c r="O13" s="18">
        <v>0</v>
      </c>
      <c r="P13" s="19">
        <f t="shared" si="1"/>
        <v>0</v>
      </c>
      <c r="Q13" s="19">
        <f t="shared" si="2"/>
        <v>0</v>
      </c>
      <c r="R13" s="19">
        <f t="shared" si="3"/>
        <v>0</v>
      </c>
      <c r="S13" s="17">
        <v>0</v>
      </c>
      <c r="T13" s="17"/>
      <c r="U13" s="18">
        <v>0</v>
      </c>
      <c r="V13" s="19">
        <f t="shared" si="4"/>
        <v>0</v>
      </c>
      <c r="W13" s="19">
        <f t="shared" si="5"/>
        <v>0</v>
      </c>
      <c r="X13" s="19">
        <f t="shared" si="6"/>
        <v>0</v>
      </c>
      <c r="Y13" s="17">
        <v>0</v>
      </c>
      <c r="Z13" s="17">
        <v>0</v>
      </c>
      <c r="AA13" s="18">
        <v>0</v>
      </c>
      <c r="AB13" s="19">
        <f t="shared" si="7"/>
        <v>0</v>
      </c>
      <c r="AC13" s="19">
        <f t="shared" si="8"/>
        <v>0</v>
      </c>
      <c r="AD13" s="19">
        <f t="shared" si="9"/>
        <v>0</v>
      </c>
      <c r="AE13" s="64">
        <v>0</v>
      </c>
      <c r="AF13" s="17">
        <v>0</v>
      </c>
      <c r="AG13" s="17"/>
      <c r="AH13" s="18">
        <v>0</v>
      </c>
      <c r="AI13" s="18"/>
      <c r="AJ13" s="19">
        <f t="shared" si="10"/>
        <v>0</v>
      </c>
      <c r="AK13" s="19">
        <f t="shared" si="11"/>
        <v>0</v>
      </c>
      <c r="AL13" s="19">
        <f t="shared" si="12"/>
        <v>0</v>
      </c>
      <c r="AM13" s="19">
        <f t="shared" si="13"/>
        <v>0</v>
      </c>
      <c r="AN13" s="17">
        <v>0</v>
      </c>
      <c r="AO13" s="17">
        <v>0</v>
      </c>
      <c r="AP13" s="18">
        <v>0</v>
      </c>
      <c r="AQ13" s="18">
        <v>0</v>
      </c>
      <c r="AR13" s="18">
        <v>0</v>
      </c>
      <c r="AS13" s="18"/>
      <c r="AT13" s="18">
        <v>0</v>
      </c>
      <c r="AU13" s="19">
        <f t="shared" si="14"/>
        <v>0</v>
      </c>
      <c r="AV13" s="19">
        <f t="shared" si="15"/>
        <v>0</v>
      </c>
      <c r="AW13" s="19">
        <f t="shared" si="16"/>
        <v>0</v>
      </c>
      <c r="AX13" s="19">
        <f t="shared" si="17"/>
        <v>0</v>
      </c>
      <c r="AY13" s="17">
        <v>0</v>
      </c>
      <c r="AZ13" s="17"/>
      <c r="BA13" s="17">
        <v>0</v>
      </c>
      <c r="BB13" s="17"/>
      <c r="BC13" s="19">
        <f t="shared" si="18"/>
        <v>0</v>
      </c>
      <c r="BD13" s="19">
        <f t="shared" si="19"/>
        <v>0</v>
      </c>
      <c r="BE13" s="19">
        <f t="shared" si="20"/>
        <v>0</v>
      </c>
      <c r="BF13" s="19">
        <f t="shared" si="21"/>
        <v>0</v>
      </c>
    </row>
    <row r="14" spans="1:58" ht="12.75">
      <c r="A14" s="14">
        <v>8900004328</v>
      </c>
      <c r="B14" s="14">
        <v>890000432</v>
      </c>
      <c r="C14" s="14">
        <v>126663000</v>
      </c>
      <c r="D14" s="15" t="s">
        <v>21</v>
      </c>
      <c r="E14" s="16" t="s">
        <v>22</v>
      </c>
      <c r="F14" s="17">
        <v>0</v>
      </c>
      <c r="G14" s="17"/>
      <c r="H14" s="18">
        <v>2606980881.666667</v>
      </c>
      <c r="I14" s="17"/>
      <c r="J14" s="19">
        <f t="shared" si="0"/>
        <v>0</v>
      </c>
      <c r="K14" s="19">
        <f t="shared" si="0"/>
        <v>0</v>
      </c>
      <c r="L14" s="19">
        <f t="shared" si="0"/>
        <v>2606980881.666667</v>
      </c>
      <c r="M14" s="17">
        <v>0</v>
      </c>
      <c r="N14" s="17"/>
      <c r="O14" s="18">
        <v>5213961762</v>
      </c>
      <c r="P14" s="19">
        <f t="shared" si="1"/>
        <v>0</v>
      </c>
      <c r="Q14" s="19">
        <f t="shared" si="2"/>
        <v>0</v>
      </c>
      <c r="R14" s="19">
        <f t="shared" si="3"/>
        <v>7820942643.666667</v>
      </c>
      <c r="S14" s="17">
        <v>0</v>
      </c>
      <c r="T14" s="17"/>
      <c r="U14" s="18">
        <v>2606980881</v>
      </c>
      <c r="V14" s="19">
        <f t="shared" si="4"/>
        <v>0</v>
      </c>
      <c r="W14" s="19">
        <f t="shared" si="5"/>
        <v>0</v>
      </c>
      <c r="X14" s="19">
        <f t="shared" si="6"/>
        <v>10427923524.666668</v>
      </c>
      <c r="Y14" s="17">
        <v>0</v>
      </c>
      <c r="Z14" s="17">
        <v>0</v>
      </c>
      <c r="AA14" s="18">
        <v>2606980881</v>
      </c>
      <c r="AB14" s="19">
        <f t="shared" si="7"/>
        <v>0</v>
      </c>
      <c r="AC14" s="19">
        <f t="shared" si="8"/>
        <v>0</v>
      </c>
      <c r="AD14" s="19">
        <f t="shared" si="9"/>
        <v>13034904405.666668</v>
      </c>
      <c r="AE14" s="64">
        <v>56401527</v>
      </c>
      <c r="AF14" s="17">
        <v>0</v>
      </c>
      <c r="AG14" s="17"/>
      <c r="AH14" s="18">
        <v>2928045606</v>
      </c>
      <c r="AI14" s="18"/>
      <c r="AJ14" s="19">
        <f t="shared" si="10"/>
        <v>0</v>
      </c>
      <c r="AK14" s="19">
        <f t="shared" si="11"/>
        <v>0</v>
      </c>
      <c r="AL14" s="19">
        <f t="shared" si="12"/>
        <v>15962950011.666668</v>
      </c>
      <c r="AM14" s="19">
        <f t="shared" si="13"/>
        <v>56401527</v>
      </c>
      <c r="AN14" s="17">
        <v>0</v>
      </c>
      <c r="AO14" s="17">
        <v>391047132.5</v>
      </c>
      <c r="AP14" s="18">
        <v>5213961762</v>
      </c>
      <c r="AQ14" s="18">
        <v>2159801464</v>
      </c>
      <c r="AR14" s="18">
        <v>605373434</v>
      </c>
      <c r="AS14" s="18"/>
      <c r="AT14" s="18">
        <v>383506088</v>
      </c>
      <c r="AU14" s="19">
        <f t="shared" si="14"/>
        <v>0</v>
      </c>
      <c r="AV14" s="19">
        <f t="shared" si="15"/>
        <v>391047132.5</v>
      </c>
      <c r="AW14" s="19">
        <f t="shared" si="16"/>
        <v>23942086671.666668</v>
      </c>
      <c r="AX14" s="19">
        <f t="shared" si="17"/>
        <v>439907615</v>
      </c>
      <c r="AY14" s="17">
        <v>0</v>
      </c>
      <c r="AZ14" s="17"/>
      <c r="BA14" s="17">
        <v>2606980881</v>
      </c>
      <c r="BB14" s="17"/>
      <c r="BC14" s="19">
        <f t="shared" si="18"/>
        <v>0</v>
      </c>
      <c r="BD14" s="19">
        <f t="shared" si="19"/>
        <v>391047132.5</v>
      </c>
      <c r="BE14" s="19">
        <f t="shared" si="20"/>
        <v>26549067552.666668</v>
      </c>
      <c r="BF14" s="19">
        <f t="shared" si="21"/>
        <v>439907615</v>
      </c>
    </row>
    <row r="15" spans="1:58" ht="12.75">
      <c r="A15" s="14">
        <v>8901022573</v>
      </c>
      <c r="B15" s="14">
        <v>890102257</v>
      </c>
      <c r="C15" s="14">
        <v>121708000</v>
      </c>
      <c r="D15" s="15" t="s">
        <v>23</v>
      </c>
      <c r="E15" s="16" t="s">
        <v>24</v>
      </c>
      <c r="F15" s="17">
        <v>0</v>
      </c>
      <c r="G15" s="17"/>
      <c r="H15" s="18">
        <v>5714972758.666666</v>
      </c>
      <c r="I15" s="17"/>
      <c r="J15" s="19">
        <f t="shared" si="0"/>
        <v>0</v>
      </c>
      <c r="K15" s="19">
        <f t="shared" si="0"/>
        <v>0</v>
      </c>
      <c r="L15" s="19">
        <f t="shared" si="0"/>
        <v>5714972758.666666</v>
      </c>
      <c r="M15" s="17">
        <v>0</v>
      </c>
      <c r="N15" s="17"/>
      <c r="O15" s="18">
        <v>11429945516</v>
      </c>
      <c r="P15" s="19">
        <f t="shared" si="1"/>
        <v>0</v>
      </c>
      <c r="Q15" s="19">
        <f t="shared" si="2"/>
        <v>0</v>
      </c>
      <c r="R15" s="19">
        <f t="shared" si="3"/>
        <v>17144918274.666666</v>
      </c>
      <c r="S15" s="17">
        <v>0</v>
      </c>
      <c r="T15" s="17"/>
      <c r="U15" s="18">
        <v>5714972758</v>
      </c>
      <c r="V15" s="19">
        <f t="shared" si="4"/>
        <v>0</v>
      </c>
      <c r="W15" s="19">
        <f t="shared" si="5"/>
        <v>0</v>
      </c>
      <c r="X15" s="19">
        <f t="shared" si="6"/>
        <v>22859891032.666664</v>
      </c>
      <c r="Y15" s="17">
        <v>0</v>
      </c>
      <c r="Z15" s="17">
        <v>0</v>
      </c>
      <c r="AA15" s="18">
        <v>5714972758</v>
      </c>
      <c r="AB15" s="19">
        <f t="shared" si="7"/>
        <v>0</v>
      </c>
      <c r="AC15" s="19">
        <f t="shared" si="8"/>
        <v>0</v>
      </c>
      <c r="AD15" s="19">
        <f t="shared" si="9"/>
        <v>28574863790.666664</v>
      </c>
      <c r="AE15" s="64">
        <v>114299455</v>
      </c>
      <c r="AF15" s="17">
        <v>0</v>
      </c>
      <c r="AG15" s="17"/>
      <c r="AH15" s="18">
        <v>6011476558</v>
      </c>
      <c r="AI15" s="18"/>
      <c r="AJ15" s="19">
        <f t="shared" si="10"/>
        <v>0</v>
      </c>
      <c r="AK15" s="19">
        <f t="shared" si="11"/>
        <v>0</v>
      </c>
      <c r="AL15" s="19">
        <f t="shared" si="12"/>
        <v>34586340348.666664</v>
      </c>
      <c r="AM15" s="19">
        <f t="shared" si="13"/>
        <v>114299455</v>
      </c>
      <c r="AN15" s="17">
        <v>0</v>
      </c>
      <c r="AO15" s="17">
        <v>857245914</v>
      </c>
      <c r="AP15" s="18">
        <v>11429945516</v>
      </c>
      <c r="AQ15" s="18">
        <v>1736804682</v>
      </c>
      <c r="AR15" s="18">
        <v>47655566</v>
      </c>
      <c r="AS15" s="18"/>
      <c r="AT15" s="18">
        <v>806979372</v>
      </c>
      <c r="AU15" s="19">
        <f t="shared" si="14"/>
        <v>0</v>
      </c>
      <c r="AV15" s="19">
        <f t="shared" si="15"/>
        <v>857245914</v>
      </c>
      <c r="AW15" s="19">
        <f t="shared" si="16"/>
        <v>47800746112.666664</v>
      </c>
      <c r="AX15" s="19">
        <f t="shared" si="17"/>
        <v>921278827</v>
      </c>
      <c r="AY15" s="17">
        <v>0</v>
      </c>
      <c r="AZ15" s="17"/>
      <c r="BA15" s="17">
        <v>5714972758</v>
      </c>
      <c r="BB15" s="17"/>
      <c r="BC15" s="19">
        <f t="shared" si="18"/>
        <v>0</v>
      </c>
      <c r="BD15" s="19">
        <f t="shared" si="19"/>
        <v>857245914</v>
      </c>
      <c r="BE15" s="19">
        <f t="shared" si="20"/>
        <v>53515718870.666664</v>
      </c>
      <c r="BF15" s="19">
        <f t="shared" si="21"/>
        <v>921278827</v>
      </c>
    </row>
    <row r="16" spans="1:58" ht="12.75">
      <c r="A16" s="14">
        <v>8902012134</v>
      </c>
      <c r="B16" s="14">
        <v>890201213</v>
      </c>
      <c r="C16" s="14">
        <v>128868000</v>
      </c>
      <c r="D16" s="15" t="s">
        <v>25</v>
      </c>
      <c r="E16" s="16" t="s">
        <v>26</v>
      </c>
      <c r="F16" s="17">
        <v>0</v>
      </c>
      <c r="G16" s="17"/>
      <c r="H16" s="18">
        <v>5978073925.933333</v>
      </c>
      <c r="I16" s="17"/>
      <c r="J16" s="19">
        <f t="shared" si="0"/>
        <v>0</v>
      </c>
      <c r="K16" s="19">
        <f t="shared" si="0"/>
        <v>0</v>
      </c>
      <c r="L16" s="19">
        <f t="shared" si="0"/>
        <v>5978073925.933333</v>
      </c>
      <c r="M16" s="17">
        <v>0</v>
      </c>
      <c r="N16" s="17"/>
      <c r="O16" s="18">
        <v>11956147852</v>
      </c>
      <c r="P16" s="19">
        <f t="shared" si="1"/>
        <v>0</v>
      </c>
      <c r="Q16" s="19">
        <f t="shared" si="2"/>
        <v>0</v>
      </c>
      <c r="R16" s="19">
        <f t="shared" si="3"/>
        <v>17934221777.933334</v>
      </c>
      <c r="S16" s="17">
        <v>0</v>
      </c>
      <c r="T16" s="17"/>
      <c r="U16" s="18">
        <v>5978073926</v>
      </c>
      <c r="V16" s="19">
        <f t="shared" si="4"/>
        <v>0</v>
      </c>
      <c r="W16" s="19">
        <f t="shared" si="5"/>
        <v>0</v>
      </c>
      <c r="X16" s="19">
        <f t="shared" si="6"/>
        <v>23912295703.933334</v>
      </c>
      <c r="Y16" s="17">
        <v>0</v>
      </c>
      <c r="Z16" s="17">
        <v>0</v>
      </c>
      <c r="AA16" s="18">
        <v>5978073926</v>
      </c>
      <c r="AB16" s="19">
        <f t="shared" si="7"/>
        <v>0</v>
      </c>
      <c r="AC16" s="19">
        <f t="shared" si="8"/>
        <v>0</v>
      </c>
      <c r="AD16" s="19">
        <f t="shared" si="9"/>
        <v>29890369629.933334</v>
      </c>
      <c r="AE16" s="64">
        <v>119561479</v>
      </c>
      <c r="AF16" s="17">
        <v>0</v>
      </c>
      <c r="AG16" s="17"/>
      <c r="AH16" s="18">
        <v>6346692211</v>
      </c>
      <c r="AI16" s="18"/>
      <c r="AJ16" s="19">
        <f t="shared" si="10"/>
        <v>0</v>
      </c>
      <c r="AK16" s="19">
        <f t="shared" si="11"/>
        <v>0</v>
      </c>
      <c r="AL16" s="19">
        <f t="shared" si="12"/>
        <v>36237061840.933334</v>
      </c>
      <c r="AM16" s="19">
        <f t="shared" si="13"/>
        <v>119561479</v>
      </c>
      <c r="AN16" s="17">
        <v>0</v>
      </c>
      <c r="AO16" s="17">
        <v>896711089</v>
      </c>
      <c r="AP16" s="18">
        <v>11956147852</v>
      </c>
      <c r="AQ16" s="18">
        <v>1763590752</v>
      </c>
      <c r="AR16" s="18">
        <v>444664424</v>
      </c>
      <c r="AS16" s="18"/>
      <c r="AT16" s="18">
        <v>853196005</v>
      </c>
      <c r="AU16" s="19">
        <f t="shared" si="14"/>
        <v>0</v>
      </c>
      <c r="AV16" s="19">
        <f t="shared" si="15"/>
        <v>896711089</v>
      </c>
      <c r="AW16" s="19">
        <f t="shared" si="16"/>
        <v>50401464868.933334</v>
      </c>
      <c r="AX16" s="19">
        <f t="shared" si="17"/>
        <v>972757484</v>
      </c>
      <c r="AY16" s="17">
        <v>0</v>
      </c>
      <c r="AZ16" s="17"/>
      <c r="BA16" s="17">
        <v>5978073926</v>
      </c>
      <c r="BB16" s="17"/>
      <c r="BC16" s="19">
        <f t="shared" si="18"/>
        <v>0</v>
      </c>
      <c r="BD16" s="19">
        <f t="shared" si="19"/>
        <v>896711089</v>
      </c>
      <c r="BE16" s="19">
        <f t="shared" si="20"/>
        <v>56379538794.933334</v>
      </c>
      <c r="BF16" s="19">
        <f t="shared" si="21"/>
        <v>972757484</v>
      </c>
    </row>
    <row r="17" spans="1:58" ht="12.75">
      <c r="A17" s="14">
        <v>8903990106</v>
      </c>
      <c r="B17" s="14">
        <v>890399010</v>
      </c>
      <c r="C17" s="14">
        <v>120676000</v>
      </c>
      <c r="D17" s="15" t="s">
        <v>27</v>
      </c>
      <c r="E17" s="22" t="s">
        <v>179</v>
      </c>
      <c r="F17" s="17">
        <v>0</v>
      </c>
      <c r="G17" s="17"/>
      <c r="H17" s="18">
        <v>11282915242.266666</v>
      </c>
      <c r="I17" s="17"/>
      <c r="J17" s="19">
        <f t="shared" si="0"/>
        <v>0</v>
      </c>
      <c r="K17" s="19">
        <f t="shared" si="0"/>
        <v>0</v>
      </c>
      <c r="L17" s="19">
        <f t="shared" si="0"/>
        <v>11282915242.266666</v>
      </c>
      <c r="M17" s="17">
        <v>0</v>
      </c>
      <c r="N17" s="17"/>
      <c r="O17" s="18">
        <v>22565830484</v>
      </c>
      <c r="P17" s="19">
        <f t="shared" si="1"/>
        <v>0</v>
      </c>
      <c r="Q17" s="19">
        <f t="shared" si="2"/>
        <v>0</v>
      </c>
      <c r="R17" s="19">
        <f t="shared" si="3"/>
        <v>33848745726.266666</v>
      </c>
      <c r="S17" s="17">
        <v>0</v>
      </c>
      <c r="T17" s="17"/>
      <c r="U17" s="18">
        <v>11282915242</v>
      </c>
      <c r="V17" s="19">
        <f t="shared" si="4"/>
        <v>0</v>
      </c>
      <c r="W17" s="19">
        <f t="shared" si="5"/>
        <v>0</v>
      </c>
      <c r="X17" s="19">
        <f t="shared" si="6"/>
        <v>45131660968.26666</v>
      </c>
      <c r="Y17" s="17">
        <v>0</v>
      </c>
      <c r="Z17" s="17">
        <v>0</v>
      </c>
      <c r="AA17" s="18">
        <v>11282915242</v>
      </c>
      <c r="AB17" s="19">
        <f t="shared" si="7"/>
        <v>0</v>
      </c>
      <c r="AC17" s="19">
        <f t="shared" si="8"/>
        <v>0</v>
      </c>
      <c r="AD17" s="19">
        <f t="shared" si="9"/>
        <v>56414576210.26666</v>
      </c>
      <c r="AE17" s="64">
        <v>225658305</v>
      </c>
      <c r="AF17" s="17">
        <v>0</v>
      </c>
      <c r="AG17" s="17"/>
      <c r="AH17" s="18">
        <v>11659565604</v>
      </c>
      <c r="AI17" s="18"/>
      <c r="AJ17" s="19">
        <f t="shared" si="10"/>
        <v>0</v>
      </c>
      <c r="AK17" s="19">
        <f t="shared" si="11"/>
        <v>0</v>
      </c>
      <c r="AL17" s="19">
        <f t="shared" si="12"/>
        <v>68074141814.26666</v>
      </c>
      <c r="AM17" s="19">
        <f t="shared" si="13"/>
        <v>225658305</v>
      </c>
      <c r="AN17" s="17">
        <v>0</v>
      </c>
      <c r="AO17" s="17">
        <v>1692437286.5</v>
      </c>
      <c r="AP17" s="18">
        <v>22565830484</v>
      </c>
      <c r="AQ17" s="18">
        <v>3102561336</v>
      </c>
      <c r="AR17" s="18">
        <v>797443862</v>
      </c>
      <c r="AS17" s="18"/>
      <c r="AT17" s="18">
        <v>1603090019</v>
      </c>
      <c r="AU17" s="19">
        <f t="shared" si="14"/>
        <v>0</v>
      </c>
      <c r="AV17" s="19">
        <f t="shared" si="15"/>
        <v>1692437286.5</v>
      </c>
      <c r="AW17" s="19">
        <f t="shared" si="16"/>
        <v>94539977496.26666</v>
      </c>
      <c r="AX17" s="19">
        <f t="shared" si="17"/>
        <v>1828748324</v>
      </c>
      <c r="AY17" s="17">
        <v>0</v>
      </c>
      <c r="AZ17" s="17"/>
      <c r="BA17" s="17">
        <v>11282915242</v>
      </c>
      <c r="BB17" s="17"/>
      <c r="BC17" s="19">
        <f t="shared" si="18"/>
        <v>0</v>
      </c>
      <c r="BD17" s="19">
        <f t="shared" si="19"/>
        <v>1692437286.5</v>
      </c>
      <c r="BE17" s="19">
        <f t="shared" si="20"/>
        <v>105822892738.26666</v>
      </c>
      <c r="BF17" s="19">
        <f t="shared" si="21"/>
        <v>1828748324</v>
      </c>
    </row>
    <row r="18" spans="1:58" ht="12.75">
      <c r="A18" s="14">
        <v>8904801235</v>
      </c>
      <c r="B18" s="14">
        <v>890480123</v>
      </c>
      <c r="C18" s="14">
        <v>122613000</v>
      </c>
      <c r="D18" s="15" t="s">
        <v>28</v>
      </c>
      <c r="E18" s="16" t="s">
        <v>29</v>
      </c>
      <c r="F18" s="17">
        <v>0</v>
      </c>
      <c r="G18" s="17"/>
      <c r="H18" s="18">
        <v>3975869910.666667</v>
      </c>
      <c r="I18" s="17"/>
      <c r="J18" s="19">
        <f t="shared" si="0"/>
        <v>0</v>
      </c>
      <c r="K18" s="19">
        <f t="shared" si="0"/>
        <v>0</v>
      </c>
      <c r="L18" s="19">
        <f t="shared" si="0"/>
        <v>3975869910.666667</v>
      </c>
      <c r="M18" s="17">
        <v>0</v>
      </c>
      <c r="N18" s="17"/>
      <c r="O18" s="18">
        <v>7951739822</v>
      </c>
      <c r="P18" s="19">
        <f t="shared" si="1"/>
        <v>0</v>
      </c>
      <c r="Q18" s="19">
        <f t="shared" si="2"/>
        <v>0</v>
      </c>
      <c r="R18" s="19">
        <f t="shared" si="3"/>
        <v>11927609732.666668</v>
      </c>
      <c r="S18" s="17">
        <v>0</v>
      </c>
      <c r="T18" s="17"/>
      <c r="U18" s="18">
        <v>3975869911</v>
      </c>
      <c r="V18" s="19">
        <f t="shared" si="4"/>
        <v>0</v>
      </c>
      <c r="W18" s="19">
        <f t="shared" si="5"/>
        <v>0</v>
      </c>
      <c r="X18" s="19">
        <f t="shared" si="6"/>
        <v>15903479643.666668</v>
      </c>
      <c r="Y18" s="17">
        <v>0</v>
      </c>
      <c r="Z18" s="17">
        <v>0</v>
      </c>
      <c r="AA18" s="18">
        <v>3975869911</v>
      </c>
      <c r="AB18" s="19">
        <f t="shared" si="7"/>
        <v>0</v>
      </c>
      <c r="AC18" s="19">
        <f t="shared" si="8"/>
        <v>0</v>
      </c>
      <c r="AD18" s="19">
        <f t="shared" si="9"/>
        <v>19879349554.666668</v>
      </c>
      <c r="AE18" s="64">
        <v>79517398</v>
      </c>
      <c r="AF18" s="17">
        <v>0</v>
      </c>
      <c r="AG18" s="17"/>
      <c r="AH18" s="18">
        <v>4374479055</v>
      </c>
      <c r="AI18" s="18"/>
      <c r="AJ18" s="19">
        <f t="shared" si="10"/>
        <v>0</v>
      </c>
      <c r="AK18" s="19">
        <f t="shared" si="11"/>
        <v>0</v>
      </c>
      <c r="AL18" s="19">
        <f t="shared" si="12"/>
        <v>24253828609.666668</v>
      </c>
      <c r="AM18" s="19">
        <f t="shared" si="13"/>
        <v>79517398</v>
      </c>
      <c r="AN18" s="17">
        <v>0</v>
      </c>
      <c r="AO18" s="17">
        <v>596380486.5</v>
      </c>
      <c r="AP18" s="18">
        <v>7951739822</v>
      </c>
      <c r="AQ18" s="18">
        <v>1348743135</v>
      </c>
      <c r="AR18" s="18">
        <v>387476478</v>
      </c>
      <c r="AS18" s="18"/>
      <c r="AT18" s="18">
        <v>572343499</v>
      </c>
      <c r="AU18" s="19">
        <f t="shared" si="14"/>
        <v>0</v>
      </c>
      <c r="AV18" s="19">
        <f t="shared" si="15"/>
        <v>596380486.5</v>
      </c>
      <c r="AW18" s="19">
        <f t="shared" si="16"/>
        <v>33941788044.666668</v>
      </c>
      <c r="AX18" s="19">
        <f t="shared" si="17"/>
        <v>651860897</v>
      </c>
      <c r="AY18" s="17">
        <v>0</v>
      </c>
      <c r="AZ18" s="17"/>
      <c r="BA18" s="17">
        <v>3975869911</v>
      </c>
      <c r="BB18" s="17"/>
      <c r="BC18" s="19">
        <f t="shared" si="18"/>
        <v>0</v>
      </c>
      <c r="BD18" s="19">
        <f t="shared" si="19"/>
        <v>596380486.5</v>
      </c>
      <c r="BE18" s="19">
        <f t="shared" si="20"/>
        <v>37917657955.66667</v>
      </c>
      <c r="BF18" s="19">
        <f t="shared" si="21"/>
        <v>651860897</v>
      </c>
    </row>
    <row r="19" spans="1:58" ht="12.75">
      <c r="A19" s="14">
        <v>8905006226</v>
      </c>
      <c r="B19" s="14">
        <v>890500622</v>
      </c>
      <c r="C19" s="14">
        <v>125354000</v>
      </c>
      <c r="D19" s="15" t="s">
        <v>30</v>
      </c>
      <c r="E19" s="16" t="s">
        <v>31</v>
      </c>
      <c r="F19" s="17">
        <v>0</v>
      </c>
      <c r="G19" s="17"/>
      <c r="H19" s="18">
        <v>1707885039.6666665</v>
      </c>
      <c r="I19" s="17"/>
      <c r="J19" s="19">
        <f t="shared" si="0"/>
        <v>0</v>
      </c>
      <c r="K19" s="19">
        <f t="shared" si="0"/>
        <v>0</v>
      </c>
      <c r="L19" s="19">
        <f t="shared" si="0"/>
        <v>1707885039.6666665</v>
      </c>
      <c r="M19" s="17">
        <v>0</v>
      </c>
      <c r="N19" s="17"/>
      <c r="O19" s="18">
        <v>3415770078</v>
      </c>
      <c r="P19" s="19">
        <f t="shared" si="1"/>
        <v>0</v>
      </c>
      <c r="Q19" s="19">
        <f t="shared" si="2"/>
        <v>0</v>
      </c>
      <c r="R19" s="19">
        <f t="shared" si="3"/>
        <v>5123655117.666666</v>
      </c>
      <c r="S19" s="17">
        <v>0</v>
      </c>
      <c r="T19" s="17"/>
      <c r="U19" s="18">
        <v>1707885039</v>
      </c>
      <c r="V19" s="19">
        <f t="shared" si="4"/>
        <v>0</v>
      </c>
      <c r="W19" s="19">
        <f t="shared" si="5"/>
        <v>0</v>
      </c>
      <c r="X19" s="19">
        <f t="shared" si="6"/>
        <v>6831540156.666666</v>
      </c>
      <c r="Y19" s="17">
        <v>0</v>
      </c>
      <c r="Z19" s="17">
        <v>0</v>
      </c>
      <c r="AA19" s="18">
        <v>1707885039</v>
      </c>
      <c r="AB19" s="19">
        <f t="shared" si="7"/>
        <v>0</v>
      </c>
      <c r="AC19" s="19">
        <f t="shared" si="8"/>
        <v>0</v>
      </c>
      <c r="AD19" s="19">
        <f t="shared" si="9"/>
        <v>8539425195.666666</v>
      </c>
      <c r="AE19" s="64">
        <v>34157701</v>
      </c>
      <c r="AF19" s="17">
        <v>0</v>
      </c>
      <c r="AG19" s="17"/>
      <c r="AH19" s="18">
        <v>2010457487</v>
      </c>
      <c r="AI19" s="18"/>
      <c r="AJ19" s="19">
        <f t="shared" si="10"/>
        <v>0</v>
      </c>
      <c r="AK19" s="19">
        <f t="shared" si="11"/>
        <v>0</v>
      </c>
      <c r="AL19" s="19">
        <f t="shared" si="12"/>
        <v>10549882682.666666</v>
      </c>
      <c r="AM19" s="19">
        <f t="shared" si="13"/>
        <v>34157701</v>
      </c>
      <c r="AN19" s="17">
        <v>0</v>
      </c>
      <c r="AO19" s="17">
        <v>256182756</v>
      </c>
      <c r="AP19" s="18">
        <v>3415770078</v>
      </c>
      <c r="AQ19" s="18">
        <v>2038524375</v>
      </c>
      <c r="AR19" s="18">
        <v>406751980</v>
      </c>
      <c r="AS19" s="18"/>
      <c r="AT19" s="18">
        <v>253290396</v>
      </c>
      <c r="AU19" s="19">
        <f t="shared" si="14"/>
        <v>0</v>
      </c>
      <c r="AV19" s="19">
        <f t="shared" si="15"/>
        <v>256182756</v>
      </c>
      <c r="AW19" s="19">
        <f t="shared" si="16"/>
        <v>16410929115.666666</v>
      </c>
      <c r="AX19" s="19">
        <f t="shared" si="17"/>
        <v>287448097</v>
      </c>
      <c r="AY19" s="17">
        <v>0</v>
      </c>
      <c r="AZ19" s="17"/>
      <c r="BA19" s="17">
        <v>1707885039</v>
      </c>
      <c r="BB19" s="17"/>
      <c r="BC19" s="19">
        <f t="shared" si="18"/>
        <v>0</v>
      </c>
      <c r="BD19" s="19">
        <f t="shared" si="19"/>
        <v>256182756</v>
      </c>
      <c r="BE19" s="19">
        <f t="shared" si="20"/>
        <v>18118814154.666664</v>
      </c>
      <c r="BF19" s="19">
        <f t="shared" si="21"/>
        <v>287448097</v>
      </c>
    </row>
    <row r="20" spans="1:58" ht="12.75">
      <c r="A20" s="14">
        <v>8905015104</v>
      </c>
      <c r="B20" s="14">
        <v>890501510</v>
      </c>
      <c r="C20" s="14">
        <v>125454000</v>
      </c>
      <c r="D20" s="15" t="s">
        <v>32</v>
      </c>
      <c r="E20" s="16" t="s">
        <v>33</v>
      </c>
      <c r="F20" s="17">
        <v>0</v>
      </c>
      <c r="G20" s="17"/>
      <c r="H20" s="18">
        <v>1956264132.8666668</v>
      </c>
      <c r="I20" s="17"/>
      <c r="J20" s="19">
        <f t="shared" si="0"/>
        <v>0</v>
      </c>
      <c r="K20" s="19">
        <f t="shared" si="0"/>
        <v>0</v>
      </c>
      <c r="L20" s="19">
        <f t="shared" si="0"/>
        <v>1956264132.8666668</v>
      </c>
      <c r="M20" s="17">
        <v>0</v>
      </c>
      <c r="N20" s="17"/>
      <c r="O20" s="18">
        <v>3912528266</v>
      </c>
      <c r="P20" s="19">
        <f t="shared" si="1"/>
        <v>0</v>
      </c>
      <c r="Q20" s="19">
        <f t="shared" si="2"/>
        <v>0</v>
      </c>
      <c r="R20" s="19">
        <f t="shared" si="3"/>
        <v>5868792398.866667</v>
      </c>
      <c r="S20" s="17">
        <v>0</v>
      </c>
      <c r="T20" s="17"/>
      <c r="U20" s="18">
        <v>1956264133</v>
      </c>
      <c r="V20" s="19">
        <f t="shared" si="4"/>
        <v>0</v>
      </c>
      <c r="W20" s="19">
        <f t="shared" si="5"/>
        <v>0</v>
      </c>
      <c r="X20" s="19">
        <f t="shared" si="6"/>
        <v>7825056531.866667</v>
      </c>
      <c r="Y20" s="17">
        <v>0</v>
      </c>
      <c r="Z20" s="17">
        <v>0</v>
      </c>
      <c r="AA20" s="18">
        <v>1956264133</v>
      </c>
      <c r="AB20" s="19">
        <f t="shared" si="7"/>
        <v>0</v>
      </c>
      <c r="AC20" s="19">
        <f t="shared" si="8"/>
        <v>0</v>
      </c>
      <c r="AD20" s="19">
        <f t="shared" si="9"/>
        <v>9781320664.866667</v>
      </c>
      <c r="AE20" s="64">
        <v>42479708</v>
      </c>
      <c r="AF20" s="17">
        <v>0</v>
      </c>
      <c r="AG20" s="17"/>
      <c r="AH20" s="18">
        <v>2208964845</v>
      </c>
      <c r="AI20" s="18"/>
      <c r="AJ20" s="19">
        <f t="shared" si="10"/>
        <v>0</v>
      </c>
      <c r="AK20" s="19">
        <f t="shared" si="11"/>
        <v>0</v>
      </c>
      <c r="AL20" s="19">
        <f t="shared" si="12"/>
        <v>11990285509.866667</v>
      </c>
      <c r="AM20" s="19">
        <f t="shared" si="13"/>
        <v>42479708</v>
      </c>
      <c r="AN20" s="17">
        <v>0</v>
      </c>
      <c r="AO20" s="17">
        <v>293439620</v>
      </c>
      <c r="AP20" s="18">
        <v>3912528266</v>
      </c>
      <c r="AQ20" s="18">
        <v>1798066006</v>
      </c>
      <c r="AR20" s="18">
        <v>1182989493</v>
      </c>
      <c r="AS20" s="18"/>
      <c r="AT20" s="18">
        <v>302590783</v>
      </c>
      <c r="AU20" s="19">
        <f t="shared" si="14"/>
        <v>0</v>
      </c>
      <c r="AV20" s="19">
        <f t="shared" si="15"/>
        <v>293439620</v>
      </c>
      <c r="AW20" s="19">
        <f t="shared" si="16"/>
        <v>18883869274.86667</v>
      </c>
      <c r="AX20" s="19">
        <f t="shared" si="17"/>
        <v>345070491</v>
      </c>
      <c r="AY20" s="17">
        <v>0</v>
      </c>
      <c r="AZ20" s="17"/>
      <c r="BA20" s="17">
        <v>1956264133</v>
      </c>
      <c r="BB20" s="17"/>
      <c r="BC20" s="19">
        <f t="shared" si="18"/>
        <v>0</v>
      </c>
      <c r="BD20" s="19">
        <f t="shared" si="19"/>
        <v>293439620</v>
      </c>
      <c r="BE20" s="19">
        <f t="shared" si="20"/>
        <v>20840133407.86667</v>
      </c>
      <c r="BF20" s="19">
        <f t="shared" si="21"/>
        <v>345070491</v>
      </c>
    </row>
    <row r="21" spans="1:58" ht="12.75">
      <c r="A21" s="14">
        <v>8906800622</v>
      </c>
      <c r="B21" s="14">
        <v>890680062</v>
      </c>
      <c r="C21" s="14">
        <v>127625000</v>
      </c>
      <c r="D21" s="15" t="s">
        <v>34</v>
      </c>
      <c r="E21" s="16" t="s">
        <v>35</v>
      </c>
      <c r="F21" s="17">
        <v>0</v>
      </c>
      <c r="G21" s="17"/>
      <c r="H21" s="18">
        <v>667426010.1333333</v>
      </c>
      <c r="I21" s="17"/>
      <c r="J21" s="19">
        <f t="shared" si="0"/>
        <v>0</v>
      </c>
      <c r="K21" s="19">
        <f t="shared" si="0"/>
        <v>0</v>
      </c>
      <c r="L21" s="19">
        <f t="shared" si="0"/>
        <v>667426010.1333333</v>
      </c>
      <c r="M21" s="17">
        <v>0</v>
      </c>
      <c r="N21" s="17"/>
      <c r="O21" s="18">
        <v>1334852020</v>
      </c>
      <c r="P21" s="19">
        <f t="shared" si="1"/>
        <v>0</v>
      </c>
      <c r="Q21" s="19">
        <f t="shared" si="2"/>
        <v>0</v>
      </c>
      <c r="R21" s="19">
        <f t="shared" si="3"/>
        <v>2002278030.1333332</v>
      </c>
      <c r="S21" s="17">
        <v>0</v>
      </c>
      <c r="T21" s="17"/>
      <c r="U21" s="18">
        <v>667426010</v>
      </c>
      <c r="V21" s="19">
        <f t="shared" si="4"/>
        <v>0</v>
      </c>
      <c r="W21" s="19">
        <f t="shared" si="5"/>
        <v>0</v>
      </c>
      <c r="X21" s="19">
        <f t="shared" si="6"/>
        <v>2669704040.133333</v>
      </c>
      <c r="Y21" s="17">
        <v>0</v>
      </c>
      <c r="Z21" s="17">
        <v>0</v>
      </c>
      <c r="AA21" s="18">
        <v>667426010</v>
      </c>
      <c r="AB21" s="19">
        <f t="shared" si="7"/>
        <v>0</v>
      </c>
      <c r="AC21" s="19">
        <f t="shared" si="8"/>
        <v>0</v>
      </c>
      <c r="AD21" s="19">
        <f t="shared" si="9"/>
        <v>3337130050.133333</v>
      </c>
      <c r="AE21" s="64">
        <v>16939190</v>
      </c>
      <c r="AF21" s="17">
        <v>0</v>
      </c>
      <c r="AG21" s="17"/>
      <c r="AH21" s="18">
        <v>937923910</v>
      </c>
      <c r="AI21" s="18"/>
      <c r="AJ21" s="19">
        <f t="shared" si="10"/>
        <v>0</v>
      </c>
      <c r="AK21" s="19">
        <f t="shared" si="11"/>
        <v>0</v>
      </c>
      <c r="AL21" s="19">
        <f t="shared" si="12"/>
        <v>4275053960.133333</v>
      </c>
      <c r="AM21" s="19">
        <f t="shared" si="13"/>
        <v>16939190</v>
      </c>
      <c r="AN21" s="17">
        <v>0</v>
      </c>
      <c r="AO21" s="17">
        <v>100113901.5</v>
      </c>
      <c r="AP21" s="18">
        <v>1334852020</v>
      </c>
      <c r="AQ21" s="18">
        <v>1810523831</v>
      </c>
      <c r="AR21" s="18">
        <v>721723233</v>
      </c>
      <c r="AS21" s="18"/>
      <c r="AT21" s="18">
        <v>113284063</v>
      </c>
      <c r="AU21" s="19">
        <f t="shared" si="14"/>
        <v>0</v>
      </c>
      <c r="AV21" s="19">
        <f t="shared" si="15"/>
        <v>100113901.5</v>
      </c>
      <c r="AW21" s="19">
        <f t="shared" si="16"/>
        <v>8142153044.133333</v>
      </c>
      <c r="AX21" s="19">
        <f t="shared" si="17"/>
        <v>130223253</v>
      </c>
      <c r="AY21" s="17">
        <v>0</v>
      </c>
      <c r="AZ21" s="17"/>
      <c r="BA21" s="17">
        <v>667426010</v>
      </c>
      <c r="BB21" s="17"/>
      <c r="BC21" s="19">
        <f t="shared" si="18"/>
        <v>0</v>
      </c>
      <c r="BD21" s="19">
        <f t="shared" si="19"/>
        <v>100113901.5</v>
      </c>
      <c r="BE21" s="19">
        <f t="shared" si="20"/>
        <v>8809579054.133333</v>
      </c>
      <c r="BF21" s="19">
        <f t="shared" si="21"/>
        <v>130223253</v>
      </c>
    </row>
    <row r="22" spans="1:58" ht="12.75">
      <c r="A22" s="14">
        <v>8907006407</v>
      </c>
      <c r="B22" s="14">
        <v>890700640</v>
      </c>
      <c r="C22" s="14">
        <v>129373000</v>
      </c>
      <c r="D22" s="15" t="s">
        <v>36</v>
      </c>
      <c r="E22" s="22" t="s">
        <v>99</v>
      </c>
      <c r="F22" s="17">
        <v>0</v>
      </c>
      <c r="G22" s="17"/>
      <c r="H22" s="18">
        <v>2284659965</v>
      </c>
      <c r="I22" s="17"/>
      <c r="J22" s="19">
        <f t="shared" si="0"/>
        <v>0</v>
      </c>
      <c r="K22" s="19">
        <f t="shared" si="0"/>
        <v>0</v>
      </c>
      <c r="L22" s="19">
        <f t="shared" si="0"/>
        <v>2284659965</v>
      </c>
      <c r="M22" s="17">
        <v>0</v>
      </c>
      <c r="N22" s="17"/>
      <c r="O22" s="18">
        <v>4569319930</v>
      </c>
      <c r="P22" s="19">
        <f t="shared" si="1"/>
        <v>0</v>
      </c>
      <c r="Q22" s="19">
        <f t="shared" si="2"/>
        <v>0</v>
      </c>
      <c r="R22" s="19">
        <f t="shared" si="3"/>
        <v>6853979895</v>
      </c>
      <c r="S22" s="17">
        <v>0</v>
      </c>
      <c r="T22" s="17"/>
      <c r="U22" s="18">
        <v>2284664965</v>
      </c>
      <c r="V22" s="19">
        <f t="shared" si="4"/>
        <v>0</v>
      </c>
      <c r="W22" s="19">
        <f t="shared" si="5"/>
        <v>0</v>
      </c>
      <c r="X22" s="19">
        <f t="shared" si="6"/>
        <v>9138644860</v>
      </c>
      <c r="Y22" s="17">
        <v>0</v>
      </c>
      <c r="Z22" s="17">
        <v>0</v>
      </c>
      <c r="AA22" s="18">
        <v>2284664965</v>
      </c>
      <c r="AB22" s="19">
        <f t="shared" si="7"/>
        <v>0</v>
      </c>
      <c r="AC22" s="19">
        <f t="shared" si="8"/>
        <v>0</v>
      </c>
      <c r="AD22" s="19">
        <f t="shared" si="9"/>
        <v>11423309825</v>
      </c>
      <c r="AE22" s="64">
        <v>45693299</v>
      </c>
      <c r="AF22" s="17">
        <v>0</v>
      </c>
      <c r="AG22" s="17"/>
      <c r="AH22" s="18">
        <v>2601031064</v>
      </c>
      <c r="AI22" s="18"/>
      <c r="AJ22" s="19">
        <f t="shared" si="10"/>
        <v>0</v>
      </c>
      <c r="AK22" s="19">
        <f t="shared" si="11"/>
        <v>0</v>
      </c>
      <c r="AL22" s="19">
        <f t="shared" si="12"/>
        <v>14024340889</v>
      </c>
      <c r="AM22" s="19">
        <f t="shared" si="13"/>
        <v>45693299</v>
      </c>
      <c r="AN22" s="17">
        <v>0</v>
      </c>
      <c r="AO22" s="17">
        <v>342698995</v>
      </c>
      <c r="AP22" s="18">
        <v>4569329930</v>
      </c>
      <c r="AQ22" s="18">
        <v>2210037542</v>
      </c>
      <c r="AR22" s="18">
        <v>1617793252</v>
      </c>
      <c r="AS22" s="18"/>
      <c r="AT22" s="18">
        <v>358536082</v>
      </c>
      <c r="AU22" s="19">
        <f t="shared" si="14"/>
        <v>0</v>
      </c>
      <c r="AV22" s="19">
        <f t="shared" si="15"/>
        <v>342698995</v>
      </c>
      <c r="AW22" s="19">
        <f t="shared" si="16"/>
        <v>22421501613</v>
      </c>
      <c r="AX22" s="19">
        <f t="shared" si="17"/>
        <v>404229381</v>
      </c>
      <c r="AY22" s="17">
        <v>0</v>
      </c>
      <c r="AZ22" s="17"/>
      <c r="BA22" s="17">
        <v>2284664965</v>
      </c>
      <c r="BB22" s="17"/>
      <c r="BC22" s="19">
        <f t="shared" si="18"/>
        <v>0</v>
      </c>
      <c r="BD22" s="19">
        <f t="shared" si="19"/>
        <v>342698995</v>
      </c>
      <c r="BE22" s="19">
        <f t="shared" si="20"/>
        <v>24706166578</v>
      </c>
      <c r="BF22" s="19">
        <f t="shared" si="21"/>
        <v>404229381</v>
      </c>
    </row>
    <row r="23" spans="1:58" ht="12.75">
      <c r="A23" s="14">
        <v>8907009060</v>
      </c>
      <c r="B23" s="14">
        <v>890700906</v>
      </c>
      <c r="C23" s="14">
        <v>128873000</v>
      </c>
      <c r="D23" s="15" t="s">
        <v>37</v>
      </c>
      <c r="E23" s="16" t="s">
        <v>38</v>
      </c>
      <c r="F23" s="17">
        <v>0</v>
      </c>
      <c r="G23" s="17"/>
      <c r="H23" s="18">
        <v>63845174</v>
      </c>
      <c r="I23" s="17"/>
      <c r="J23" s="19">
        <f t="shared" si="0"/>
        <v>0</v>
      </c>
      <c r="K23" s="19">
        <f t="shared" si="0"/>
        <v>0</v>
      </c>
      <c r="L23" s="19">
        <f t="shared" si="0"/>
        <v>63845174</v>
      </c>
      <c r="M23" s="17">
        <v>0</v>
      </c>
      <c r="N23" s="17"/>
      <c r="O23" s="18">
        <v>63845174</v>
      </c>
      <c r="P23" s="19">
        <f t="shared" si="1"/>
        <v>0</v>
      </c>
      <c r="Q23" s="19">
        <f t="shared" si="2"/>
        <v>0</v>
      </c>
      <c r="R23" s="19">
        <f t="shared" si="3"/>
        <v>127690348</v>
      </c>
      <c r="S23" s="17">
        <v>0</v>
      </c>
      <c r="T23" s="17"/>
      <c r="U23" s="18">
        <v>63845174</v>
      </c>
      <c r="V23" s="19">
        <f t="shared" si="4"/>
        <v>0</v>
      </c>
      <c r="W23" s="19">
        <f t="shared" si="5"/>
        <v>0</v>
      </c>
      <c r="X23" s="19">
        <f t="shared" si="6"/>
        <v>191535522</v>
      </c>
      <c r="Y23" s="17">
        <v>0</v>
      </c>
      <c r="Z23" s="17">
        <v>0</v>
      </c>
      <c r="AA23" s="18">
        <v>63845174</v>
      </c>
      <c r="AB23" s="19">
        <f t="shared" si="7"/>
        <v>0</v>
      </c>
      <c r="AC23" s="19">
        <f t="shared" si="8"/>
        <v>0</v>
      </c>
      <c r="AD23" s="19">
        <f t="shared" si="9"/>
        <v>255380696</v>
      </c>
      <c r="AE23" s="64">
        <v>0</v>
      </c>
      <c r="AF23" s="17">
        <v>0</v>
      </c>
      <c r="AG23" s="17"/>
      <c r="AH23" s="18">
        <v>63845174</v>
      </c>
      <c r="AI23" s="18"/>
      <c r="AJ23" s="19">
        <f t="shared" si="10"/>
        <v>0</v>
      </c>
      <c r="AK23" s="19">
        <f t="shared" si="11"/>
        <v>0</v>
      </c>
      <c r="AL23" s="19">
        <f t="shared" si="12"/>
        <v>319225870</v>
      </c>
      <c r="AM23" s="19">
        <f t="shared" si="13"/>
        <v>0</v>
      </c>
      <c r="AN23" s="17">
        <v>0</v>
      </c>
      <c r="AO23" s="17">
        <v>0</v>
      </c>
      <c r="AP23" s="18">
        <v>63845174</v>
      </c>
      <c r="AQ23" s="18">
        <v>0</v>
      </c>
      <c r="AR23" s="18">
        <v>0</v>
      </c>
      <c r="AS23" s="18"/>
      <c r="AT23" s="18">
        <v>0</v>
      </c>
      <c r="AU23" s="19">
        <f t="shared" si="14"/>
        <v>0</v>
      </c>
      <c r="AV23" s="19">
        <f t="shared" si="15"/>
        <v>0</v>
      </c>
      <c r="AW23" s="19">
        <f t="shared" si="16"/>
        <v>383071044</v>
      </c>
      <c r="AX23" s="19">
        <f t="shared" si="17"/>
        <v>0</v>
      </c>
      <c r="AY23" s="17">
        <v>0</v>
      </c>
      <c r="AZ23" s="17"/>
      <c r="BA23" s="17">
        <v>63845174</v>
      </c>
      <c r="BB23" s="17"/>
      <c r="BC23" s="19">
        <f t="shared" si="18"/>
        <v>0</v>
      </c>
      <c r="BD23" s="19">
        <f t="shared" si="19"/>
        <v>0</v>
      </c>
      <c r="BE23" s="19">
        <f t="shared" si="20"/>
        <v>446916218</v>
      </c>
      <c r="BF23" s="19">
        <f t="shared" si="21"/>
        <v>0</v>
      </c>
    </row>
    <row r="24" spans="1:58" ht="12.75">
      <c r="A24" s="14">
        <v>8908010630</v>
      </c>
      <c r="B24" s="14">
        <v>890801063</v>
      </c>
      <c r="C24" s="14">
        <v>27017000</v>
      </c>
      <c r="D24" s="15" t="s">
        <v>39</v>
      </c>
      <c r="E24" s="16" t="s">
        <v>40</v>
      </c>
      <c r="F24" s="17">
        <v>992908558.2</v>
      </c>
      <c r="G24" s="17"/>
      <c r="H24" s="18">
        <v>3723281310.4666667</v>
      </c>
      <c r="I24" s="17"/>
      <c r="J24" s="19">
        <f t="shared" si="0"/>
        <v>992908558.2</v>
      </c>
      <c r="K24" s="19">
        <f t="shared" si="0"/>
        <v>0</v>
      </c>
      <c r="L24" s="19">
        <f t="shared" si="0"/>
        <v>3723281310.4666667</v>
      </c>
      <c r="M24" s="17">
        <v>992908558</v>
      </c>
      <c r="N24" s="17"/>
      <c r="O24" s="18">
        <v>7446562620</v>
      </c>
      <c r="P24" s="19">
        <f t="shared" si="1"/>
        <v>1985817116.2</v>
      </c>
      <c r="Q24" s="19">
        <f t="shared" si="2"/>
        <v>0</v>
      </c>
      <c r="R24" s="19">
        <f t="shared" si="3"/>
        <v>11169843930.466667</v>
      </c>
      <c r="S24" s="17">
        <v>992908558</v>
      </c>
      <c r="T24" s="17"/>
      <c r="U24" s="18">
        <v>3723281310</v>
      </c>
      <c r="V24" s="19">
        <f t="shared" si="4"/>
        <v>2978725674.2</v>
      </c>
      <c r="W24" s="19">
        <f t="shared" si="5"/>
        <v>0</v>
      </c>
      <c r="X24" s="19">
        <f t="shared" si="6"/>
        <v>14893125240.466667</v>
      </c>
      <c r="Y24" s="17">
        <v>992908558</v>
      </c>
      <c r="Z24" s="17">
        <v>2817145170</v>
      </c>
      <c r="AA24" s="18">
        <v>3723281310</v>
      </c>
      <c r="AB24" s="19">
        <f t="shared" si="7"/>
        <v>3971634232.2</v>
      </c>
      <c r="AC24" s="19">
        <f t="shared" si="8"/>
        <v>2817145170</v>
      </c>
      <c r="AD24" s="19">
        <f t="shared" si="9"/>
        <v>18616406550.466667</v>
      </c>
      <c r="AE24" s="64">
        <v>94323797</v>
      </c>
      <c r="AF24" s="17">
        <v>992908558</v>
      </c>
      <c r="AG24" s="17"/>
      <c r="AH24" s="18">
        <v>4138488976</v>
      </c>
      <c r="AI24" s="18"/>
      <c r="AJ24" s="19">
        <f t="shared" si="10"/>
        <v>4964542790.2</v>
      </c>
      <c r="AK24" s="19">
        <f t="shared" si="11"/>
        <v>2817145170</v>
      </c>
      <c r="AL24" s="19">
        <f t="shared" si="12"/>
        <v>22754895526.466667</v>
      </c>
      <c r="AM24" s="19">
        <f t="shared" si="13"/>
        <v>94323797</v>
      </c>
      <c r="AN24" s="17">
        <v>1985817116</v>
      </c>
      <c r="AO24" s="17">
        <v>737134815.5</v>
      </c>
      <c r="AP24" s="18">
        <v>7446562620</v>
      </c>
      <c r="AQ24" s="18">
        <v>1303649056</v>
      </c>
      <c r="AR24" s="18">
        <v>552722041</v>
      </c>
      <c r="AS24" s="18"/>
      <c r="AT24" s="18">
        <v>716109905</v>
      </c>
      <c r="AU24" s="19">
        <f t="shared" si="14"/>
        <v>6950359906.2</v>
      </c>
      <c r="AV24" s="19">
        <f t="shared" si="15"/>
        <v>3554279985.5</v>
      </c>
      <c r="AW24" s="19">
        <f t="shared" si="16"/>
        <v>32057829243.466667</v>
      </c>
      <c r="AX24" s="19">
        <f t="shared" si="17"/>
        <v>810433702</v>
      </c>
      <c r="AY24" s="17">
        <v>992908558</v>
      </c>
      <c r="AZ24" s="17"/>
      <c r="BA24" s="17">
        <v>3723281310</v>
      </c>
      <c r="BB24" s="17"/>
      <c r="BC24" s="19">
        <f t="shared" si="18"/>
        <v>7943268464.2</v>
      </c>
      <c r="BD24" s="19">
        <f t="shared" si="19"/>
        <v>3554279985.5</v>
      </c>
      <c r="BE24" s="19">
        <f t="shared" si="20"/>
        <v>35781110553.46667</v>
      </c>
      <c r="BF24" s="19">
        <f t="shared" si="21"/>
        <v>810433702</v>
      </c>
    </row>
    <row r="25" spans="1:58" ht="12.75">
      <c r="A25" s="14">
        <v>8908026784</v>
      </c>
      <c r="B25" s="14">
        <v>890802678</v>
      </c>
      <c r="C25" s="14">
        <v>825717000</v>
      </c>
      <c r="D25" s="15" t="s">
        <v>41</v>
      </c>
      <c r="E25" s="16" t="s">
        <v>42</v>
      </c>
      <c r="F25" s="17">
        <v>0</v>
      </c>
      <c r="G25" s="17"/>
      <c r="H25" s="18">
        <v>128187289</v>
      </c>
      <c r="I25" s="17"/>
      <c r="J25" s="19">
        <f t="shared" si="0"/>
        <v>0</v>
      </c>
      <c r="K25" s="19">
        <f t="shared" si="0"/>
        <v>0</v>
      </c>
      <c r="L25" s="19">
        <f t="shared" si="0"/>
        <v>128187289</v>
      </c>
      <c r="M25" s="17">
        <v>0</v>
      </c>
      <c r="N25" s="17"/>
      <c r="O25" s="18">
        <v>128187289</v>
      </c>
      <c r="P25" s="19">
        <f t="shared" si="1"/>
        <v>0</v>
      </c>
      <c r="Q25" s="19">
        <f t="shared" si="2"/>
        <v>0</v>
      </c>
      <c r="R25" s="19">
        <f t="shared" si="3"/>
        <v>256374578</v>
      </c>
      <c r="S25" s="17">
        <v>0</v>
      </c>
      <c r="T25" s="17"/>
      <c r="U25" s="18">
        <v>128187289</v>
      </c>
      <c r="V25" s="19">
        <f t="shared" si="4"/>
        <v>0</v>
      </c>
      <c r="W25" s="19">
        <f t="shared" si="5"/>
        <v>0</v>
      </c>
      <c r="X25" s="19">
        <f t="shared" si="6"/>
        <v>384561867</v>
      </c>
      <c r="Y25" s="17">
        <v>0</v>
      </c>
      <c r="Z25" s="17">
        <v>0</v>
      </c>
      <c r="AA25" s="18">
        <v>128187289</v>
      </c>
      <c r="AB25" s="19">
        <f t="shared" si="7"/>
        <v>0</v>
      </c>
      <c r="AC25" s="19">
        <f t="shared" si="8"/>
        <v>0</v>
      </c>
      <c r="AD25" s="19">
        <f t="shared" si="9"/>
        <v>512749156</v>
      </c>
      <c r="AE25" s="64">
        <v>2563746</v>
      </c>
      <c r="AF25" s="17">
        <v>0</v>
      </c>
      <c r="AG25" s="17"/>
      <c r="AH25" s="18">
        <v>128187289</v>
      </c>
      <c r="AI25" s="18"/>
      <c r="AJ25" s="19">
        <f t="shared" si="10"/>
        <v>0</v>
      </c>
      <c r="AK25" s="19">
        <f t="shared" si="11"/>
        <v>0</v>
      </c>
      <c r="AL25" s="19">
        <f t="shared" si="12"/>
        <v>640936445</v>
      </c>
      <c r="AM25" s="19">
        <f t="shared" si="13"/>
        <v>2563746</v>
      </c>
      <c r="AN25" s="17">
        <v>0</v>
      </c>
      <c r="AO25" s="17">
        <v>0</v>
      </c>
      <c r="AP25" s="18">
        <v>128187289</v>
      </c>
      <c r="AQ25" s="18">
        <v>0</v>
      </c>
      <c r="AR25" s="18">
        <v>0</v>
      </c>
      <c r="AS25" s="18"/>
      <c r="AT25" s="18">
        <v>0</v>
      </c>
      <c r="AU25" s="19">
        <f t="shared" si="14"/>
        <v>0</v>
      </c>
      <c r="AV25" s="19">
        <f t="shared" si="15"/>
        <v>0</v>
      </c>
      <c r="AW25" s="19">
        <f t="shared" si="16"/>
        <v>769123734</v>
      </c>
      <c r="AX25" s="19">
        <f t="shared" si="17"/>
        <v>2563746</v>
      </c>
      <c r="AY25" s="17">
        <v>0</v>
      </c>
      <c r="AZ25" s="17"/>
      <c r="BA25" s="17">
        <v>128187289</v>
      </c>
      <c r="BB25" s="17"/>
      <c r="BC25" s="19">
        <f t="shared" si="18"/>
        <v>0</v>
      </c>
      <c r="BD25" s="19">
        <f t="shared" si="19"/>
        <v>0</v>
      </c>
      <c r="BE25" s="19">
        <f t="shared" si="20"/>
        <v>897311023</v>
      </c>
      <c r="BF25" s="19">
        <f t="shared" si="21"/>
        <v>2563746</v>
      </c>
    </row>
    <row r="26" spans="1:58" ht="12.75">
      <c r="A26" s="14">
        <v>8909800408</v>
      </c>
      <c r="B26" s="14">
        <v>890980040</v>
      </c>
      <c r="C26" s="14">
        <v>120205000</v>
      </c>
      <c r="D26" s="15" t="s">
        <v>43</v>
      </c>
      <c r="E26" s="16" t="s">
        <v>102</v>
      </c>
      <c r="F26" s="17">
        <v>0</v>
      </c>
      <c r="G26" s="17"/>
      <c r="H26" s="18">
        <v>15018169354.866667</v>
      </c>
      <c r="I26" s="17"/>
      <c r="J26" s="19">
        <f t="shared" si="0"/>
        <v>0</v>
      </c>
      <c r="K26" s="19">
        <f t="shared" si="0"/>
        <v>0</v>
      </c>
      <c r="L26" s="19">
        <f t="shared" si="0"/>
        <v>15018169354.866667</v>
      </c>
      <c r="M26" s="17">
        <v>0</v>
      </c>
      <c r="N26" s="17"/>
      <c r="O26" s="18">
        <v>30036338710</v>
      </c>
      <c r="P26" s="19">
        <f t="shared" si="1"/>
        <v>0</v>
      </c>
      <c r="Q26" s="19">
        <f t="shared" si="2"/>
        <v>0</v>
      </c>
      <c r="R26" s="19">
        <f t="shared" si="3"/>
        <v>45054508064.86667</v>
      </c>
      <c r="S26" s="17">
        <v>0</v>
      </c>
      <c r="T26" s="17"/>
      <c r="U26" s="18">
        <v>15018169355</v>
      </c>
      <c r="V26" s="19">
        <f t="shared" si="4"/>
        <v>0</v>
      </c>
      <c r="W26" s="19">
        <f t="shared" si="5"/>
        <v>0</v>
      </c>
      <c r="X26" s="19">
        <f t="shared" si="6"/>
        <v>60072677419.86667</v>
      </c>
      <c r="Y26" s="17">
        <v>0</v>
      </c>
      <c r="Z26" s="17">
        <v>0</v>
      </c>
      <c r="AA26" s="18">
        <v>15018169355</v>
      </c>
      <c r="AB26" s="19">
        <f t="shared" si="7"/>
        <v>0</v>
      </c>
      <c r="AC26" s="19">
        <f t="shared" si="8"/>
        <v>0</v>
      </c>
      <c r="AD26" s="19">
        <f t="shared" si="9"/>
        <v>75090846774.86667</v>
      </c>
      <c r="AE26" s="64">
        <v>300363387</v>
      </c>
      <c r="AF26" s="17">
        <v>0</v>
      </c>
      <c r="AG26" s="17"/>
      <c r="AH26" s="18">
        <v>15358655816</v>
      </c>
      <c r="AI26" s="18"/>
      <c r="AJ26" s="19">
        <f t="shared" si="10"/>
        <v>0</v>
      </c>
      <c r="AK26" s="19">
        <f t="shared" si="11"/>
        <v>0</v>
      </c>
      <c r="AL26" s="19">
        <f t="shared" si="12"/>
        <v>90449502590.86667</v>
      </c>
      <c r="AM26" s="19">
        <f t="shared" si="13"/>
        <v>300363387</v>
      </c>
      <c r="AN26" s="17">
        <v>0</v>
      </c>
      <c r="AO26" s="17">
        <v>2252725403</v>
      </c>
      <c r="AP26" s="18">
        <v>30036338710</v>
      </c>
      <c r="AQ26" s="18">
        <v>3991435533</v>
      </c>
      <c r="AR26" s="18">
        <v>976137465</v>
      </c>
      <c r="AS26" s="18"/>
      <c r="AT26" s="18">
        <v>2128876187</v>
      </c>
      <c r="AU26" s="19">
        <f t="shared" si="14"/>
        <v>0</v>
      </c>
      <c r="AV26" s="19">
        <f t="shared" si="15"/>
        <v>2252725403</v>
      </c>
      <c r="AW26" s="19">
        <f t="shared" si="16"/>
        <v>125453414298.86667</v>
      </c>
      <c r="AX26" s="19">
        <f t="shared" si="17"/>
        <v>2429239574</v>
      </c>
      <c r="AY26" s="17">
        <v>0</v>
      </c>
      <c r="AZ26" s="17"/>
      <c r="BA26" s="17">
        <v>15018169355</v>
      </c>
      <c r="BB26" s="17"/>
      <c r="BC26" s="19">
        <f t="shared" si="18"/>
        <v>0</v>
      </c>
      <c r="BD26" s="19">
        <f t="shared" si="19"/>
        <v>2252725403</v>
      </c>
      <c r="BE26" s="19">
        <f t="shared" si="20"/>
        <v>140471583653.86667</v>
      </c>
      <c r="BF26" s="19">
        <f t="shared" si="21"/>
        <v>2429239574</v>
      </c>
    </row>
    <row r="27" spans="1:58" ht="12.75">
      <c r="A27" s="14">
        <v>8909801341</v>
      </c>
      <c r="B27" s="14">
        <v>890980134</v>
      </c>
      <c r="C27" s="14">
        <v>824505000</v>
      </c>
      <c r="D27" s="15" t="s">
        <v>44</v>
      </c>
      <c r="E27" s="16" t="s">
        <v>45</v>
      </c>
      <c r="F27" s="17">
        <v>0</v>
      </c>
      <c r="G27" s="17"/>
      <c r="H27" s="18">
        <v>208672338</v>
      </c>
      <c r="I27" s="17"/>
      <c r="J27" s="19">
        <f t="shared" si="0"/>
        <v>0</v>
      </c>
      <c r="K27" s="19">
        <f t="shared" si="0"/>
        <v>0</v>
      </c>
      <c r="L27" s="19">
        <f t="shared" si="0"/>
        <v>208672338</v>
      </c>
      <c r="M27" s="17">
        <v>0</v>
      </c>
      <c r="N27" s="17"/>
      <c r="O27" s="18">
        <v>208672338</v>
      </c>
      <c r="P27" s="19">
        <f t="shared" si="1"/>
        <v>0</v>
      </c>
      <c r="Q27" s="19">
        <f t="shared" si="2"/>
        <v>0</v>
      </c>
      <c r="R27" s="19">
        <f t="shared" si="3"/>
        <v>417344676</v>
      </c>
      <c r="S27" s="17">
        <v>0</v>
      </c>
      <c r="T27" s="17"/>
      <c r="U27" s="18">
        <v>208672338</v>
      </c>
      <c r="V27" s="19">
        <f t="shared" si="4"/>
        <v>0</v>
      </c>
      <c r="W27" s="19">
        <f t="shared" si="5"/>
        <v>0</v>
      </c>
      <c r="X27" s="19">
        <f t="shared" si="6"/>
        <v>626017014</v>
      </c>
      <c r="Y27" s="17">
        <v>0</v>
      </c>
      <c r="Z27" s="17">
        <v>0</v>
      </c>
      <c r="AA27" s="18">
        <v>208672338</v>
      </c>
      <c r="AB27" s="19">
        <f t="shared" si="7"/>
        <v>0</v>
      </c>
      <c r="AC27" s="19">
        <f t="shared" si="8"/>
        <v>0</v>
      </c>
      <c r="AD27" s="19">
        <f t="shared" si="9"/>
        <v>834689352</v>
      </c>
      <c r="AE27" s="64">
        <v>4173447</v>
      </c>
      <c r="AF27" s="17">
        <v>0</v>
      </c>
      <c r="AG27" s="17"/>
      <c r="AH27" s="18">
        <v>208672338</v>
      </c>
      <c r="AI27" s="18"/>
      <c r="AJ27" s="19">
        <f t="shared" si="10"/>
        <v>0</v>
      </c>
      <c r="AK27" s="19">
        <f t="shared" si="11"/>
        <v>0</v>
      </c>
      <c r="AL27" s="19">
        <f t="shared" si="12"/>
        <v>1043361690</v>
      </c>
      <c r="AM27" s="19">
        <f t="shared" si="13"/>
        <v>4173447</v>
      </c>
      <c r="AN27" s="17">
        <v>0</v>
      </c>
      <c r="AO27" s="17">
        <v>0</v>
      </c>
      <c r="AP27" s="18">
        <v>208672338</v>
      </c>
      <c r="AQ27" s="18">
        <v>0</v>
      </c>
      <c r="AR27" s="18">
        <v>0</v>
      </c>
      <c r="AS27" s="18"/>
      <c r="AT27" s="18">
        <v>0</v>
      </c>
      <c r="AU27" s="19">
        <f t="shared" si="14"/>
        <v>0</v>
      </c>
      <c r="AV27" s="19">
        <f t="shared" si="15"/>
        <v>0</v>
      </c>
      <c r="AW27" s="19">
        <f t="shared" si="16"/>
        <v>1252034028</v>
      </c>
      <c r="AX27" s="19">
        <f t="shared" si="17"/>
        <v>4173447</v>
      </c>
      <c r="AY27" s="17">
        <v>0</v>
      </c>
      <c r="AZ27" s="17"/>
      <c r="BA27" s="17">
        <v>208672338</v>
      </c>
      <c r="BB27" s="17"/>
      <c r="BC27" s="19">
        <f t="shared" si="18"/>
        <v>0</v>
      </c>
      <c r="BD27" s="19">
        <f t="shared" si="19"/>
        <v>0</v>
      </c>
      <c r="BE27" s="19">
        <f t="shared" si="20"/>
        <v>1460706366</v>
      </c>
      <c r="BF27" s="19">
        <f t="shared" si="21"/>
        <v>4173447</v>
      </c>
    </row>
    <row r="28" spans="1:58" ht="12.75">
      <c r="A28" s="14">
        <v>8909801501</v>
      </c>
      <c r="B28" s="14">
        <v>890980150</v>
      </c>
      <c r="C28" s="14">
        <v>824105000</v>
      </c>
      <c r="D28" s="15" t="s">
        <v>46</v>
      </c>
      <c r="E28" s="16" t="s">
        <v>47</v>
      </c>
      <c r="F28" s="17">
        <v>0</v>
      </c>
      <c r="G28" s="17"/>
      <c r="H28" s="18">
        <v>128354046</v>
      </c>
      <c r="I28" s="17"/>
      <c r="J28" s="19">
        <f t="shared" si="0"/>
        <v>0</v>
      </c>
      <c r="K28" s="19">
        <f t="shared" si="0"/>
        <v>0</v>
      </c>
      <c r="L28" s="19">
        <f t="shared" si="0"/>
        <v>128354046</v>
      </c>
      <c r="M28" s="17">
        <v>0</v>
      </c>
      <c r="N28" s="17"/>
      <c r="O28" s="18">
        <v>128354046</v>
      </c>
      <c r="P28" s="19">
        <f t="shared" si="1"/>
        <v>0</v>
      </c>
      <c r="Q28" s="19">
        <f t="shared" si="2"/>
        <v>0</v>
      </c>
      <c r="R28" s="19">
        <f t="shared" si="3"/>
        <v>256708092</v>
      </c>
      <c r="S28" s="17">
        <v>0</v>
      </c>
      <c r="T28" s="17"/>
      <c r="U28" s="18">
        <v>128354046</v>
      </c>
      <c r="V28" s="19">
        <f t="shared" si="4"/>
        <v>0</v>
      </c>
      <c r="W28" s="19">
        <f t="shared" si="5"/>
        <v>0</v>
      </c>
      <c r="X28" s="19">
        <f t="shared" si="6"/>
        <v>385062138</v>
      </c>
      <c r="Y28" s="17">
        <v>0</v>
      </c>
      <c r="Z28" s="17">
        <v>0</v>
      </c>
      <c r="AA28" s="18">
        <v>128354046</v>
      </c>
      <c r="AB28" s="19">
        <f t="shared" si="7"/>
        <v>0</v>
      </c>
      <c r="AC28" s="19">
        <f t="shared" si="8"/>
        <v>0</v>
      </c>
      <c r="AD28" s="19">
        <f t="shared" si="9"/>
        <v>513416184</v>
      </c>
      <c r="AE28" s="64">
        <v>0</v>
      </c>
      <c r="AF28" s="17">
        <v>0</v>
      </c>
      <c r="AG28" s="17"/>
      <c r="AH28" s="18">
        <v>128354046</v>
      </c>
      <c r="AI28" s="18"/>
      <c r="AJ28" s="19">
        <f t="shared" si="10"/>
        <v>0</v>
      </c>
      <c r="AK28" s="19">
        <f t="shared" si="11"/>
        <v>0</v>
      </c>
      <c r="AL28" s="19">
        <f t="shared" si="12"/>
        <v>641770230</v>
      </c>
      <c r="AM28" s="19">
        <f t="shared" si="13"/>
        <v>0</v>
      </c>
      <c r="AN28" s="17">
        <v>0</v>
      </c>
      <c r="AO28" s="17">
        <v>0</v>
      </c>
      <c r="AP28" s="18">
        <v>128354046</v>
      </c>
      <c r="AQ28" s="18">
        <v>0</v>
      </c>
      <c r="AR28" s="18">
        <v>0</v>
      </c>
      <c r="AS28" s="18"/>
      <c r="AT28" s="18">
        <v>0</v>
      </c>
      <c r="AU28" s="19">
        <f t="shared" si="14"/>
        <v>0</v>
      </c>
      <c r="AV28" s="19">
        <f t="shared" si="15"/>
        <v>0</v>
      </c>
      <c r="AW28" s="19">
        <f t="shared" si="16"/>
        <v>770124276</v>
      </c>
      <c r="AX28" s="19">
        <f t="shared" si="17"/>
        <v>0</v>
      </c>
      <c r="AY28" s="17">
        <v>0</v>
      </c>
      <c r="AZ28" s="17"/>
      <c r="BA28" s="17">
        <v>128354046</v>
      </c>
      <c r="BB28" s="17"/>
      <c r="BC28" s="19">
        <f t="shared" si="18"/>
        <v>0</v>
      </c>
      <c r="BD28" s="19">
        <f t="shared" si="19"/>
        <v>0</v>
      </c>
      <c r="BE28" s="19">
        <f t="shared" si="20"/>
        <v>898478322</v>
      </c>
      <c r="BF28" s="19">
        <f t="shared" si="21"/>
        <v>0</v>
      </c>
    </row>
    <row r="29" spans="1:58" ht="15">
      <c r="A29" s="14">
        <v>8910800313</v>
      </c>
      <c r="B29" s="14">
        <v>891080031</v>
      </c>
      <c r="C29" s="14">
        <v>27123000</v>
      </c>
      <c r="D29" s="15" t="s">
        <v>48</v>
      </c>
      <c r="E29" s="23" t="s">
        <v>49</v>
      </c>
      <c r="F29" s="17">
        <v>1719875143.9333334</v>
      </c>
      <c r="G29" s="17"/>
      <c r="H29" s="18">
        <v>3746044366.4</v>
      </c>
      <c r="I29" s="17"/>
      <c r="J29" s="19">
        <f t="shared" si="0"/>
        <v>1719875143.9333334</v>
      </c>
      <c r="K29" s="19">
        <f t="shared" si="0"/>
        <v>0</v>
      </c>
      <c r="L29" s="19">
        <f t="shared" si="0"/>
        <v>3746044366.4</v>
      </c>
      <c r="M29" s="17">
        <v>1719875144</v>
      </c>
      <c r="N29" s="17"/>
      <c r="O29" s="18">
        <v>7492088734</v>
      </c>
      <c r="P29" s="19">
        <f t="shared" si="1"/>
        <v>3439750287.9333334</v>
      </c>
      <c r="Q29" s="19">
        <f t="shared" si="2"/>
        <v>0</v>
      </c>
      <c r="R29" s="19">
        <f t="shared" si="3"/>
        <v>11238133100.4</v>
      </c>
      <c r="S29" s="17">
        <v>1719875144</v>
      </c>
      <c r="T29" s="17"/>
      <c r="U29" s="18">
        <v>3746044367</v>
      </c>
      <c r="V29" s="19">
        <f t="shared" si="4"/>
        <v>5159625431.933333</v>
      </c>
      <c r="W29" s="19">
        <f t="shared" si="5"/>
        <v>0</v>
      </c>
      <c r="X29" s="19">
        <f t="shared" si="6"/>
        <v>14984177467.4</v>
      </c>
      <c r="Y29" s="17">
        <v>1719875144</v>
      </c>
      <c r="Z29" s="17">
        <v>1455196888</v>
      </c>
      <c r="AA29" s="18">
        <v>3746044367</v>
      </c>
      <c r="AB29" s="19">
        <f t="shared" si="7"/>
        <v>6879500575.933333</v>
      </c>
      <c r="AC29" s="19">
        <f t="shared" si="8"/>
        <v>1455196888</v>
      </c>
      <c r="AD29" s="19">
        <f t="shared" si="9"/>
        <v>18730221834.4</v>
      </c>
      <c r="AE29" s="64">
        <v>109318390</v>
      </c>
      <c r="AF29" s="17">
        <v>1719875144</v>
      </c>
      <c r="AG29" s="17"/>
      <c r="AH29" s="18">
        <v>4046512614</v>
      </c>
      <c r="AI29" s="18"/>
      <c r="AJ29" s="19">
        <f t="shared" si="10"/>
        <v>8599375719.933334</v>
      </c>
      <c r="AK29" s="19">
        <f t="shared" si="11"/>
        <v>1455196888</v>
      </c>
      <c r="AL29" s="19">
        <f t="shared" si="12"/>
        <v>22776734448.4</v>
      </c>
      <c r="AM29" s="19">
        <f t="shared" si="13"/>
        <v>109318390</v>
      </c>
      <c r="AN29" s="17">
        <v>3439750288</v>
      </c>
      <c r="AO29" s="17">
        <v>836155514.5</v>
      </c>
      <c r="AP29" s="18">
        <v>7492088734</v>
      </c>
      <c r="AQ29" s="18">
        <v>1347252269</v>
      </c>
      <c r="AR29" s="18">
        <v>41540311</v>
      </c>
      <c r="AS29" s="18"/>
      <c r="AT29" s="18">
        <v>766775338</v>
      </c>
      <c r="AU29" s="19">
        <f t="shared" si="14"/>
        <v>12039126007.933334</v>
      </c>
      <c r="AV29" s="19">
        <f t="shared" si="15"/>
        <v>2291352402.5</v>
      </c>
      <c r="AW29" s="19">
        <f t="shared" si="16"/>
        <v>31657615762.4</v>
      </c>
      <c r="AX29" s="19">
        <f t="shared" si="17"/>
        <v>876093728</v>
      </c>
      <c r="AY29" s="17">
        <v>1719875144</v>
      </c>
      <c r="AZ29" s="17"/>
      <c r="BA29" s="17">
        <v>3746044367</v>
      </c>
      <c r="BB29" s="17"/>
      <c r="BC29" s="19">
        <f t="shared" si="18"/>
        <v>13759001151.933334</v>
      </c>
      <c r="BD29" s="19">
        <f t="shared" si="19"/>
        <v>2291352402.5</v>
      </c>
      <c r="BE29" s="19">
        <f t="shared" si="20"/>
        <v>35403660129.4</v>
      </c>
      <c r="BF29" s="19">
        <f t="shared" si="21"/>
        <v>876093728</v>
      </c>
    </row>
    <row r="30" spans="1:58" ht="12.75">
      <c r="A30" s="14">
        <v>8911800842</v>
      </c>
      <c r="B30" s="14">
        <v>891180084</v>
      </c>
      <c r="C30" s="14">
        <v>26141000</v>
      </c>
      <c r="D30" s="15" t="s">
        <v>50</v>
      </c>
      <c r="E30" s="16" t="s">
        <v>51</v>
      </c>
      <c r="F30" s="17">
        <v>0</v>
      </c>
      <c r="G30" s="17"/>
      <c r="H30" s="18">
        <v>2602200718.866667</v>
      </c>
      <c r="I30" s="17"/>
      <c r="J30" s="19">
        <f t="shared" si="0"/>
        <v>0</v>
      </c>
      <c r="K30" s="19">
        <f t="shared" si="0"/>
        <v>0</v>
      </c>
      <c r="L30" s="19">
        <f t="shared" si="0"/>
        <v>2602200718.866667</v>
      </c>
      <c r="M30" s="17">
        <v>0</v>
      </c>
      <c r="N30" s="17"/>
      <c r="O30" s="18">
        <v>5204401438</v>
      </c>
      <c r="P30" s="19">
        <f t="shared" si="1"/>
        <v>0</v>
      </c>
      <c r="Q30" s="19">
        <f t="shared" si="2"/>
        <v>0</v>
      </c>
      <c r="R30" s="19">
        <f t="shared" si="3"/>
        <v>7806602156.866667</v>
      </c>
      <c r="S30" s="17">
        <v>0</v>
      </c>
      <c r="T30" s="17"/>
      <c r="U30" s="18">
        <v>2602200719</v>
      </c>
      <c r="V30" s="19">
        <f t="shared" si="4"/>
        <v>0</v>
      </c>
      <c r="W30" s="19">
        <f t="shared" si="5"/>
        <v>0</v>
      </c>
      <c r="X30" s="19">
        <f t="shared" si="6"/>
        <v>10408802875.866667</v>
      </c>
      <c r="Y30" s="17">
        <v>0</v>
      </c>
      <c r="Z30" s="17">
        <v>1810819058</v>
      </c>
      <c r="AA30" s="18">
        <v>2602200719</v>
      </c>
      <c r="AB30" s="19">
        <f t="shared" si="7"/>
        <v>0</v>
      </c>
      <c r="AC30" s="19">
        <f t="shared" si="8"/>
        <v>1810819058</v>
      </c>
      <c r="AD30" s="19">
        <f t="shared" si="9"/>
        <v>13011003594.866667</v>
      </c>
      <c r="AE30" s="64">
        <v>56424124</v>
      </c>
      <c r="AF30" s="17">
        <v>0</v>
      </c>
      <c r="AG30" s="17"/>
      <c r="AH30" s="18">
        <v>2932169965</v>
      </c>
      <c r="AI30" s="18"/>
      <c r="AJ30" s="19">
        <f t="shared" si="10"/>
        <v>0</v>
      </c>
      <c r="AK30" s="19">
        <f t="shared" si="11"/>
        <v>1810819058</v>
      </c>
      <c r="AL30" s="19">
        <f t="shared" si="12"/>
        <v>15943173559.866667</v>
      </c>
      <c r="AM30" s="19">
        <f t="shared" si="13"/>
        <v>56424124</v>
      </c>
      <c r="AN30" s="17">
        <v>0</v>
      </c>
      <c r="AO30" s="17">
        <v>409230928</v>
      </c>
      <c r="AP30" s="18">
        <v>5204401438</v>
      </c>
      <c r="AQ30" s="18">
        <v>1003636317</v>
      </c>
      <c r="AR30" s="18">
        <v>298801201</v>
      </c>
      <c r="AS30" s="18"/>
      <c r="AT30" s="18">
        <v>413099890</v>
      </c>
      <c r="AU30" s="19">
        <f t="shared" si="14"/>
        <v>0</v>
      </c>
      <c r="AV30" s="19">
        <f t="shared" si="15"/>
        <v>2220049986</v>
      </c>
      <c r="AW30" s="19">
        <f t="shared" si="16"/>
        <v>22450012515.86667</v>
      </c>
      <c r="AX30" s="19">
        <f t="shared" si="17"/>
        <v>469524014</v>
      </c>
      <c r="AY30" s="17">
        <v>0</v>
      </c>
      <c r="AZ30" s="17"/>
      <c r="BA30" s="17">
        <v>2602200719</v>
      </c>
      <c r="BB30" s="17"/>
      <c r="BC30" s="19">
        <f t="shared" si="18"/>
        <v>0</v>
      </c>
      <c r="BD30" s="19">
        <f t="shared" si="19"/>
        <v>2220049986</v>
      </c>
      <c r="BE30" s="19">
        <f t="shared" si="20"/>
        <v>25052213234.86667</v>
      </c>
      <c r="BF30" s="19">
        <f t="shared" si="21"/>
        <v>469524014</v>
      </c>
    </row>
    <row r="31" spans="1:58" ht="12.75">
      <c r="A31" s="14">
        <v>8911903461</v>
      </c>
      <c r="B31" s="14">
        <v>891190346</v>
      </c>
      <c r="C31" s="14">
        <v>26318000</v>
      </c>
      <c r="D31" s="15" t="s">
        <v>52</v>
      </c>
      <c r="E31" s="16" t="s">
        <v>53</v>
      </c>
      <c r="F31" s="17">
        <v>0</v>
      </c>
      <c r="G31" s="17"/>
      <c r="H31" s="18">
        <v>1274216882.2666667</v>
      </c>
      <c r="I31" s="17"/>
      <c r="J31" s="19">
        <f t="shared" si="0"/>
        <v>0</v>
      </c>
      <c r="K31" s="19">
        <f t="shared" si="0"/>
        <v>0</v>
      </c>
      <c r="L31" s="19">
        <f t="shared" si="0"/>
        <v>1274216882.2666667</v>
      </c>
      <c r="M31" s="17">
        <v>0</v>
      </c>
      <c r="N31" s="17"/>
      <c r="O31" s="18">
        <v>2548433764</v>
      </c>
      <c r="P31" s="19">
        <f t="shared" si="1"/>
        <v>0</v>
      </c>
      <c r="Q31" s="19">
        <f t="shared" si="2"/>
        <v>0</v>
      </c>
      <c r="R31" s="19">
        <f t="shared" si="3"/>
        <v>3822650646.2666664</v>
      </c>
      <c r="S31" s="17">
        <v>0</v>
      </c>
      <c r="T31" s="17"/>
      <c r="U31" s="18">
        <v>1274216882</v>
      </c>
      <c r="V31" s="19">
        <f t="shared" si="4"/>
        <v>0</v>
      </c>
      <c r="W31" s="19">
        <f t="shared" si="5"/>
        <v>0</v>
      </c>
      <c r="X31" s="19">
        <f t="shared" si="6"/>
        <v>5096867528.266666</v>
      </c>
      <c r="Y31" s="17">
        <v>0</v>
      </c>
      <c r="Z31" s="17">
        <v>596392907</v>
      </c>
      <c r="AA31" s="18">
        <v>1274216882</v>
      </c>
      <c r="AB31" s="19">
        <f t="shared" si="7"/>
        <v>0</v>
      </c>
      <c r="AC31" s="19">
        <f t="shared" si="8"/>
        <v>596392907</v>
      </c>
      <c r="AD31" s="19">
        <f t="shared" si="9"/>
        <v>6371084410.266666</v>
      </c>
      <c r="AE31" s="64">
        <v>29176480</v>
      </c>
      <c r="AF31" s="17">
        <v>0</v>
      </c>
      <c r="AG31" s="17"/>
      <c r="AH31" s="18">
        <v>1552359018</v>
      </c>
      <c r="AI31" s="18"/>
      <c r="AJ31" s="19">
        <f t="shared" si="10"/>
        <v>0</v>
      </c>
      <c r="AK31" s="19">
        <f t="shared" si="11"/>
        <v>596392907</v>
      </c>
      <c r="AL31" s="19">
        <f t="shared" si="12"/>
        <v>7923443428.266666</v>
      </c>
      <c r="AM31" s="19">
        <f t="shared" si="13"/>
        <v>29176480</v>
      </c>
      <c r="AN31" s="17">
        <v>0</v>
      </c>
      <c r="AO31" s="17">
        <v>197434220</v>
      </c>
      <c r="AP31" s="18">
        <v>2548433764</v>
      </c>
      <c r="AQ31" s="18">
        <v>1791548983</v>
      </c>
      <c r="AR31" s="18">
        <v>285125600</v>
      </c>
      <c r="AS31" s="18"/>
      <c r="AT31" s="18">
        <v>201583577</v>
      </c>
      <c r="AU31" s="19">
        <f t="shared" si="14"/>
        <v>0</v>
      </c>
      <c r="AV31" s="19">
        <f t="shared" si="15"/>
        <v>793827127</v>
      </c>
      <c r="AW31" s="19">
        <f t="shared" si="16"/>
        <v>12548551775.266666</v>
      </c>
      <c r="AX31" s="19">
        <f t="shared" si="17"/>
        <v>230760057</v>
      </c>
      <c r="AY31" s="17">
        <v>0</v>
      </c>
      <c r="AZ31" s="17"/>
      <c r="BA31" s="17">
        <v>1274216882</v>
      </c>
      <c r="BB31" s="17"/>
      <c r="BC31" s="19">
        <f t="shared" si="18"/>
        <v>0</v>
      </c>
      <c r="BD31" s="19">
        <f t="shared" si="19"/>
        <v>793827127</v>
      </c>
      <c r="BE31" s="19">
        <f t="shared" si="20"/>
        <v>13822768657.266666</v>
      </c>
      <c r="BF31" s="19">
        <f t="shared" si="21"/>
        <v>230760057</v>
      </c>
    </row>
    <row r="32" spans="1:58" ht="12.75">
      <c r="A32" s="14">
        <v>8913800335</v>
      </c>
      <c r="B32" s="14">
        <v>891380033</v>
      </c>
      <c r="C32" s="14">
        <v>211176111</v>
      </c>
      <c r="D32" s="15" t="s">
        <v>54</v>
      </c>
      <c r="E32" s="16" t="s">
        <v>177</v>
      </c>
      <c r="F32" s="17">
        <v>0</v>
      </c>
      <c r="G32" s="17"/>
      <c r="H32" s="18">
        <v>0</v>
      </c>
      <c r="I32" s="17"/>
      <c r="J32" s="19">
        <f t="shared" si="0"/>
        <v>0</v>
      </c>
      <c r="K32" s="19">
        <f t="shared" si="0"/>
        <v>0</v>
      </c>
      <c r="L32" s="19">
        <f t="shared" si="0"/>
        <v>0</v>
      </c>
      <c r="M32" s="17">
        <v>0</v>
      </c>
      <c r="N32" s="17"/>
      <c r="O32" s="18">
        <v>0</v>
      </c>
      <c r="P32" s="19">
        <f t="shared" si="1"/>
        <v>0</v>
      </c>
      <c r="Q32" s="19">
        <f t="shared" si="2"/>
        <v>0</v>
      </c>
      <c r="R32" s="19">
        <f t="shared" si="3"/>
        <v>0</v>
      </c>
      <c r="S32" s="17">
        <v>0</v>
      </c>
      <c r="T32" s="17"/>
      <c r="U32" s="18">
        <v>0</v>
      </c>
      <c r="V32" s="19">
        <f t="shared" si="4"/>
        <v>0</v>
      </c>
      <c r="W32" s="19">
        <f t="shared" si="5"/>
        <v>0</v>
      </c>
      <c r="X32" s="19">
        <f t="shared" si="6"/>
        <v>0</v>
      </c>
      <c r="Y32" s="17">
        <v>0</v>
      </c>
      <c r="Z32" s="17">
        <v>0</v>
      </c>
      <c r="AA32" s="18">
        <v>0</v>
      </c>
      <c r="AB32" s="19">
        <f t="shared" si="7"/>
        <v>0</v>
      </c>
      <c r="AC32" s="19">
        <f t="shared" si="8"/>
        <v>0</v>
      </c>
      <c r="AD32" s="19">
        <f t="shared" si="9"/>
        <v>0</v>
      </c>
      <c r="AE32" s="64">
        <v>0</v>
      </c>
      <c r="AF32" s="17">
        <v>0</v>
      </c>
      <c r="AG32" s="17"/>
      <c r="AH32" s="18">
        <v>0</v>
      </c>
      <c r="AI32" s="18"/>
      <c r="AJ32" s="19">
        <f t="shared" si="10"/>
        <v>0</v>
      </c>
      <c r="AK32" s="19">
        <f t="shared" si="11"/>
        <v>0</v>
      </c>
      <c r="AL32" s="19">
        <f t="shared" si="12"/>
        <v>0</v>
      </c>
      <c r="AM32" s="19">
        <f t="shared" si="13"/>
        <v>0</v>
      </c>
      <c r="AN32" s="17">
        <v>0</v>
      </c>
      <c r="AO32" s="17">
        <v>0</v>
      </c>
      <c r="AP32" s="18">
        <v>0</v>
      </c>
      <c r="AQ32" s="18">
        <v>0</v>
      </c>
      <c r="AR32" s="18">
        <v>0</v>
      </c>
      <c r="AS32" s="18"/>
      <c r="AT32" s="18">
        <v>0</v>
      </c>
      <c r="AU32" s="19">
        <f t="shared" si="14"/>
        <v>0</v>
      </c>
      <c r="AV32" s="19">
        <f t="shared" si="15"/>
        <v>0</v>
      </c>
      <c r="AW32" s="19">
        <f t="shared" si="16"/>
        <v>0</v>
      </c>
      <c r="AX32" s="19">
        <f t="shared" si="17"/>
        <v>0</v>
      </c>
      <c r="AY32" s="17">
        <v>0</v>
      </c>
      <c r="AZ32" s="17"/>
      <c r="BA32" s="17">
        <v>0</v>
      </c>
      <c r="BB32" s="17"/>
      <c r="BC32" s="19">
        <f t="shared" si="18"/>
        <v>0</v>
      </c>
      <c r="BD32" s="19">
        <f t="shared" si="19"/>
        <v>0</v>
      </c>
      <c r="BE32" s="19">
        <f t="shared" si="20"/>
        <v>0</v>
      </c>
      <c r="BF32" s="19">
        <f t="shared" si="21"/>
        <v>0</v>
      </c>
    </row>
    <row r="33" spans="1:58" ht="12.75">
      <c r="A33" s="14">
        <v>8914800359</v>
      </c>
      <c r="B33" s="14">
        <v>891480035</v>
      </c>
      <c r="C33" s="14">
        <v>24666000</v>
      </c>
      <c r="D33" s="15" t="s">
        <v>55</v>
      </c>
      <c r="E33" s="16" t="s">
        <v>180</v>
      </c>
      <c r="F33" s="17">
        <v>264388268</v>
      </c>
      <c r="G33" s="17"/>
      <c r="H33" s="18">
        <v>4453714969.6</v>
      </c>
      <c r="I33" s="17"/>
      <c r="J33" s="19">
        <f t="shared" si="0"/>
        <v>264388268</v>
      </c>
      <c r="K33" s="19">
        <f t="shared" si="0"/>
        <v>0</v>
      </c>
      <c r="L33" s="19">
        <f t="shared" si="0"/>
        <v>4453714969.6</v>
      </c>
      <c r="M33" s="17">
        <v>264388268</v>
      </c>
      <c r="N33" s="17"/>
      <c r="O33" s="18">
        <v>8907429940</v>
      </c>
      <c r="P33" s="19">
        <f t="shared" si="1"/>
        <v>528776536</v>
      </c>
      <c r="Q33" s="19">
        <f t="shared" si="2"/>
        <v>0</v>
      </c>
      <c r="R33" s="19">
        <f t="shared" si="3"/>
        <v>13361144909.6</v>
      </c>
      <c r="S33" s="17">
        <v>264392632</v>
      </c>
      <c r="T33" s="17"/>
      <c r="U33" s="18">
        <v>4453714970</v>
      </c>
      <c r="V33" s="19">
        <f t="shared" si="4"/>
        <v>793169168</v>
      </c>
      <c r="W33" s="19">
        <f t="shared" si="5"/>
        <v>0</v>
      </c>
      <c r="X33" s="19">
        <f t="shared" si="6"/>
        <v>17814859879.6</v>
      </c>
      <c r="Y33" s="17">
        <v>264388268</v>
      </c>
      <c r="Z33" s="17">
        <v>2502683178</v>
      </c>
      <c r="AA33" s="18">
        <v>4453714970</v>
      </c>
      <c r="AB33" s="19">
        <f t="shared" si="7"/>
        <v>1057557436</v>
      </c>
      <c r="AC33" s="19">
        <f t="shared" si="8"/>
        <v>2502683178</v>
      </c>
      <c r="AD33" s="19">
        <f t="shared" si="9"/>
        <v>22268574849.6</v>
      </c>
      <c r="AE33" s="64">
        <v>94362064</v>
      </c>
      <c r="AF33" s="17">
        <v>264388268</v>
      </c>
      <c r="AG33" s="17"/>
      <c r="AH33" s="18">
        <v>4875786711</v>
      </c>
      <c r="AI33" s="18"/>
      <c r="AJ33" s="19">
        <f t="shared" si="10"/>
        <v>1321945704</v>
      </c>
      <c r="AK33" s="19">
        <f t="shared" si="11"/>
        <v>2502683178</v>
      </c>
      <c r="AL33" s="19">
        <f t="shared" si="12"/>
        <v>27144361560.6</v>
      </c>
      <c r="AM33" s="19">
        <f t="shared" si="13"/>
        <v>94362064</v>
      </c>
      <c r="AN33" s="17">
        <v>528785264</v>
      </c>
      <c r="AO33" s="17">
        <v>734201850.5</v>
      </c>
      <c r="AP33" s="18">
        <v>8907429940</v>
      </c>
      <c r="AQ33" s="18">
        <v>1428266609</v>
      </c>
      <c r="AR33" s="18">
        <v>911398585</v>
      </c>
      <c r="AS33" s="18">
        <v>141638672</v>
      </c>
      <c r="AT33" s="18">
        <v>731970283</v>
      </c>
      <c r="AU33" s="19">
        <f t="shared" si="14"/>
        <v>1850730968</v>
      </c>
      <c r="AV33" s="19">
        <f t="shared" si="15"/>
        <v>3236885028.5</v>
      </c>
      <c r="AW33" s="19">
        <f t="shared" si="16"/>
        <v>38533095366.6</v>
      </c>
      <c r="AX33" s="19">
        <f t="shared" si="17"/>
        <v>826332347</v>
      </c>
      <c r="AY33" s="17">
        <v>264392632</v>
      </c>
      <c r="AZ33" s="17"/>
      <c r="BA33" s="17">
        <v>4453714970</v>
      </c>
      <c r="BB33" s="17"/>
      <c r="BC33" s="19">
        <f t="shared" si="18"/>
        <v>2115123600</v>
      </c>
      <c r="BD33" s="19">
        <f t="shared" si="19"/>
        <v>3236885028.5</v>
      </c>
      <c r="BE33" s="19">
        <f t="shared" si="20"/>
        <v>42986810336.6</v>
      </c>
      <c r="BF33" s="19">
        <f t="shared" si="21"/>
        <v>826332347</v>
      </c>
    </row>
    <row r="34" spans="1:58" ht="12.75">
      <c r="A34" s="14">
        <v>8915003192</v>
      </c>
      <c r="B34" s="14">
        <v>891500319</v>
      </c>
      <c r="C34" s="14">
        <v>27219000</v>
      </c>
      <c r="D34" s="15" t="s">
        <v>56</v>
      </c>
      <c r="E34" s="43" t="s">
        <v>175</v>
      </c>
      <c r="F34" s="17">
        <v>1076432589.9333334</v>
      </c>
      <c r="G34" s="17"/>
      <c r="H34" s="18">
        <v>4994354319.933333</v>
      </c>
      <c r="I34" s="17"/>
      <c r="J34" s="19">
        <f t="shared" si="0"/>
        <v>1076432589.9333334</v>
      </c>
      <c r="K34" s="19">
        <f t="shared" si="0"/>
        <v>0</v>
      </c>
      <c r="L34" s="19">
        <f t="shared" si="0"/>
        <v>4994354319.933333</v>
      </c>
      <c r="M34" s="17">
        <v>1076432590</v>
      </c>
      <c r="N34" s="17"/>
      <c r="O34" s="18">
        <v>9988708640</v>
      </c>
      <c r="P34" s="19">
        <f t="shared" si="1"/>
        <v>2152865179.9333334</v>
      </c>
      <c r="Q34" s="19">
        <f t="shared" si="2"/>
        <v>0</v>
      </c>
      <c r="R34" s="19">
        <f t="shared" si="3"/>
        <v>14983062959.933334</v>
      </c>
      <c r="S34" s="17">
        <v>1076432590</v>
      </c>
      <c r="T34" s="17"/>
      <c r="U34" s="18">
        <v>4994354320</v>
      </c>
      <c r="V34" s="19">
        <f t="shared" si="4"/>
        <v>3229297769.9333334</v>
      </c>
      <c r="W34" s="19">
        <f t="shared" si="5"/>
        <v>0</v>
      </c>
      <c r="X34" s="19">
        <f t="shared" si="6"/>
        <v>19977417279.933334</v>
      </c>
      <c r="Y34" s="17">
        <v>1076432590</v>
      </c>
      <c r="Z34" s="17">
        <v>2825820822</v>
      </c>
      <c r="AA34" s="18">
        <v>4994354320</v>
      </c>
      <c r="AB34" s="19">
        <f t="shared" si="7"/>
        <v>4305730359.933333</v>
      </c>
      <c r="AC34" s="19">
        <f t="shared" si="8"/>
        <v>2825820822</v>
      </c>
      <c r="AD34" s="19">
        <f t="shared" si="9"/>
        <v>24971771599.933334</v>
      </c>
      <c r="AE34" s="64">
        <v>121415738</v>
      </c>
      <c r="AF34" s="17">
        <v>1076432590</v>
      </c>
      <c r="AG34" s="17"/>
      <c r="AH34" s="18">
        <v>5270620538</v>
      </c>
      <c r="AI34" s="18"/>
      <c r="AJ34" s="19">
        <f t="shared" si="10"/>
        <v>5382162949.933333</v>
      </c>
      <c r="AK34" s="19">
        <f t="shared" si="11"/>
        <v>2825820822</v>
      </c>
      <c r="AL34" s="19">
        <f t="shared" si="12"/>
        <v>30242392137.933334</v>
      </c>
      <c r="AM34" s="19">
        <f t="shared" si="13"/>
        <v>121415738</v>
      </c>
      <c r="AN34" s="17">
        <v>2152865180</v>
      </c>
      <c r="AO34" s="17">
        <v>940737962.5</v>
      </c>
      <c r="AP34" s="18">
        <v>9988708640</v>
      </c>
      <c r="AQ34" s="18">
        <v>1602969634</v>
      </c>
      <c r="AR34" s="18">
        <v>421814407</v>
      </c>
      <c r="AS34" s="18"/>
      <c r="AT34" s="18">
        <v>898859544</v>
      </c>
      <c r="AU34" s="19">
        <f t="shared" si="14"/>
        <v>7535028129.933333</v>
      </c>
      <c r="AV34" s="19">
        <f t="shared" si="15"/>
        <v>3766558784.5</v>
      </c>
      <c r="AW34" s="19">
        <f t="shared" si="16"/>
        <v>42255884818.933334</v>
      </c>
      <c r="AX34" s="19">
        <f t="shared" si="17"/>
        <v>1020275282</v>
      </c>
      <c r="AY34" s="17">
        <v>1076432590</v>
      </c>
      <c r="AZ34" s="17"/>
      <c r="BA34" s="17">
        <v>4994354320</v>
      </c>
      <c r="BB34" s="17"/>
      <c r="BC34" s="19">
        <f t="shared" si="18"/>
        <v>8611460719.933334</v>
      </c>
      <c r="BD34" s="19">
        <f t="shared" si="19"/>
        <v>3766558784.5</v>
      </c>
      <c r="BE34" s="19">
        <f t="shared" si="20"/>
        <v>47250239138.933334</v>
      </c>
      <c r="BF34" s="19">
        <f t="shared" si="21"/>
        <v>1020275282</v>
      </c>
    </row>
    <row r="35" spans="1:58" ht="12.75">
      <c r="A35" s="14">
        <v>8915007591</v>
      </c>
      <c r="B35" s="14">
        <v>891500759</v>
      </c>
      <c r="C35" s="14">
        <v>822719000</v>
      </c>
      <c r="D35" s="15" t="s">
        <v>57</v>
      </c>
      <c r="E35" s="16" t="s">
        <v>58</v>
      </c>
      <c r="F35" s="17">
        <v>0</v>
      </c>
      <c r="G35" s="17"/>
      <c r="H35" s="18">
        <v>262777234</v>
      </c>
      <c r="I35" s="17"/>
      <c r="J35" s="19">
        <f t="shared" si="0"/>
        <v>0</v>
      </c>
      <c r="K35" s="19">
        <f t="shared" si="0"/>
        <v>0</v>
      </c>
      <c r="L35" s="19">
        <f t="shared" si="0"/>
        <v>262777234</v>
      </c>
      <c r="M35" s="17">
        <v>0</v>
      </c>
      <c r="N35" s="17"/>
      <c r="O35" s="18">
        <v>262777234</v>
      </c>
      <c r="P35" s="19">
        <f t="shared" si="1"/>
        <v>0</v>
      </c>
      <c r="Q35" s="19">
        <f t="shared" si="2"/>
        <v>0</v>
      </c>
      <c r="R35" s="19">
        <f t="shared" si="3"/>
        <v>525554468</v>
      </c>
      <c r="S35" s="17">
        <v>0</v>
      </c>
      <c r="T35" s="17"/>
      <c r="U35" s="18">
        <v>262777234</v>
      </c>
      <c r="V35" s="19">
        <f t="shared" si="4"/>
        <v>0</v>
      </c>
      <c r="W35" s="19">
        <f t="shared" si="5"/>
        <v>0</v>
      </c>
      <c r="X35" s="19">
        <f t="shared" si="6"/>
        <v>788331702</v>
      </c>
      <c r="Y35" s="17">
        <v>0</v>
      </c>
      <c r="Z35" s="17">
        <v>0</v>
      </c>
      <c r="AA35" s="18">
        <v>262777234</v>
      </c>
      <c r="AB35" s="19">
        <f t="shared" si="7"/>
        <v>0</v>
      </c>
      <c r="AC35" s="19">
        <f t="shared" si="8"/>
        <v>0</v>
      </c>
      <c r="AD35" s="19">
        <f t="shared" si="9"/>
        <v>1051108936</v>
      </c>
      <c r="AE35" s="64">
        <v>5255545</v>
      </c>
      <c r="AF35" s="17">
        <v>0</v>
      </c>
      <c r="AG35" s="17"/>
      <c r="AH35" s="18">
        <v>262777234</v>
      </c>
      <c r="AI35" s="18"/>
      <c r="AJ35" s="19">
        <f t="shared" si="10"/>
        <v>0</v>
      </c>
      <c r="AK35" s="19">
        <f t="shared" si="11"/>
        <v>0</v>
      </c>
      <c r="AL35" s="19">
        <f t="shared" si="12"/>
        <v>1313886170</v>
      </c>
      <c r="AM35" s="19">
        <f t="shared" si="13"/>
        <v>5255545</v>
      </c>
      <c r="AN35" s="17">
        <v>0</v>
      </c>
      <c r="AO35" s="17">
        <v>0</v>
      </c>
      <c r="AP35" s="18">
        <v>262777234</v>
      </c>
      <c r="AQ35" s="18">
        <v>0</v>
      </c>
      <c r="AR35" s="18">
        <v>0</v>
      </c>
      <c r="AS35" s="18"/>
      <c r="AT35" s="18">
        <v>0</v>
      </c>
      <c r="AU35" s="19">
        <f t="shared" si="14"/>
        <v>0</v>
      </c>
      <c r="AV35" s="19">
        <f t="shared" si="15"/>
        <v>0</v>
      </c>
      <c r="AW35" s="19">
        <f t="shared" si="16"/>
        <v>1576663404</v>
      </c>
      <c r="AX35" s="19">
        <f t="shared" si="17"/>
        <v>5255545</v>
      </c>
      <c r="AY35" s="17">
        <v>0</v>
      </c>
      <c r="AZ35" s="17"/>
      <c r="BA35" s="17">
        <v>262777234</v>
      </c>
      <c r="BB35" s="17"/>
      <c r="BC35" s="19">
        <f t="shared" si="18"/>
        <v>0</v>
      </c>
      <c r="BD35" s="19">
        <f t="shared" si="19"/>
        <v>0</v>
      </c>
      <c r="BE35" s="19">
        <f t="shared" si="20"/>
        <v>1839440638</v>
      </c>
      <c r="BF35" s="19">
        <f t="shared" si="21"/>
        <v>5255545</v>
      </c>
    </row>
    <row r="36" spans="1:58" ht="12.75">
      <c r="A36" s="14">
        <v>8916800894</v>
      </c>
      <c r="B36" s="14">
        <v>891680089</v>
      </c>
      <c r="C36" s="14">
        <v>28327000</v>
      </c>
      <c r="D36" s="15" t="s">
        <v>59</v>
      </c>
      <c r="E36" s="16" t="s">
        <v>60</v>
      </c>
      <c r="F36" s="17">
        <v>95786696</v>
      </c>
      <c r="G36" s="17"/>
      <c r="H36" s="18">
        <v>2193758048.866667</v>
      </c>
      <c r="I36" s="17"/>
      <c r="J36" s="19">
        <f t="shared" si="0"/>
        <v>95786696</v>
      </c>
      <c r="K36" s="19">
        <f t="shared" si="0"/>
        <v>0</v>
      </c>
      <c r="L36" s="19">
        <f t="shared" si="0"/>
        <v>2193758048.866667</v>
      </c>
      <c r="M36" s="17">
        <v>95786696</v>
      </c>
      <c r="N36" s="17"/>
      <c r="O36" s="18">
        <v>4387516098</v>
      </c>
      <c r="P36" s="19">
        <f t="shared" si="1"/>
        <v>191573392</v>
      </c>
      <c r="Q36" s="19">
        <f t="shared" si="2"/>
        <v>0</v>
      </c>
      <c r="R36" s="19">
        <f t="shared" si="3"/>
        <v>6581274146.866667</v>
      </c>
      <c r="S36" s="17">
        <v>95786696</v>
      </c>
      <c r="T36" s="17"/>
      <c r="U36" s="18">
        <v>2193758049</v>
      </c>
      <c r="V36" s="19">
        <f t="shared" si="4"/>
        <v>287360088</v>
      </c>
      <c r="W36" s="19">
        <f t="shared" si="5"/>
        <v>0</v>
      </c>
      <c r="X36" s="19">
        <f t="shared" si="6"/>
        <v>8775032195.866667</v>
      </c>
      <c r="Y36" s="17">
        <v>95786696</v>
      </c>
      <c r="Z36" s="17">
        <v>661453543</v>
      </c>
      <c r="AA36" s="18">
        <v>2193758049</v>
      </c>
      <c r="AB36" s="19">
        <f t="shared" si="7"/>
        <v>383146784</v>
      </c>
      <c r="AC36" s="19">
        <f t="shared" si="8"/>
        <v>661453543</v>
      </c>
      <c r="AD36" s="19">
        <f t="shared" si="9"/>
        <v>10968790244.866667</v>
      </c>
      <c r="AE36" s="64">
        <v>50014269</v>
      </c>
      <c r="AF36" s="17">
        <v>95786696</v>
      </c>
      <c r="AG36" s="17"/>
      <c r="AH36" s="18">
        <v>2511919802</v>
      </c>
      <c r="AI36" s="18"/>
      <c r="AJ36" s="19">
        <f t="shared" si="10"/>
        <v>478933480</v>
      </c>
      <c r="AK36" s="19">
        <f t="shared" si="11"/>
        <v>661453543</v>
      </c>
      <c r="AL36" s="19">
        <f t="shared" si="12"/>
        <v>13480710046.866667</v>
      </c>
      <c r="AM36" s="19">
        <f t="shared" si="13"/>
        <v>50014269</v>
      </c>
      <c r="AN36" s="17">
        <v>191573392</v>
      </c>
      <c r="AO36" s="17">
        <v>350694447</v>
      </c>
      <c r="AP36" s="18">
        <v>4387516098</v>
      </c>
      <c r="AQ36" s="18">
        <v>2067295320</v>
      </c>
      <c r="AR36" s="18">
        <v>591534102</v>
      </c>
      <c r="AS36" s="18">
        <v>62932006</v>
      </c>
      <c r="AT36" s="18">
        <v>350043519</v>
      </c>
      <c r="AU36" s="19">
        <f t="shared" si="14"/>
        <v>670506872</v>
      </c>
      <c r="AV36" s="19">
        <f t="shared" si="15"/>
        <v>1012147990</v>
      </c>
      <c r="AW36" s="19">
        <f t="shared" si="16"/>
        <v>20589987572.86667</v>
      </c>
      <c r="AX36" s="19">
        <f t="shared" si="17"/>
        <v>400057788</v>
      </c>
      <c r="AY36" s="17">
        <v>95786696</v>
      </c>
      <c r="AZ36" s="17"/>
      <c r="BA36" s="17">
        <v>2193758049</v>
      </c>
      <c r="BB36" s="17"/>
      <c r="BC36" s="19">
        <f t="shared" si="18"/>
        <v>766293568</v>
      </c>
      <c r="BD36" s="19">
        <f t="shared" si="19"/>
        <v>1012147990</v>
      </c>
      <c r="BE36" s="19">
        <f t="shared" si="20"/>
        <v>22783745621.86667</v>
      </c>
      <c r="BF36" s="19">
        <f t="shared" si="21"/>
        <v>400057788</v>
      </c>
    </row>
    <row r="37" spans="1:58" ht="12.75">
      <c r="A37" s="14">
        <v>8917019320</v>
      </c>
      <c r="B37" s="14">
        <v>891701932</v>
      </c>
      <c r="C37" s="14">
        <v>823847000</v>
      </c>
      <c r="D37" s="15" t="s">
        <v>61</v>
      </c>
      <c r="E37" s="16" t="s">
        <v>62</v>
      </c>
      <c r="F37" s="17">
        <v>0</v>
      </c>
      <c r="G37" s="17"/>
      <c r="H37" s="18">
        <v>159276571</v>
      </c>
      <c r="I37" s="17"/>
      <c r="J37" s="19">
        <f t="shared" si="0"/>
        <v>0</v>
      </c>
      <c r="K37" s="19">
        <f t="shared" si="0"/>
        <v>0</v>
      </c>
      <c r="L37" s="19">
        <f t="shared" si="0"/>
        <v>159276571</v>
      </c>
      <c r="M37" s="17">
        <v>0</v>
      </c>
      <c r="N37" s="17"/>
      <c r="O37" s="18">
        <v>159276571</v>
      </c>
      <c r="P37" s="19">
        <f t="shared" si="1"/>
        <v>0</v>
      </c>
      <c r="Q37" s="19">
        <f t="shared" si="2"/>
        <v>0</v>
      </c>
      <c r="R37" s="19">
        <f t="shared" si="3"/>
        <v>318553142</v>
      </c>
      <c r="S37" s="17">
        <v>0</v>
      </c>
      <c r="T37" s="17"/>
      <c r="U37" s="18">
        <v>159276571</v>
      </c>
      <c r="V37" s="19">
        <f t="shared" si="4"/>
        <v>0</v>
      </c>
      <c r="W37" s="19">
        <f t="shared" si="5"/>
        <v>0</v>
      </c>
      <c r="X37" s="19">
        <f t="shared" si="6"/>
        <v>477829713</v>
      </c>
      <c r="Y37" s="17">
        <v>0</v>
      </c>
      <c r="Z37" s="17">
        <v>0</v>
      </c>
      <c r="AA37" s="18">
        <v>159276571</v>
      </c>
      <c r="AB37" s="19">
        <f t="shared" si="7"/>
        <v>0</v>
      </c>
      <c r="AC37" s="19">
        <f t="shared" si="8"/>
        <v>0</v>
      </c>
      <c r="AD37" s="19">
        <f t="shared" si="9"/>
        <v>637106284</v>
      </c>
      <c r="AE37" s="64">
        <v>3185531</v>
      </c>
      <c r="AF37" s="17">
        <v>0</v>
      </c>
      <c r="AG37" s="17"/>
      <c r="AH37" s="18">
        <v>159276571</v>
      </c>
      <c r="AI37" s="18"/>
      <c r="AJ37" s="19">
        <f t="shared" si="10"/>
        <v>0</v>
      </c>
      <c r="AK37" s="19">
        <f t="shared" si="11"/>
        <v>0</v>
      </c>
      <c r="AL37" s="19">
        <f t="shared" si="12"/>
        <v>796382855</v>
      </c>
      <c r="AM37" s="19">
        <f t="shared" si="13"/>
        <v>3185531</v>
      </c>
      <c r="AN37" s="17">
        <v>0</v>
      </c>
      <c r="AO37" s="17">
        <v>0</v>
      </c>
      <c r="AP37" s="18">
        <v>159276571</v>
      </c>
      <c r="AQ37" s="18">
        <v>0</v>
      </c>
      <c r="AR37" s="18">
        <v>0</v>
      </c>
      <c r="AS37" s="80">
        <v>36000000</v>
      </c>
      <c r="AT37" s="18">
        <v>0</v>
      </c>
      <c r="AU37" s="19">
        <f t="shared" si="14"/>
        <v>0</v>
      </c>
      <c r="AV37" s="19">
        <f t="shared" si="15"/>
        <v>0</v>
      </c>
      <c r="AW37" s="19">
        <f t="shared" si="16"/>
        <v>991659426</v>
      </c>
      <c r="AX37" s="19">
        <f t="shared" si="17"/>
        <v>3185531</v>
      </c>
      <c r="AY37" s="17">
        <v>0</v>
      </c>
      <c r="AZ37" s="17"/>
      <c r="BA37" s="17">
        <v>159276571</v>
      </c>
      <c r="BB37" s="17"/>
      <c r="BC37" s="19">
        <f aca="true" t="shared" si="22" ref="BC37:BC54">+AU37+AY37</f>
        <v>0</v>
      </c>
      <c r="BD37" s="19">
        <f aca="true" t="shared" si="23" ref="BD37:BD54">+AV37+AZ37</f>
        <v>0</v>
      </c>
      <c r="BE37" s="19">
        <f t="shared" si="20"/>
        <v>1150935997</v>
      </c>
      <c r="BF37" s="19">
        <f aca="true" t="shared" si="24" ref="BF37:BF54">+AX37+BB37</f>
        <v>3185531</v>
      </c>
    </row>
    <row r="38" spans="1:58" ht="12.75">
      <c r="A38" s="14">
        <v>8917801118</v>
      </c>
      <c r="B38" s="14">
        <v>891780111</v>
      </c>
      <c r="C38" s="14">
        <v>121647000</v>
      </c>
      <c r="D38" s="15" t="s">
        <v>63</v>
      </c>
      <c r="E38" s="16" t="s">
        <v>64</v>
      </c>
      <c r="F38" s="17">
        <v>0</v>
      </c>
      <c r="G38" s="17"/>
      <c r="H38" s="18">
        <v>2426696944</v>
      </c>
      <c r="I38" s="17"/>
      <c r="J38" s="19">
        <f t="shared" si="0"/>
        <v>0</v>
      </c>
      <c r="K38" s="19">
        <f t="shared" si="0"/>
        <v>0</v>
      </c>
      <c r="L38" s="19">
        <f t="shared" si="0"/>
        <v>2426696944</v>
      </c>
      <c r="M38" s="17">
        <v>0</v>
      </c>
      <c r="N38" s="17"/>
      <c r="O38" s="18">
        <v>4853393888</v>
      </c>
      <c r="P38" s="19">
        <f t="shared" si="1"/>
        <v>0</v>
      </c>
      <c r="Q38" s="19">
        <f t="shared" si="2"/>
        <v>0</v>
      </c>
      <c r="R38" s="19">
        <f t="shared" si="3"/>
        <v>7280090832</v>
      </c>
      <c r="S38" s="17">
        <v>0</v>
      </c>
      <c r="T38" s="17"/>
      <c r="U38" s="18">
        <v>2426696944</v>
      </c>
      <c r="V38" s="19">
        <f t="shared" si="4"/>
        <v>0</v>
      </c>
      <c r="W38" s="19">
        <f t="shared" si="5"/>
        <v>0</v>
      </c>
      <c r="X38" s="19">
        <f t="shared" si="6"/>
        <v>9706787776</v>
      </c>
      <c r="Y38" s="17">
        <v>0</v>
      </c>
      <c r="Z38" s="17">
        <v>0</v>
      </c>
      <c r="AA38" s="18">
        <v>2426696944</v>
      </c>
      <c r="AB38" s="19">
        <f t="shared" si="7"/>
        <v>0</v>
      </c>
      <c r="AC38" s="19">
        <f t="shared" si="8"/>
        <v>0</v>
      </c>
      <c r="AD38" s="19">
        <f t="shared" si="9"/>
        <v>12133484720</v>
      </c>
      <c r="AE38" s="64">
        <v>48533939</v>
      </c>
      <c r="AF38" s="17">
        <v>0</v>
      </c>
      <c r="AG38" s="17"/>
      <c r="AH38" s="18">
        <v>2791076236</v>
      </c>
      <c r="AI38" s="18"/>
      <c r="AJ38" s="19">
        <f t="shared" si="10"/>
        <v>0</v>
      </c>
      <c r="AK38" s="19">
        <f t="shared" si="11"/>
        <v>0</v>
      </c>
      <c r="AL38" s="19">
        <f t="shared" si="12"/>
        <v>14924560956</v>
      </c>
      <c r="AM38" s="19">
        <f t="shared" si="13"/>
        <v>48533939</v>
      </c>
      <c r="AN38" s="17">
        <v>0</v>
      </c>
      <c r="AO38" s="17">
        <v>364004541.5</v>
      </c>
      <c r="AP38" s="18">
        <v>4853393888</v>
      </c>
      <c r="AQ38" s="18">
        <v>2192356295</v>
      </c>
      <c r="AR38" s="18">
        <v>670578205</v>
      </c>
      <c r="AS38" s="18"/>
      <c r="AT38" s="18">
        <v>360436723</v>
      </c>
      <c r="AU38" s="19">
        <f t="shared" si="14"/>
        <v>0</v>
      </c>
      <c r="AV38" s="19">
        <f t="shared" si="15"/>
        <v>364004541.5</v>
      </c>
      <c r="AW38" s="19">
        <f t="shared" si="16"/>
        <v>22640889344</v>
      </c>
      <c r="AX38" s="19">
        <f t="shared" si="17"/>
        <v>408970662</v>
      </c>
      <c r="AY38" s="17">
        <v>0</v>
      </c>
      <c r="AZ38" s="17"/>
      <c r="BA38" s="17">
        <v>2426696944</v>
      </c>
      <c r="BB38" s="17"/>
      <c r="BC38" s="19">
        <f t="shared" si="22"/>
        <v>0</v>
      </c>
      <c r="BD38" s="19">
        <f t="shared" si="23"/>
        <v>364004541.5</v>
      </c>
      <c r="BE38" s="19">
        <f t="shared" si="20"/>
        <v>25067586288</v>
      </c>
      <c r="BF38" s="19">
        <f t="shared" si="24"/>
        <v>408970662</v>
      </c>
    </row>
    <row r="39" spans="1:58" ht="12.75">
      <c r="A39" s="14">
        <v>8918002604</v>
      </c>
      <c r="B39" s="14">
        <v>891800260</v>
      </c>
      <c r="C39" s="14">
        <v>20615000</v>
      </c>
      <c r="D39" s="15" t="s">
        <v>65</v>
      </c>
      <c r="E39" s="16" t="s">
        <v>66</v>
      </c>
      <c r="F39" s="17">
        <v>0</v>
      </c>
      <c r="G39" s="17"/>
      <c r="H39" s="18">
        <v>393245961</v>
      </c>
      <c r="I39" s="17"/>
      <c r="J39" s="19">
        <f t="shared" si="0"/>
        <v>0</v>
      </c>
      <c r="K39" s="19">
        <f t="shared" si="0"/>
        <v>0</v>
      </c>
      <c r="L39" s="19">
        <f t="shared" si="0"/>
        <v>393245961</v>
      </c>
      <c r="M39" s="17">
        <v>0</v>
      </c>
      <c r="N39" s="17"/>
      <c r="O39" s="18">
        <v>393245961</v>
      </c>
      <c r="P39" s="19">
        <f t="shared" si="1"/>
        <v>0</v>
      </c>
      <c r="Q39" s="19">
        <f t="shared" si="2"/>
        <v>0</v>
      </c>
      <c r="R39" s="19">
        <f t="shared" si="3"/>
        <v>786491922</v>
      </c>
      <c r="S39" s="17">
        <v>0</v>
      </c>
      <c r="T39" s="17"/>
      <c r="U39" s="18">
        <v>393245961</v>
      </c>
      <c r="V39" s="19">
        <f t="shared" si="4"/>
        <v>0</v>
      </c>
      <c r="W39" s="19">
        <f t="shared" si="5"/>
        <v>0</v>
      </c>
      <c r="X39" s="19">
        <f t="shared" si="6"/>
        <v>1179737883</v>
      </c>
      <c r="Y39" s="17">
        <v>0</v>
      </c>
      <c r="Z39" s="17">
        <v>0</v>
      </c>
      <c r="AA39" s="18">
        <v>393245961</v>
      </c>
      <c r="AB39" s="19">
        <f t="shared" si="7"/>
        <v>0</v>
      </c>
      <c r="AC39" s="19">
        <f t="shared" si="8"/>
        <v>0</v>
      </c>
      <c r="AD39" s="19">
        <f t="shared" si="9"/>
        <v>1572983844</v>
      </c>
      <c r="AE39" s="64">
        <v>0</v>
      </c>
      <c r="AF39" s="17">
        <v>0</v>
      </c>
      <c r="AG39" s="17"/>
      <c r="AH39" s="18">
        <v>393245961</v>
      </c>
      <c r="AI39" s="18"/>
      <c r="AJ39" s="19">
        <f t="shared" si="10"/>
        <v>0</v>
      </c>
      <c r="AK39" s="19">
        <f t="shared" si="11"/>
        <v>0</v>
      </c>
      <c r="AL39" s="19">
        <f t="shared" si="12"/>
        <v>1966229805</v>
      </c>
      <c r="AM39" s="19">
        <f t="shared" si="13"/>
        <v>0</v>
      </c>
      <c r="AN39" s="17">
        <v>0</v>
      </c>
      <c r="AO39" s="17">
        <v>0</v>
      </c>
      <c r="AP39" s="18">
        <v>393245961</v>
      </c>
      <c r="AQ39" s="18">
        <v>0</v>
      </c>
      <c r="AR39" s="18">
        <v>0</v>
      </c>
      <c r="AS39" s="18"/>
      <c r="AT39" s="18">
        <v>0</v>
      </c>
      <c r="AU39" s="19">
        <f t="shared" si="14"/>
        <v>0</v>
      </c>
      <c r="AV39" s="19">
        <f t="shared" si="15"/>
        <v>0</v>
      </c>
      <c r="AW39" s="19">
        <f t="shared" si="16"/>
        <v>2359475766</v>
      </c>
      <c r="AX39" s="19">
        <f t="shared" si="17"/>
        <v>0</v>
      </c>
      <c r="AY39" s="17">
        <v>0</v>
      </c>
      <c r="AZ39" s="17"/>
      <c r="BA39" s="17">
        <v>393245961</v>
      </c>
      <c r="BB39" s="17"/>
      <c r="BC39" s="19">
        <f t="shared" si="22"/>
        <v>0</v>
      </c>
      <c r="BD39" s="19">
        <f t="shared" si="23"/>
        <v>0</v>
      </c>
      <c r="BE39" s="19">
        <f t="shared" si="20"/>
        <v>2752721727</v>
      </c>
      <c r="BF39" s="19">
        <f t="shared" si="24"/>
        <v>0</v>
      </c>
    </row>
    <row r="40" spans="1:58" ht="12.75">
      <c r="A40" s="14">
        <v>8918003301</v>
      </c>
      <c r="B40" s="14">
        <v>891800330</v>
      </c>
      <c r="C40" s="14">
        <v>27615000</v>
      </c>
      <c r="D40" s="15" t="s">
        <v>67</v>
      </c>
      <c r="E40" s="22" t="s">
        <v>101</v>
      </c>
      <c r="F40" s="17">
        <v>0</v>
      </c>
      <c r="G40" s="17"/>
      <c r="H40" s="18">
        <v>5987067065.333333</v>
      </c>
      <c r="I40" s="17"/>
      <c r="J40" s="19">
        <f t="shared" si="0"/>
        <v>0</v>
      </c>
      <c r="K40" s="19">
        <f t="shared" si="0"/>
        <v>0</v>
      </c>
      <c r="L40" s="19">
        <f t="shared" si="0"/>
        <v>5987067065.333333</v>
      </c>
      <c r="M40" s="17">
        <v>0</v>
      </c>
      <c r="N40" s="17"/>
      <c r="O40" s="18">
        <v>11974134130</v>
      </c>
      <c r="P40" s="19">
        <f t="shared" si="1"/>
        <v>0</v>
      </c>
      <c r="Q40" s="19">
        <f t="shared" si="2"/>
        <v>0</v>
      </c>
      <c r="R40" s="19">
        <f t="shared" si="3"/>
        <v>17961201195.333332</v>
      </c>
      <c r="S40" s="17">
        <v>0</v>
      </c>
      <c r="T40" s="17"/>
      <c r="U40" s="18">
        <v>5987067065</v>
      </c>
      <c r="V40" s="19">
        <f t="shared" si="4"/>
        <v>0</v>
      </c>
      <c r="W40" s="19">
        <f t="shared" si="5"/>
        <v>0</v>
      </c>
      <c r="X40" s="19">
        <f t="shared" si="6"/>
        <v>23948268260.333332</v>
      </c>
      <c r="Y40" s="17">
        <v>0</v>
      </c>
      <c r="Z40" s="17">
        <v>3903665130</v>
      </c>
      <c r="AA40" s="18">
        <v>5987067065</v>
      </c>
      <c r="AB40" s="19">
        <f t="shared" si="7"/>
        <v>0</v>
      </c>
      <c r="AC40" s="19">
        <f t="shared" si="8"/>
        <v>3903665130</v>
      </c>
      <c r="AD40" s="19">
        <f t="shared" si="9"/>
        <v>29935335325.333332</v>
      </c>
      <c r="AE40" s="64">
        <v>119741341</v>
      </c>
      <c r="AF40" s="17">
        <v>0</v>
      </c>
      <c r="AG40" s="17"/>
      <c r="AH40" s="18">
        <v>6295570867</v>
      </c>
      <c r="AI40" s="18"/>
      <c r="AJ40" s="19">
        <f t="shared" si="10"/>
        <v>0</v>
      </c>
      <c r="AK40" s="19">
        <f t="shared" si="11"/>
        <v>3903665130</v>
      </c>
      <c r="AL40" s="19">
        <f t="shared" si="12"/>
        <v>36230906192.33333</v>
      </c>
      <c r="AM40" s="19">
        <f t="shared" si="13"/>
        <v>119741341</v>
      </c>
      <c r="AN40" s="17">
        <v>0</v>
      </c>
      <c r="AO40" s="17">
        <v>938951736</v>
      </c>
      <c r="AP40" s="18">
        <v>11974134130</v>
      </c>
      <c r="AQ40" s="18">
        <v>1913727069</v>
      </c>
      <c r="AR40" s="18">
        <v>1697771465</v>
      </c>
      <c r="AS40" s="18"/>
      <c r="AT40" s="18">
        <v>956388197</v>
      </c>
      <c r="AU40" s="19">
        <f t="shared" si="14"/>
        <v>0</v>
      </c>
      <c r="AV40" s="19">
        <f t="shared" si="15"/>
        <v>4842616866</v>
      </c>
      <c r="AW40" s="19">
        <f t="shared" si="16"/>
        <v>51816538856.33333</v>
      </c>
      <c r="AX40" s="19">
        <f t="shared" si="17"/>
        <v>1076129538</v>
      </c>
      <c r="AY40" s="17">
        <v>0</v>
      </c>
      <c r="AZ40" s="17"/>
      <c r="BA40" s="17">
        <v>5987067065</v>
      </c>
      <c r="BB40" s="17"/>
      <c r="BC40" s="19">
        <f t="shared" si="22"/>
        <v>0</v>
      </c>
      <c r="BD40" s="19">
        <f t="shared" si="23"/>
        <v>4842616866</v>
      </c>
      <c r="BE40" s="19">
        <f t="shared" si="20"/>
        <v>57803605921.33333</v>
      </c>
      <c r="BF40" s="19">
        <f t="shared" si="24"/>
        <v>1076129538</v>
      </c>
    </row>
    <row r="41" spans="1:58" ht="12.75">
      <c r="A41" s="14">
        <v>8919008530</v>
      </c>
      <c r="B41" s="14">
        <v>891900853</v>
      </c>
      <c r="C41" s="14">
        <v>124876000</v>
      </c>
      <c r="D41" s="15" t="s">
        <v>68</v>
      </c>
      <c r="E41" s="16" t="s">
        <v>69</v>
      </c>
      <c r="F41" s="17">
        <v>0</v>
      </c>
      <c r="G41" s="17"/>
      <c r="H41" s="18">
        <v>118775967.26666667</v>
      </c>
      <c r="I41" s="17"/>
      <c r="J41" s="19">
        <f t="shared" si="0"/>
        <v>0</v>
      </c>
      <c r="K41" s="19">
        <f t="shared" si="0"/>
        <v>0</v>
      </c>
      <c r="L41" s="19">
        <f t="shared" si="0"/>
        <v>118775967.26666667</v>
      </c>
      <c r="M41" s="17">
        <v>0</v>
      </c>
      <c r="N41" s="17"/>
      <c r="O41" s="18">
        <v>237551936</v>
      </c>
      <c r="P41" s="19">
        <f t="shared" si="1"/>
        <v>0</v>
      </c>
      <c r="Q41" s="19">
        <f t="shared" si="2"/>
        <v>0</v>
      </c>
      <c r="R41" s="19">
        <f t="shared" si="3"/>
        <v>356327903.26666665</v>
      </c>
      <c r="S41" s="17">
        <v>0</v>
      </c>
      <c r="T41" s="17"/>
      <c r="U41" s="18">
        <v>118775968</v>
      </c>
      <c r="V41" s="19">
        <f t="shared" si="4"/>
        <v>0</v>
      </c>
      <c r="W41" s="19">
        <f t="shared" si="5"/>
        <v>0</v>
      </c>
      <c r="X41" s="19">
        <f t="shared" si="6"/>
        <v>475103871.26666665</v>
      </c>
      <c r="Y41" s="17">
        <v>0</v>
      </c>
      <c r="Z41" s="17">
        <v>0</v>
      </c>
      <c r="AA41" s="18">
        <v>118775968</v>
      </c>
      <c r="AB41" s="19">
        <f t="shared" si="7"/>
        <v>0</v>
      </c>
      <c r="AC41" s="19">
        <f t="shared" si="8"/>
        <v>0</v>
      </c>
      <c r="AD41" s="19">
        <f t="shared" si="9"/>
        <v>593879839.2666667</v>
      </c>
      <c r="AE41" s="64">
        <v>2375519</v>
      </c>
      <c r="AF41" s="17">
        <v>0</v>
      </c>
      <c r="AG41" s="17"/>
      <c r="AH41" s="18">
        <v>118775968</v>
      </c>
      <c r="AI41" s="18"/>
      <c r="AJ41" s="19">
        <f t="shared" si="10"/>
        <v>0</v>
      </c>
      <c r="AK41" s="19">
        <f t="shared" si="11"/>
        <v>0</v>
      </c>
      <c r="AL41" s="19">
        <f t="shared" si="12"/>
        <v>712655807.2666667</v>
      </c>
      <c r="AM41" s="19">
        <f t="shared" si="13"/>
        <v>2375519</v>
      </c>
      <c r="AN41" s="17">
        <v>0</v>
      </c>
      <c r="AO41" s="17">
        <v>0</v>
      </c>
      <c r="AP41" s="18">
        <v>237551936</v>
      </c>
      <c r="AQ41" s="18">
        <v>0</v>
      </c>
      <c r="AR41" s="18">
        <v>0</v>
      </c>
      <c r="AS41" s="18"/>
      <c r="AT41" s="18">
        <v>16628635</v>
      </c>
      <c r="AU41" s="19">
        <f t="shared" si="14"/>
        <v>0</v>
      </c>
      <c r="AV41" s="19">
        <f t="shared" si="15"/>
        <v>0</v>
      </c>
      <c r="AW41" s="19">
        <f t="shared" si="16"/>
        <v>950207743.2666667</v>
      </c>
      <c r="AX41" s="19">
        <f t="shared" si="17"/>
        <v>19004154</v>
      </c>
      <c r="AY41" s="17">
        <v>0</v>
      </c>
      <c r="AZ41" s="17"/>
      <c r="BA41" s="17">
        <v>118775968</v>
      </c>
      <c r="BB41" s="17"/>
      <c r="BC41" s="19">
        <f t="shared" si="22"/>
        <v>0</v>
      </c>
      <c r="BD41" s="19">
        <f t="shared" si="23"/>
        <v>0</v>
      </c>
      <c r="BE41" s="19">
        <f t="shared" si="20"/>
        <v>1068983711.2666667</v>
      </c>
      <c r="BF41" s="19">
        <f t="shared" si="24"/>
        <v>19004154</v>
      </c>
    </row>
    <row r="42" spans="1:58" ht="12.75">
      <c r="A42" s="14">
        <v>8920007573</v>
      </c>
      <c r="B42" s="14">
        <v>892000757</v>
      </c>
      <c r="C42" s="14">
        <v>28450000</v>
      </c>
      <c r="D42" s="15" t="s">
        <v>70</v>
      </c>
      <c r="E42" s="16" t="s">
        <v>71</v>
      </c>
      <c r="F42" s="17">
        <v>0</v>
      </c>
      <c r="G42" s="17"/>
      <c r="H42" s="18">
        <v>1428516765.6666667</v>
      </c>
      <c r="I42" s="17"/>
      <c r="J42" s="19">
        <f t="shared" si="0"/>
        <v>0</v>
      </c>
      <c r="K42" s="19">
        <f t="shared" si="0"/>
        <v>0</v>
      </c>
      <c r="L42" s="19">
        <f t="shared" si="0"/>
        <v>1428516765.6666667</v>
      </c>
      <c r="M42" s="17">
        <v>0</v>
      </c>
      <c r="N42" s="17"/>
      <c r="O42" s="18">
        <v>2857033530</v>
      </c>
      <c r="P42" s="19">
        <f t="shared" si="1"/>
        <v>0</v>
      </c>
      <c r="Q42" s="19">
        <f t="shared" si="2"/>
        <v>0</v>
      </c>
      <c r="R42" s="19">
        <f t="shared" si="3"/>
        <v>4285550295.666667</v>
      </c>
      <c r="S42" s="17">
        <v>0</v>
      </c>
      <c r="T42" s="17"/>
      <c r="U42" s="18">
        <v>1428516765</v>
      </c>
      <c r="V42" s="19">
        <f t="shared" si="4"/>
        <v>0</v>
      </c>
      <c r="W42" s="19">
        <f t="shared" si="5"/>
        <v>0</v>
      </c>
      <c r="X42" s="19">
        <f t="shared" si="6"/>
        <v>5714067060.666667</v>
      </c>
      <c r="Y42" s="17">
        <v>0</v>
      </c>
      <c r="Z42" s="17">
        <v>1084402204</v>
      </c>
      <c r="AA42" s="18">
        <v>1428516765</v>
      </c>
      <c r="AB42" s="19">
        <f t="shared" si="7"/>
        <v>0</v>
      </c>
      <c r="AC42" s="19">
        <f t="shared" si="8"/>
        <v>1084402204</v>
      </c>
      <c r="AD42" s="19">
        <f t="shared" si="9"/>
        <v>7142583825.666667</v>
      </c>
      <c r="AE42" s="64">
        <v>33100486</v>
      </c>
      <c r="AF42" s="17">
        <v>0</v>
      </c>
      <c r="AG42" s="17"/>
      <c r="AH42" s="18">
        <v>1769789164</v>
      </c>
      <c r="AI42" s="18"/>
      <c r="AJ42" s="19">
        <f t="shared" si="10"/>
        <v>0</v>
      </c>
      <c r="AK42" s="19">
        <f t="shared" si="11"/>
        <v>1084402204</v>
      </c>
      <c r="AL42" s="19">
        <f t="shared" si="12"/>
        <v>8912372989.666668</v>
      </c>
      <c r="AM42" s="19">
        <f t="shared" si="13"/>
        <v>33100486</v>
      </c>
      <c r="AN42" s="17">
        <v>0</v>
      </c>
      <c r="AO42" s="17">
        <v>225581473</v>
      </c>
      <c r="AP42" s="18">
        <v>2857033530</v>
      </c>
      <c r="AQ42" s="18">
        <v>893325481</v>
      </c>
      <c r="AR42" s="18">
        <v>157264723</v>
      </c>
      <c r="AS42" s="18"/>
      <c r="AT42" s="18">
        <v>231651133</v>
      </c>
      <c r="AU42" s="19">
        <f t="shared" si="14"/>
        <v>0</v>
      </c>
      <c r="AV42" s="19">
        <f t="shared" si="15"/>
        <v>1309983677</v>
      </c>
      <c r="AW42" s="19">
        <f t="shared" si="16"/>
        <v>12819996723.666668</v>
      </c>
      <c r="AX42" s="19">
        <f t="shared" si="17"/>
        <v>264751619</v>
      </c>
      <c r="AY42" s="17">
        <v>0</v>
      </c>
      <c r="AZ42" s="17"/>
      <c r="BA42" s="17">
        <v>1428516765</v>
      </c>
      <c r="BB42" s="17"/>
      <c r="BC42" s="19">
        <f t="shared" si="22"/>
        <v>0</v>
      </c>
      <c r="BD42" s="19">
        <f t="shared" si="23"/>
        <v>1309983677</v>
      </c>
      <c r="BE42" s="19">
        <f t="shared" si="20"/>
        <v>14248513488.666668</v>
      </c>
      <c r="BF42" s="19">
        <f t="shared" si="24"/>
        <v>264751619</v>
      </c>
    </row>
    <row r="43" spans="1:58" ht="12.75">
      <c r="A43" s="14">
        <v>8921150294</v>
      </c>
      <c r="B43" s="14">
        <v>892115029</v>
      </c>
      <c r="C43" s="14">
        <v>129444000</v>
      </c>
      <c r="D43" s="15" t="s">
        <v>72</v>
      </c>
      <c r="E43" s="16" t="s">
        <v>73</v>
      </c>
      <c r="F43" s="17">
        <v>0</v>
      </c>
      <c r="G43" s="17"/>
      <c r="H43" s="18">
        <v>1058188233.8666667</v>
      </c>
      <c r="I43" s="17"/>
      <c r="J43" s="19">
        <f t="shared" si="0"/>
        <v>0</v>
      </c>
      <c r="K43" s="19">
        <f t="shared" si="0"/>
        <v>0</v>
      </c>
      <c r="L43" s="19">
        <f t="shared" si="0"/>
        <v>1058188233.8666667</v>
      </c>
      <c r="M43" s="17">
        <v>0</v>
      </c>
      <c r="N43" s="17"/>
      <c r="O43" s="18">
        <v>2116376468</v>
      </c>
      <c r="P43" s="19">
        <f t="shared" si="1"/>
        <v>0</v>
      </c>
      <c r="Q43" s="19">
        <f t="shared" si="2"/>
        <v>0</v>
      </c>
      <c r="R43" s="19">
        <f t="shared" si="3"/>
        <v>3174564701.866667</v>
      </c>
      <c r="S43" s="17">
        <v>0</v>
      </c>
      <c r="T43" s="17"/>
      <c r="U43" s="18">
        <v>1058188234</v>
      </c>
      <c r="V43" s="19">
        <f t="shared" si="4"/>
        <v>0</v>
      </c>
      <c r="W43" s="19">
        <f t="shared" si="5"/>
        <v>0</v>
      </c>
      <c r="X43" s="19">
        <f t="shared" si="6"/>
        <v>4232752935.866667</v>
      </c>
      <c r="Y43" s="17">
        <v>0</v>
      </c>
      <c r="Z43" s="17">
        <v>0</v>
      </c>
      <c r="AA43" s="18">
        <v>1058188234</v>
      </c>
      <c r="AB43" s="19">
        <f t="shared" si="7"/>
        <v>0</v>
      </c>
      <c r="AC43" s="19">
        <f t="shared" si="8"/>
        <v>0</v>
      </c>
      <c r="AD43" s="19">
        <f t="shared" si="9"/>
        <v>5290941169.866667</v>
      </c>
      <c r="AE43" s="64">
        <v>24521747</v>
      </c>
      <c r="AF43" s="17">
        <v>0</v>
      </c>
      <c r="AG43" s="17"/>
      <c r="AH43" s="18">
        <v>1311156931</v>
      </c>
      <c r="AI43" s="18"/>
      <c r="AJ43" s="19">
        <f t="shared" si="10"/>
        <v>0</v>
      </c>
      <c r="AK43" s="19">
        <f t="shared" si="11"/>
        <v>0</v>
      </c>
      <c r="AL43" s="19">
        <f t="shared" si="12"/>
        <v>6602098100.866667</v>
      </c>
      <c r="AM43" s="19">
        <f t="shared" si="13"/>
        <v>24521747</v>
      </c>
      <c r="AN43" s="17">
        <v>0</v>
      </c>
      <c r="AO43" s="17">
        <v>158728235</v>
      </c>
      <c r="AP43" s="18">
        <v>2116376468</v>
      </c>
      <c r="AQ43" s="18">
        <v>1746675153</v>
      </c>
      <c r="AR43" s="18">
        <v>0</v>
      </c>
      <c r="AS43" s="18"/>
      <c r="AT43" s="18">
        <v>153205727</v>
      </c>
      <c r="AU43" s="19">
        <f t="shared" si="14"/>
        <v>0</v>
      </c>
      <c r="AV43" s="19">
        <f t="shared" si="15"/>
        <v>158728235</v>
      </c>
      <c r="AW43" s="19">
        <f t="shared" si="16"/>
        <v>10465149721.866667</v>
      </c>
      <c r="AX43" s="19">
        <f t="shared" si="17"/>
        <v>177727474</v>
      </c>
      <c r="AY43" s="17">
        <v>0</v>
      </c>
      <c r="AZ43" s="17"/>
      <c r="BA43" s="17">
        <v>1058188234</v>
      </c>
      <c r="BB43" s="17"/>
      <c r="BC43" s="19">
        <f t="shared" si="22"/>
        <v>0</v>
      </c>
      <c r="BD43" s="19">
        <f t="shared" si="23"/>
        <v>158728235</v>
      </c>
      <c r="BE43" s="19">
        <f t="shared" si="20"/>
        <v>11523337955.866667</v>
      </c>
      <c r="BF43" s="19">
        <f t="shared" si="24"/>
        <v>177727474</v>
      </c>
    </row>
    <row r="44" spans="1:58" ht="12.75">
      <c r="A44" s="14">
        <v>8922003239</v>
      </c>
      <c r="B44" s="14">
        <v>892200323</v>
      </c>
      <c r="C44" s="14">
        <v>128870000</v>
      </c>
      <c r="D44" s="15" t="s">
        <v>74</v>
      </c>
      <c r="E44" s="16" t="s">
        <v>75</v>
      </c>
      <c r="F44" s="17">
        <v>0</v>
      </c>
      <c r="G44" s="17"/>
      <c r="H44" s="18">
        <v>990421501.6666666</v>
      </c>
      <c r="I44" s="17"/>
      <c r="J44" s="19">
        <f t="shared" si="0"/>
        <v>0</v>
      </c>
      <c r="K44" s="19">
        <f t="shared" si="0"/>
        <v>0</v>
      </c>
      <c r="L44" s="19">
        <f t="shared" si="0"/>
        <v>990421501.6666666</v>
      </c>
      <c r="M44" s="17">
        <v>0</v>
      </c>
      <c r="N44" s="17"/>
      <c r="O44" s="18">
        <v>1980843004</v>
      </c>
      <c r="P44" s="19">
        <f t="shared" si="1"/>
        <v>0</v>
      </c>
      <c r="Q44" s="19">
        <f t="shared" si="2"/>
        <v>0</v>
      </c>
      <c r="R44" s="19">
        <f t="shared" si="3"/>
        <v>2971264505.6666665</v>
      </c>
      <c r="S44" s="17">
        <v>0</v>
      </c>
      <c r="T44" s="17"/>
      <c r="U44" s="18">
        <v>990421502</v>
      </c>
      <c r="V44" s="19">
        <f t="shared" si="4"/>
        <v>0</v>
      </c>
      <c r="W44" s="19">
        <f t="shared" si="5"/>
        <v>0</v>
      </c>
      <c r="X44" s="19">
        <f t="shared" si="6"/>
        <v>3961686007.6666665</v>
      </c>
      <c r="Y44" s="17">
        <v>0</v>
      </c>
      <c r="Z44" s="17">
        <v>0</v>
      </c>
      <c r="AA44" s="18">
        <v>990421502</v>
      </c>
      <c r="AB44" s="19">
        <f t="shared" si="7"/>
        <v>0</v>
      </c>
      <c r="AC44" s="19">
        <f t="shared" si="8"/>
        <v>0</v>
      </c>
      <c r="AD44" s="19">
        <f t="shared" si="9"/>
        <v>4952107509.666666</v>
      </c>
      <c r="AE44" s="64">
        <v>23661270</v>
      </c>
      <c r="AF44" s="17">
        <v>0</v>
      </c>
      <c r="AG44" s="17"/>
      <c r="AH44" s="18">
        <v>1280669601</v>
      </c>
      <c r="AI44" s="18"/>
      <c r="AJ44" s="19">
        <f t="shared" si="10"/>
        <v>0</v>
      </c>
      <c r="AK44" s="19">
        <f t="shared" si="11"/>
        <v>0</v>
      </c>
      <c r="AL44" s="19">
        <f t="shared" si="12"/>
        <v>6232777110.666666</v>
      </c>
      <c r="AM44" s="19">
        <f t="shared" si="13"/>
        <v>23661270</v>
      </c>
      <c r="AN44" s="17">
        <v>0</v>
      </c>
      <c r="AO44" s="17">
        <v>148563225.5</v>
      </c>
      <c r="AP44" s="18">
        <v>1980843004</v>
      </c>
      <c r="AQ44" s="18">
        <v>1835053666</v>
      </c>
      <c r="AR44" s="18">
        <v>145099269</v>
      </c>
      <c r="AS44" s="18"/>
      <c r="AT44" s="18">
        <v>147365957</v>
      </c>
      <c r="AU44" s="19">
        <f t="shared" si="14"/>
        <v>0</v>
      </c>
      <c r="AV44" s="19">
        <f t="shared" si="15"/>
        <v>148563225.5</v>
      </c>
      <c r="AW44" s="19">
        <f t="shared" si="16"/>
        <v>10193773049.666666</v>
      </c>
      <c r="AX44" s="19">
        <f t="shared" si="17"/>
        <v>171027227</v>
      </c>
      <c r="AY44" s="17">
        <v>0</v>
      </c>
      <c r="AZ44" s="17"/>
      <c r="BA44" s="17">
        <v>990421502</v>
      </c>
      <c r="BB44" s="17"/>
      <c r="BC44" s="19">
        <f t="shared" si="22"/>
        <v>0</v>
      </c>
      <c r="BD44" s="19">
        <f t="shared" si="23"/>
        <v>148563225.5</v>
      </c>
      <c r="BE44" s="19">
        <f t="shared" si="20"/>
        <v>11184194551.666666</v>
      </c>
      <c r="BF44" s="19">
        <f t="shared" si="24"/>
        <v>171027227</v>
      </c>
    </row>
    <row r="45" spans="1:58" ht="12.75">
      <c r="A45" s="14">
        <v>8923002856</v>
      </c>
      <c r="B45" s="14">
        <v>892300285</v>
      </c>
      <c r="C45" s="14">
        <v>821920000</v>
      </c>
      <c r="D45" s="15" t="s">
        <v>76</v>
      </c>
      <c r="E45" s="16" t="s">
        <v>176</v>
      </c>
      <c r="F45" s="17">
        <v>0</v>
      </c>
      <c r="G45" s="17"/>
      <c r="H45" s="18">
        <v>1376653679.4666667</v>
      </c>
      <c r="I45" s="17"/>
      <c r="J45" s="19">
        <f t="shared" si="0"/>
        <v>0</v>
      </c>
      <c r="K45" s="19">
        <f t="shared" si="0"/>
        <v>0</v>
      </c>
      <c r="L45" s="19">
        <f t="shared" si="0"/>
        <v>1376653679.4666667</v>
      </c>
      <c r="M45" s="17">
        <v>0</v>
      </c>
      <c r="N45" s="17"/>
      <c r="O45" s="18">
        <v>2753307360</v>
      </c>
      <c r="P45" s="19">
        <f t="shared" si="1"/>
        <v>0</v>
      </c>
      <c r="Q45" s="19">
        <f t="shared" si="2"/>
        <v>0</v>
      </c>
      <c r="R45" s="19">
        <f t="shared" si="3"/>
        <v>4129961039.4666667</v>
      </c>
      <c r="S45" s="17">
        <v>0</v>
      </c>
      <c r="T45" s="17"/>
      <c r="U45" s="18">
        <v>1376653680</v>
      </c>
      <c r="V45" s="19">
        <f t="shared" si="4"/>
        <v>0</v>
      </c>
      <c r="W45" s="19">
        <f t="shared" si="5"/>
        <v>0</v>
      </c>
      <c r="X45" s="19">
        <f t="shared" si="6"/>
        <v>5506614719.466667</v>
      </c>
      <c r="Y45" s="17">
        <v>0</v>
      </c>
      <c r="Z45" s="17">
        <v>769912858</v>
      </c>
      <c r="AA45" s="18">
        <v>1376653680</v>
      </c>
      <c r="AB45" s="19">
        <f t="shared" si="7"/>
        <v>0</v>
      </c>
      <c r="AC45" s="19">
        <f t="shared" si="8"/>
        <v>769912858</v>
      </c>
      <c r="AD45" s="19">
        <f t="shared" si="9"/>
        <v>6883268399.466667</v>
      </c>
      <c r="AE45" s="64">
        <v>30733674</v>
      </c>
      <c r="AF45" s="17">
        <v>0</v>
      </c>
      <c r="AG45" s="17"/>
      <c r="AH45" s="18">
        <v>1617766221</v>
      </c>
      <c r="AI45" s="18"/>
      <c r="AJ45" s="19">
        <f t="shared" si="10"/>
        <v>0</v>
      </c>
      <c r="AK45" s="19">
        <f t="shared" si="11"/>
        <v>769912858</v>
      </c>
      <c r="AL45" s="19">
        <f t="shared" si="12"/>
        <v>8501034620.466667</v>
      </c>
      <c r="AM45" s="19">
        <f t="shared" si="13"/>
        <v>30733674</v>
      </c>
      <c r="AN45" s="17">
        <v>0</v>
      </c>
      <c r="AO45" s="17">
        <v>214565307</v>
      </c>
      <c r="AP45" s="18">
        <v>2753307360</v>
      </c>
      <c r="AQ45" s="18">
        <v>1808007602</v>
      </c>
      <c r="AR45" s="18">
        <v>35579581</v>
      </c>
      <c r="AS45" s="18"/>
      <c r="AT45" s="18">
        <v>213663616</v>
      </c>
      <c r="AU45" s="19">
        <f t="shared" si="14"/>
        <v>0</v>
      </c>
      <c r="AV45" s="19">
        <f t="shared" si="15"/>
        <v>984478165</v>
      </c>
      <c r="AW45" s="19">
        <f t="shared" si="16"/>
        <v>13097929163.466667</v>
      </c>
      <c r="AX45" s="19">
        <f t="shared" si="17"/>
        <v>244397290</v>
      </c>
      <c r="AY45" s="17">
        <v>0</v>
      </c>
      <c r="AZ45" s="17"/>
      <c r="BA45" s="17">
        <v>1376653680</v>
      </c>
      <c r="BB45" s="17"/>
      <c r="BC45" s="19">
        <f t="shared" si="22"/>
        <v>0</v>
      </c>
      <c r="BD45" s="19">
        <f t="shared" si="23"/>
        <v>984478165</v>
      </c>
      <c r="BE45" s="19">
        <f t="shared" si="20"/>
        <v>14474582843.466667</v>
      </c>
      <c r="BF45" s="19">
        <f t="shared" si="24"/>
        <v>244397290</v>
      </c>
    </row>
    <row r="46" spans="1:58" s="26" customFormat="1" ht="15">
      <c r="A46" s="21">
        <v>8999990633</v>
      </c>
      <c r="B46" s="14">
        <v>899999063</v>
      </c>
      <c r="C46" s="21">
        <v>27400000</v>
      </c>
      <c r="D46" s="24" t="s">
        <v>77</v>
      </c>
      <c r="E46" s="25" t="s">
        <v>78</v>
      </c>
      <c r="F46" s="17">
        <v>10265689102</v>
      </c>
      <c r="G46" s="17"/>
      <c r="H46" s="18">
        <v>31948198810.066666</v>
      </c>
      <c r="I46" s="17"/>
      <c r="J46" s="19">
        <f t="shared" si="0"/>
        <v>10265689102</v>
      </c>
      <c r="K46" s="19">
        <f t="shared" si="0"/>
        <v>0</v>
      </c>
      <c r="L46" s="19">
        <f t="shared" si="0"/>
        <v>31948198810.066666</v>
      </c>
      <c r="M46" s="17">
        <v>10265689102</v>
      </c>
      <c r="N46" s="17"/>
      <c r="O46" s="18">
        <v>63896397620</v>
      </c>
      <c r="P46" s="19">
        <f t="shared" si="1"/>
        <v>20531378204</v>
      </c>
      <c r="Q46" s="19">
        <f t="shared" si="2"/>
        <v>0</v>
      </c>
      <c r="R46" s="19">
        <f t="shared" si="3"/>
        <v>95844596430.06667</v>
      </c>
      <c r="S46" s="17">
        <v>10265689102</v>
      </c>
      <c r="T46" s="17"/>
      <c r="U46" s="18">
        <v>31948198810</v>
      </c>
      <c r="V46" s="19">
        <f t="shared" si="4"/>
        <v>30797067306</v>
      </c>
      <c r="W46" s="19">
        <f t="shared" si="5"/>
        <v>0</v>
      </c>
      <c r="X46" s="19">
        <f t="shared" si="6"/>
        <v>127792795240.06667</v>
      </c>
      <c r="Y46" s="17">
        <v>10265689102</v>
      </c>
      <c r="Z46" s="17">
        <v>37817633866</v>
      </c>
      <c r="AA46" s="18">
        <v>31948198810</v>
      </c>
      <c r="AB46" s="19">
        <f t="shared" si="7"/>
        <v>41062756408</v>
      </c>
      <c r="AC46" s="19">
        <f t="shared" si="8"/>
        <v>37817633866</v>
      </c>
      <c r="AD46" s="19">
        <f t="shared" si="9"/>
        <v>159740994050.06665</v>
      </c>
      <c r="AE46" s="64">
        <v>844277758</v>
      </c>
      <c r="AF46" s="17">
        <v>10265689102</v>
      </c>
      <c r="AG46" s="17"/>
      <c r="AH46" s="18">
        <v>32369500691</v>
      </c>
      <c r="AI46" s="18"/>
      <c r="AJ46" s="19">
        <f t="shared" si="10"/>
        <v>51328445510</v>
      </c>
      <c r="AK46" s="19">
        <f t="shared" si="11"/>
        <v>37817633866</v>
      </c>
      <c r="AL46" s="19">
        <f t="shared" si="12"/>
        <v>192110494741.06665</v>
      </c>
      <c r="AM46" s="19">
        <f t="shared" si="13"/>
        <v>844277758</v>
      </c>
      <c r="AN46" s="17">
        <v>20531378204</v>
      </c>
      <c r="AO46" s="17">
        <v>6723061292.5</v>
      </c>
      <c r="AP46" s="18">
        <v>63896397620</v>
      </c>
      <c r="AQ46" s="18">
        <v>8693551680</v>
      </c>
      <c r="AR46" s="18">
        <v>5021626863</v>
      </c>
      <c r="AS46" s="18"/>
      <c r="AT46" s="18">
        <v>6569841776</v>
      </c>
      <c r="AU46" s="19">
        <f t="shared" si="14"/>
        <v>71859823714</v>
      </c>
      <c r="AV46" s="19">
        <f t="shared" si="15"/>
        <v>44540695158.5</v>
      </c>
      <c r="AW46" s="19">
        <f t="shared" si="16"/>
        <v>269722070904.06665</v>
      </c>
      <c r="AX46" s="19">
        <f t="shared" si="17"/>
        <v>7414119534</v>
      </c>
      <c r="AY46" s="17">
        <v>10265689102</v>
      </c>
      <c r="AZ46" s="17"/>
      <c r="BA46" s="17">
        <v>31948198810</v>
      </c>
      <c r="BB46" s="17"/>
      <c r="BC46" s="19">
        <f t="shared" si="22"/>
        <v>82125512816</v>
      </c>
      <c r="BD46" s="19">
        <f t="shared" si="23"/>
        <v>44540695158.5</v>
      </c>
      <c r="BE46" s="19">
        <f t="shared" si="20"/>
        <v>301670269714.06665</v>
      </c>
      <c r="BF46" s="19">
        <f t="shared" si="24"/>
        <v>7414119534</v>
      </c>
    </row>
    <row r="47" spans="1:58" ht="12.75">
      <c r="A47" s="14">
        <v>8999991244</v>
      </c>
      <c r="B47" s="14">
        <v>899999124</v>
      </c>
      <c r="C47" s="14">
        <v>27500000</v>
      </c>
      <c r="D47" s="15" t="s">
        <v>79</v>
      </c>
      <c r="E47" s="16" t="s">
        <v>80</v>
      </c>
      <c r="F47" s="17">
        <v>0</v>
      </c>
      <c r="G47" s="17"/>
      <c r="H47" s="18">
        <v>3155181017.2</v>
      </c>
      <c r="I47" s="17"/>
      <c r="J47" s="19">
        <f t="shared" si="0"/>
        <v>0</v>
      </c>
      <c r="K47" s="19">
        <f t="shared" si="0"/>
        <v>0</v>
      </c>
      <c r="L47" s="19">
        <f t="shared" si="0"/>
        <v>3155181017.2</v>
      </c>
      <c r="M47" s="17">
        <v>0</v>
      </c>
      <c r="N47" s="17"/>
      <c r="O47" s="18">
        <v>6310362034</v>
      </c>
      <c r="P47" s="19">
        <f t="shared" si="1"/>
        <v>0</v>
      </c>
      <c r="Q47" s="19">
        <f t="shared" si="2"/>
        <v>0</v>
      </c>
      <c r="R47" s="19">
        <f t="shared" si="3"/>
        <v>9465543051.2</v>
      </c>
      <c r="S47" s="17">
        <v>0</v>
      </c>
      <c r="T47" s="17"/>
      <c r="U47" s="18">
        <v>3155181017</v>
      </c>
      <c r="V47" s="19">
        <f t="shared" si="4"/>
        <v>0</v>
      </c>
      <c r="W47" s="19">
        <f t="shared" si="5"/>
        <v>0</v>
      </c>
      <c r="X47" s="19">
        <f t="shared" si="6"/>
        <v>12620724068.2</v>
      </c>
      <c r="Y47" s="17">
        <v>0</v>
      </c>
      <c r="Z47" s="17">
        <v>1914964420</v>
      </c>
      <c r="AA47" s="18">
        <v>3155181017</v>
      </c>
      <c r="AB47" s="19">
        <f t="shared" si="7"/>
        <v>0</v>
      </c>
      <c r="AC47" s="19">
        <f t="shared" si="8"/>
        <v>1914964420</v>
      </c>
      <c r="AD47" s="19">
        <f t="shared" si="9"/>
        <v>15775905085.2</v>
      </c>
      <c r="AE47" s="64">
        <v>63103620</v>
      </c>
      <c r="AF47" s="17">
        <v>0</v>
      </c>
      <c r="AG47" s="17"/>
      <c r="AH47" s="18">
        <v>3484103244</v>
      </c>
      <c r="AI47" s="18"/>
      <c r="AJ47" s="19">
        <f t="shared" si="10"/>
        <v>0</v>
      </c>
      <c r="AK47" s="19">
        <f t="shared" si="11"/>
        <v>1914964420</v>
      </c>
      <c r="AL47" s="19">
        <f t="shared" si="12"/>
        <v>19260008329.2</v>
      </c>
      <c r="AM47" s="19">
        <f t="shared" si="13"/>
        <v>63103620</v>
      </c>
      <c r="AN47" s="17">
        <v>0</v>
      </c>
      <c r="AO47" s="17">
        <v>493420020.5</v>
      </c>
      <c r="AP47" s="18">
        <v>6310362034</v>
      </c>
      <c r="AQ47" s="18">
        <v>1174333606</v>
      </c>
      <c r="AR47" s="18">
        <v>266812615</v>
      </c>
      <c r="AS47" s="18">
        <v>96429495.79999924</v>
      </c>
      <c r="AT47" s="18">
        <v>491939327</v>
      </c>
      <c r="AU47" s="19">
        <f t="shared" si="14"/>
        <v>0</v>
      </c>
      <c r="AV47" s="19">
        <f t="shared" si="15"/>
        <v>2408384440.5</v>
      </c>
      <c r="AW47" s="19">
        <f t="shared" si="16"/>
        <v>27107946080</v>
      </c>
      <c r="AX47" s="19">
        <f t="shared" si="17"/>
        <v>555042947</v>
      </c>
      <c r="AY47" s="17">
        <v>0</v>
      </c>
      <c r="AZ47" s="17"/>
      <c r="BA47" s="17">
        <v>3155181017</v>
      </c>
      <c r="BB47" s="17"/>
      <c r="BC47" s="19">
        <f t="shared" si="22"/>
        <v>0</v>
      </c>
      <c r="BD47" s="19">
        <f t="shared" si="23"/>
        <v>2408384440.5</v>
      </c>
      <c r="BE47" s="19">
        <f t="shared" si="20"/>
        <v>30263127097</v>
      </c>
      <c r="BF47" s="19">
        <f t="shared" si="24"/>
        <v>555042947</v>
      </c>
    </row>
    <row r="48" spans="1:58" ht="12.75">
      <c r="A48" s="14">
        <v>8999992307</v>
      </c>
      <c r="B48" s="14">
        <v>899999230</v>
      </c>
      <c r="C48" s="14">
        <v>222711001</v>
      </c>
      <c r="D48" s="15" t="s">
        <v>81</v>
      </c>
      <c r="E48" s="16" t="s">
        <v>82</v>
      </c>
      <c r="F48" s="17">
        <v>0</v>
      </c>
      <c r="G48" s="17"/>
      <c r="H48" s="18">
        <v>890115764.0666666</v>
      </c>
      <c r="I48" s="17"/>
      <c r="J48" s="19">
        <f t="shared" si="0"/>
        <v>0</v>
      </c>
      <c r="K48" s="19">
        <f t="shared" si="0"/>
        <v>0</v>
      </c>
      <c r="L48" s="19">
        <f t="shared" si="0"/>
        <v>890115764.0666666</v>
      </c>
      <c r="M48" s="17">
        <v>0</v>
      </c>
      <c r="N48" s="17"/>
      <c r="O48" s="18">
        <v>1780231530</v>
      </c>
      <c r="P48" s="19">
        <f t="shared" si="1"/>
        <v>0</v>
      </c>
      <c r="Q48" s="19">
        <f t="shared" si="2"/>
        <v>0</v>
      </c>
      <c r="R48" s="19">
        <f t="shared" si="3"/>
        <v>2670347294.0666666</v>
      </c>
      <c r="S48" s="17">
        <v>0</v>
      </c>
      <c r="T48" s="17"/>
      <c r="U48" s="18">
        <v>890115765</v>
      </c>
      <c r="V48" s="19">
        <f t="shared" si="4"/>
        <v>0</v>
      </c>
      <c r="W48" s="19">
        <f t="shared" si="5"/>
        <v>0</v>
      </c>
      <c r="X48" s="19">
        <f t="shared" si="6"/>
        <v>3560463059.0666666</v>
      </c>
      <c r="Y48" s="17">
        <v>0</v>
      </c>
      <c r="Z48" s="17">
        <v>0</v>
      </c>
      <c r="AA48" s="18">
        <v>890115765</v>
      </c>
      <c r="AB48" s="19">
        <f t="shared" si="7"/>
        <v>0</v>
      </c>
      <c r="AC48" s="19">
        <f t="shared" si="8"/>
        <v>0</v>
      </c>
      <c r="AD48" s="19">
        <f t="shared" si="9"/>
        <v>4450578824.066667</v>
      </c>
      <c r="AE48" s="64">
        <v>17802315</v>
      </c>
      <c r="AF48" s="17">
        <v>0</v>
      </c>
      <c r="AG48" s="17"/>
      <c r="AH48" s="18">
        <v>1141652682</v>
      </c>
      <c r="AI48" s="18"/>
      <c r="AJ48" s="19">
        <f t="shared" si="10"/>
        <v>0</v>
      </c>
      <c r="AK48" s="19">
        <f t="shared" si="11"/>
        <v>0</v>
      </c>
      <c r="AL48" s="19">
        <f t="shared" si="12"/>
        <v>5592231506.066667</v>
      </c>
      <c r="AM48" s="19">
        <f t="shared" si="13"/>
        <v>17802315</v>
      </c>
      <c r="AN48" s="17">
        <v>0</v>
      </c>
      <c r="AO48" s="17">
        <v>133517364.5</v>
      </c>
      <c r="AP48" s="18">
        <v>1780231530</v>
      </c>
      <c r="AQ48" s="18">
        <v>595851718</v>
      </c>
      <c r="AR48" s="18">
        <v>418112252</v>
      </c>
      <c r="AS48" s="18"/>
      <c r="AT48" s="18">
        <v>138009190</v>
      </c>
      <c r="AU48" s="19">
        <f t="shared" si="14"/>
        <v>0</v>
      </c>
      <c r="AV48" s="19">
        <f t="shared" si="15"/>
        <v>133517364.5</v>
      </c>
      <c r="AW48" s="19">
        <f t="shared" si="16"/>
        <v>8386427006.066667</v>
      </c>
      <c r="AX48" s="19">
        <f t="shared" si="17"/>
        <v>155811505</v>
      </c>
      <c r="AY48" s="17">
        <v>0</v>
      </c>
      <c r="AZ48" s="17"/>
      <c r="BA48" s="17">
        <v>890115765</v>
      </c>
      <c r="BB48" s="17"/>
      <c r="BC48" s="19">
        <f t="shared" si="22"/>
        <v>0</v>
      </c>
      <c r="BD48" s="19">
        <f t="shared" si="23"/>
        <v>133517364.5</v>
      </c>
      <c r="BE48" s="19">
        <f t="shared" si="20"/>
        <v>9276542771.066666</v>
      </c>
      <c r="BF48" s="19">
        <f t="shared" si="24"/>
        <v>155811505</v>
      </c>
    </row>
    <row r="49" spans="1:58" ht="12.75">
      <c r="A49" s="14">
        <v>8020110655</v>
      </c>
      <c r="B49" s="14">
        <v>802011065</v>
      </c>
      <c r="C49" s="14">
        <v>64500000</v>
      </c>
      <c r="D49" s="15" t="s">
        <v>83</v>
      </c>
      <c r="E49" s="16" t="s">
        <v>84</v>
      </c>
      <c r="F49" s="17">
        <v>0</v>
      </c>
      <c r="G49" s="17"/>
      <c r="H49" s="18">
        <v>167905996</v>
      </c>
      <c r="I49" s="17"/>
      <c r="J49" s="19">
        <f t="shared" si="0"/>
        <v>0</v>
      </c>
      <c r="K49" s="19">
        <f t="shared" si="0"/>
        <v>0</v>
      </c>
      <c r="L49" s="19">
        <f t="shared" si="0"/>
        <v>167905996</v>
      </c>
      <c r="M49" s="17">
        <v>0</v>
      </c>
      <c r="N49" s="17"/>
      <c r="O49" s="18">
        <v>167905996</v>
      </c>
      <c r="P49" s="19">
        <f t="shared" si="1"/>
        <v>0</v>
      </c>
      <c r="Q49" s="19">
        <f t="shared" si="2"/>
        <v>0</v>
      </c>
      <c r="R49" s="19">
        <f t="shared" si="3"/>
        <v>335811992</v>
      </c>
      <c r="S49" s="17">
        <v>0</v>
      </c>
      <c r="T49" s="17"/>
      <c r="U49" s="18">
        <v>167905996</v>
      </c>
      <c r="V49" s="19">
        <f t="shared" si="4"/>
        <v>0</v>
      </c>
      <c r="W49" s="19">
        <f t="shared" si="5"/>
        <v>0</v>
      </c>
      <c r="X49" s="19">
        <f t="shared" si="6"/>
        <v>503717988</v>
      </c>
      <c r="Y49" s="17">
        <v>0</v>
      </c>
      <c r="Z49" s="17">
        <v>0</v>
      </c>
      <c r="AA49" s="18">
        <v>167905996</v>
      </c>
      <c r="AB49" s="19">
        <f t="shared" si="7"/>
        <v>0</v>
      </c>
      <c r="AC49" s="19">
        <f t="shared" si="8"/>
        <v>0</v>
      </c>
      <c r="AD49" s="19">
        <f t="shared" si="9"/>
        <v>671623984</v>
      </c>
      <c r="AE49" s="64">
        <v>3358120</v>
      </c>
      <c r="AF49" s="17">
        <v>0</v>
      </c>
      <c r="AG49" s="17"/>
      <c r="AH49" s="18">
        <v>167905996</v>
      </c>
      <c r="AI49" s="18"/>
      <c r="AJ49" s="19">
        <f t="shared" si="10"/>
        <v>0</v>
      </c>
      <c r="AK49" s="19">
        <f t="shared" si="11"/>
        <v>0</v>
      </c>
      <c r="AL49" s="19">
        <f t="shared" si="12"/>
        <v>839529980</v>
      </c>
      <c r="AM49" s="19">
        <f t="shared" si="13"/>
        <v>3358120</v>
      </c>
      <c r="AN49" s="17">
        <v>0</v>
      </c>
      <c r="AO49" s="17">
        <v>0</v>
      </c>
      <c r="AP49" s="18">
        <v>167905996</v>
      </c>
      <c r="AQ49" s="18">
        <v>0</v>
      </c>
      <c r="AR49" s="18">
        <v>0</v>
      </c>
      <c r="AS49" s="18"/>
      <c r="AT49" s="18">
        <v>0</v>
      </c>
      <c r="AU49" s="19">
        <f t="shared" si="14"/>
        <v>0</v>
      </c>
      <c r="AV49" s="19">
        <f t="shared" si="15"/>
        <v>0</v>
      </c>
      <c r="AW49" s="19">
        <f t="shared" si="16"/>
        <v>1007435976</v>
      </c>
      <c r="AX49" s="19">
        <f t="shared" si="17"/>
        <v>3358120</v>
      </c>
      <c r="AY49" s="17">
        <v>0</v>
      </c>
      <c r="AZ49" s="17"/>
      <c r="BA49" s="17">
        <v>167905996</v>
      </c>
      <c r="BB49" s="17"/>
      <c r="BC49" s="19">
        <f t="shared" si="22"/>
        <v>0</v>
      </c>
      <c r="BD49" s="19">
        <f t="shared" si="23"/>
        <v>0</v>
      </c>
      <c r="BE49" s="19">
        <f t="shared" si="20"/>
        <v>1175341972</v>
      </c>
      <c r="BF49" s="19">
        <f t="shared" si="24"/>
        <v>3358120</v>
      </c>
    </row>
    <row r="50" spans="1:58" ht="12.75">
      <c r="A50" s="14">
        <v>8904800545</v>
      </c>
      <c r="B50" s="14">
        <v>890480054</v>
      </c>
      <c r="C50" s="14">
        <v>824613000</v>
      </c>
      <c r="D50" s="15" t="s">
        <v>85</v>
      </c>
      <c r="E50" s="16" t="s">
        <v>86</v>
      </c>
      <c r="F50" s="17">
        <v>0</v>
      </c>
      <c r="G50" s="17"/>
      <c r="H50" s="18">
        <v>207704043</v>
      </c>
      <c r="I50" s="17"/>
      <c r="J50" s="19">
        <f t="shared" si="0"/>
        <v>0</v>
      </c>
      <c r="K50" s="19">
        <f t="shared" si="0"/>
        <v>0</v>
      </c>
      <c r="L50" s="19">
        <f t="shared" si="0"/>
        <v>207704043</v>
      </c>
      <c r="M50" s="17">
        <v>0</v>
      </c>
      <c r="N50" s="17"/>
      <c r="O50" s="18">
        <v>207704043</v>
      </c>
      <c r="P50" s="19">
        <f t="shared" si="1"/>
        <v>0</v>
      </c>
      <c r="Q50" s="19">
        <f t="shared" si="2"/>
        <v>0</v>
      </c>
      <c r="R50" s="19">
        <f t="shared" si="3"/>
        <v>415408086</v>
      </c>
      <c r="S50" s="17">
        <v>0</v>
      </c>
      <c r="T50" s="17"/>
      <c r="U50" s="18">
        <v>207704043</v>
      </c>
      <c r="V50" s="19">
        <f t="shared" si="4"/>
        <v>0</v>
      </c>
      <c r="W50" s="19">
        <f t="shared" si="5"/>
        <v>0</v>
      </c>
      <c r="X50" s="19">
        <f t="shared" si="6"/>
        <v>623112129</v>
      </c>
      <c r="Y50" s="17">
        <v>0</v>
      </c>
      <c r="Z50" s="17">
        <v>0</v>
      </c>
      <c r="AA50" s="18">
        <v>207704043</v>
      </c>
      <c r="AB50" s="19">
        <f t="shared" si="7"/>
        <v>0</v>
      </c>
      <c r="AC50" s="19">
        <f t="shared" si="8"/>
        <v>0</v>
      </c>
      <c r="AD50" s="19">
        <f t="shared" si="9"/>
        <v>830816172</v>
      </c>
      <c r="AE50" s="64">
        <v>4154081</v>
      </c>
      <c r="AF50" s="17">
        <v>0</v>
      </c>
      <c r="AG50" s="17"/>
      <c r="AH50" s="18">
        <v>207704043</v>
      </c>
      <c r="AI50" s="18"/>
      <c r="AJ50" s="19">
        <f t="shared" si="10"/>
        <v>0</v>
      </c>
      <c r="AK50" s="19">
        <f t="shared" si="11"/>
        <v>0</v>
      </c>
      <c r="AL50" s="19">
        <f t="shared" si="12"/>
        <v>1038520215</v>
      </c>
      <c r="AM50" s="19">
        <f t="shared" si="13"/>
        <v>4154081</v>
      </c>
      <c r="AN50" s="17">
        <v>0</v>
      </c>
      <c r="AO50" s="17">
        <v>0</v>
      </c>
      <c r="AP50" s="18">
        <v>207704043</v>
      </c>
      <c r="AQ50" s="18">
        <v>0</v>
      </c>
      <c r="AR50" s="18">
        <v>0</v>
      </c>
      <c r="AS50" s="18"/>
      <c r="AT50" s="18">
        <v>0</v>
      </c>
      <c r="AU50" s="19">
        <f t="shared" si="14"/>
        <v>0</v>
      </c>
      <c r="AV50" s="19">
        <f t="shared" si="15"/>
        <v>0</v>
      </c>
      <c r="AW50" s="19">
        <f t="shared" si="16"/>
        <v>1246224258</v>
      </c>
      <c r="AX50" s="19">
        <f t="shared" si="17"/>
        <v>4154081</v>
      </c>
      <c r="AY50" s="17">
        <v>0</v>
      </c>
      <c r="AZ50" s="17"/>
      <c r="BA50" s="17">
        <v>207704043</v>
      </c>
      <c r="BB50" s="17"/>
      <c r="BC50" s="19">
        <f t="shared" si="22"/>
        <v>0</v>
      </c>
      <c r="BD50" s="19">
        <f t="shared" si="23"/>
        <v>0</v>
      </c>
      <c r="BE50" s="19">
        <f t="shared" si="20"/>
        <v>1453928301</v>
      </c>
      <c r="BF50" s="19">
        <f t="shared" si="24"/>
        <v>4154081</v>
      </c>
    </row>
    <row r="51" spans="1:58" ht="12.75">
      <c r="A51" s="14">
        <v>8909801531</v>
      </c>
      <c r="B51" s="14">
        <v>890980153</v>
      </c>
      <c r="C51" s="14">
        <v>821505000</v>
      </c>
      <c r="D51" s="15" t="s">
        <v>87</v>
      </c>
      <c r="E51" s="16" t="s">
        <v>88</v>
      </c>
      <c r="F51" s="17">
        <v>0</v>
      </c>
      <c r="G51" s="17"/>
      <c r="H51" s="18">
        <v>494392467</v>
      </c>
      <c r="I51" s="17"/>
      <c r="J51" s="19">
        <f t="shared" si="0"/>
        <v>0</v>
      </c>
      <c r="K51" s="19">
        <f t="shared" si="0"/>
        <v>0</v>
      </c>
      <c r="L51" s="19">
        <f t="shared" si="0"/>
        <v>494392467</v>
      </c>
      <c r="M51" s="17">
        <v>0</v>
      </c>
      <c r="N51" s="17"/>
      <c r="O51" s="18">
        <v>494392467</v>
      </c>
      <c r="P51" s="19">
        <f t="shared" si="1"/>
        <v>0</v>
      </c>
      <c r="Q51" s="19">
        <f t="shared" si="2"/>
        <v>0</v>
      </c>
      <c r="R51" s="19">
        <f t="shared" si="3"/>
        <v>988784934</v>
      </c>
      <c r="S51" s="17">
        <v>0</v>
      </c>
      <c r="T51" s="17"/>
      <c r="U51" s="18">
        <v>494392467</v>
      </c>
      <c r="V51" s="19">
        <f t="shared" si="4"/>
        <v>0</v>
      </c>
      <c r="W51" s="19">
        <f t="shared" si="5"/>
        <v>0</v>
      </c>
      <c r="X51" s="19">
        <f t="shared" si="6"/>
        <v>1483177401</v>
      </c>
      <c r="Y51" s="17">
        <v>0</v>
      </c>
      <c r="Z51" s="17">
        <v>0</v>
      </c>
      <c r="AA51" s="18">
        <v>494392467</v>
      </c>
      <c r="AB51" s="19">
        <f t="shared" si="7"/>
        <v>0</v>
      </c>
      <c r="AC51" s="19">
        <f t="shared" si="8"/>
        <v>0</v>
      </c>
      <c r="AD51" s="19">
        <f t="shared" si="9"/>
        <v>1977569868</v>
      </c>
      <c r="AE51" s="64">
        <v>9887849</v>
      </c>
      <c r="AF51" s="17">
        <v>0</v>
      </c>
      <c r="AG51" s="17"/>
      <c r="AH51" s="18">
        <v>494392467</v>
      </c>
      <c r="AI51" s="18"/>
      <c r="AJ51" s="19">
        <f t="shared" si="10"/>
        <v>0</v>
      </c>
      <c r="AK51" s="19">
        <f t="shared" si="11"/>
        <v>0</v>
      </c>
      <c r="AL51" s="19">
        <f t="shared" si="12"/>
        <v>2471962335</v>
      </c>
      <c r="AM51" s="19">
        <f t="shared" si="13"/>
        <v>9887849</v>
      </c>
      <c r="AN51" s="17">
        <v>0</v>
      </c>
      <c r="AO51" s="17">
        <v>0</v>
      </c>
      <c r="AP51" s="18">
        <v>494392467</v>
      </c>
      <c r="AQ51" s="18">
        <v>0</v>
      </c>
      <c r="AR51" s="18">
        <v>0</v>
      </c>
      <c r="AS51" s="18"/>
      <c r="AT51" s="18">
        <v>0</v>
      </c>
      <c r="AU51" s="19">
        <f t="shared" si="14"/>
        <v>0</v>
      </c>
      <c r="AV51" s="19">
        <f t="shared" si="15"/>
        <v>0</v>
      </c>
      <c r="AW51" s="19">
        <f t="shared" si="16"/>
        <v>2966354802</v>
      </c>
      <c r="AX51" s="19">
        <f t="shared" si="17"/>
        <v>9887849</v>
      </c>
      <c r="AY51" s="17">
        <v>0</v>
      </c>
      <c r="AZ51" s="17"/>
      <c r="BA51" s="17">
        <v>494392467</v>
      </c>
      <c r="BB51" s="17"/>
      <c r="BC51" s="19">
        <f t="shared" si="22"/>
        <v>0</v>
      </c>
      <c r="BD51" s="19">
        <f t="shared" si="23"/>
        <v>0</v>
      </c>
      <c r="BE51" s="19">
        <f t="shared" si="20"/>
        <v>3460747269</v>
      </c>
      <c r="BF51" s="19">
        <f t="shared" si="24"/>
        <v>9887849</v>
      </c>
    </row>
    <row r="52" spans="1:58" ht="12.75">
      <c r="A52" s="27">
        <v>8909801121</v>
      </c>
      <c r="B52" s="14">
        <v>890980112</v>
      </c>
      <c r="C52" s="27">
        <v>218805088</v>
      </c>
      <c r="D52" s="28" t="s">
        <v>89</v>
      </c>
      <c r="E52" s="16" t="s">
        <v>90</v>
      </c>
      <c r="F52" s="17">
        <v>0</v>
      </c>
      <c r="G52" s="17"/>
      <c r="H52" s="18">
        <v>0</v>
      </c>
      <c r="I52" s="17"/>
      <c r="J52" s="19">
        <f t="shared" si="0"/>
        <v>0</v>
      </c>
      <c r="K52" s="19">
        <f t="shared" si="0"/>
        <v>0</v>
      </c>
      <c r="L52" s="19">
        <f t="shared" si="0"/>
        <v>0</v>
      </c>
      <c r="M52" s="17">
        <v>0</v>
      </c>
      <c r="N52" s="17"/>
      <c r="O52" s="18">
        <v>0</v>
      </c>
      <c r="P52" s="19">
        <f t="shared" si="1"/>
        <v>0</v>
      </c>
      <c r="Q52" s="19">
        <f t="shared" si="2"/>
        <v>0</v>
      </c>
      <c r="R52" s="19">
        <f t="shared" si="3"/>
        <v>0</v>
      </c>
      <c r="S52" s="17">
        <v>0</v>
      </c>
      <c r="T52" s="17"/>
      <c r="U52" s="18">
        <v>0</v>
      </c>
      <c r="V52" s="19">
        <f t="shared" si="4"/>
        <v>0</v>
      </c>
      <c r="W52" s="19">
        <f t="shared" si="5"/>
        <v>0</v>
      </c>
      <c r="X52" s="19">
        <f t="shared" si="6"/>
        <v>0</v>
      </c>
      <c r="Y52" s="17">
        <v>0</v>
      </c>
      <c r="Z52" s="17">
        <v>0</v>
      </c>
      <c r="AA52" s="18">
        <v>0</v>
      </c>
      <c r="AB52" s="19">
        <f t="shared" si="7"/>
        <v>0</v>
      </c>
      <c r="AC52" s="19">
        <f t="shared" si="8"/>
        <v>0</v>
      </c>
      <c r="AD52" s="19">
        <f t="shared" si="9"/>
        <v>0</v>
      </c>
      <c r="AE52" s="64">
        <v>0</v>
      </c>
      <c r="AF52" s="17">
        <v>0</v>
      </c>
      <c r="AG52" s="17"/>
      <c r="AH52" s="18">
        <v>0</v>
      </c>
      <c r="AI52" s="18"/>
      <c r="AJ52" s="19">
        <f t="shared" si="10"/>
        <v>0</v>
      </c>
      <c r="AK52" s="19">
        <f t="shared" si="11"/>
        <v>0</v>
      </c>
      <c r="AL52" s="19">
        <f t="shared" si="12"/>
        <v>0</v>
      </c>
      <c r="AM52" s="19">
        <f t="shared" si="13"/>
        <v>0</v>
      </c>
      <c r="AN52" s="17">
        <v>0</v>
      </c>
      <c r="AO52" s="17">
        <v>0</v>
      </c>
      <c r="AP52" s="18">
        <v>0</v>
      </c>
      <c r="AQ52" s="18">
        <v>0</v>
      </c>
      <c r="AR52" s="18">
        <v>0</v>
      </c>
      <c r="AS52" s="18"/>
      <c r="AT52" s="18">
        <v>0</v>
      </c>
      <c r="AU52" s="19">
        <f t="shared" si="14"/>
        <v>0</v>
      </c>
      <c r="AV52" s="19">
        <f t="shared" si="15"/>
        <v>0</v>
      </c>
      <c r="AW52" s="19">
        <f t="shared" si="16"/>
        <v>0</v>
      </c>
      <c r="AX52" s="19">
        <f t="shared" si="17"/>
        <v>0</v>
      </c>
      <c r="AY52" s="17">
        <v>0</v>
      </c>
      <c r="AZ52" s="17"/>
      <c r="BA52" s="17">
        <v>0</v>
      </c>
      <c r="BB52" s="17"/>
      <c r="BC52" s="19">
        <f t="shared" si="22"/>
        <v>0</v>
      </c>
      <c r="BD52" s="19">
        <f t="shared" si="23"/>
        <v>0</v>
      </c>
      <c r="BE52" s="19">
        <f t="shared" si="20"/>
        <v>0</v>
      </c>
      <c r="BF52" s="19">
        <f t="shared" si="24"/>
        <v>0</v>
      </c>
    </row>
    <row r="53" spans="1:58" ht="13.5" thickBot="1">
      <c r="A53" s="30">
        <v>8905015784</v>
      </c>
      <c r="B53" s="14">
        <v>890501578</v>
      </c>
      <c r="C53" s="31"/>
      <c r="D53" s="32" t="s">
        <v>91</v>
      </c>
      <c r="E53" s="29"/>
      <c r="F53" s="17">
        <v>0</v>
      </c>
      <c r="G53" s="17"/>
      <c r="H53" s="18">
        <v>174590931</v>
      </c>
      <c r="I53" s="17"/>
      <c r="J53" s="19"/>
      <c r="K53" s="19"/>
      <c r="L53" s="19">
        <f>H53</f>
        <v>174590931</v>
      </c>
      <c r="M53" s="17">
        <v>0</v>
      </c>
      <c r="N53" s="17"/>
      <c r="O53" s="18">
        <v>174590931</v>
      </c>
      <c r="P53" s="19">
        <f t="shared" si="1"/>
        <v>0</v>
      </c>
      <c r="Q53" s="19">
        <f t="shared" si="2"/>
        <v>0</v>
      </c>
      <c r="R53" s="19">
        <f t="shared" si="3"/>
        <v>349181862</v>
      </c>
      <c r="S53" s="17">
        <v>0</v>
      </c>
      <c r="T53" s="17"/>
      <c r="U53" s="18">
        <v>174590931</v>
      </c>
      <c r="V53" s="19">
        <f t="shared" si="4"/>
        <v>0</v>
      </c>
      <c r="W53" s="19">
        <f t="shared" si="5"/>
        <v>0</v>
      </c>
      <c r="X53" s="19">
        <f t="shared" si="6"/>
        <v>523772793</v>
      </c>
      <c r="Y53" s="17">
        <v>0</v>
      </c>
      <c r="Z53" s="17">
        <v>0</v>
      </c>
      <c r="AA53" s="18">
        <v>174590931</v>
      </c>
      <c r="AB53" s="19">
        <f t="shared" si="7"/>
        <v>0</v>
      </c>
      <c r="AC53" s="19">
        <f t="shared" si="8"/>
        <v>0</v>
      </c>
      <c r="AD53" s="19">
        <f t="shared" si="9"/>
        <v>698363724</v>
      </c>
      <c r="AE53" s="64">
        <v>3491819</v>
      </c>
      <c r="AF53" s="17">
        <v>0</v>
      </c>
      <c r="AG53" s="17"/>
      <c r="AH53" s="18">
        <v>174590931</v>
      </c>
      <c r="AI53" s="18"/>
      <c r="AJ53" s="19">
        <f t="shared" si="10"/>
        <v>0</v>
      </c>
      <c r="AK53" s="19">
        <f t="shared" si="11"/>
        <v>0</v>
      </c>
      <c r="AL53" s="19">
        <f t="shared" si="12"/>
        <v>872954655</v>
      </c>
      <c r="AM53" s="19">
        <f t="shared" si="13"/>
        <v>3491819</v>
      </c>
      <c r="AN53" s="17">
        <v>0</v>
      </c>
      <c r="AO53" s="17">
        <v>0</v>
      </c>
      <c r="AP53" s="18">
        <v>174590931</v>
      </c>
      <c r="AQ53" s="18">
        <v>0</v>
      </c>
      <c r="AR53" s="18">
        <v>0</v>
      </c>
      <c r="AS53" s="18"/>
      <c r="AT53" s="18">
        <v>0</v>
      </c>
      <c r="AU53" s="19">
        <f t="shared" si="14"/>
        <v>0</v>
      </c>
      <c r="AV53" s="19">
        <f t="shared" si="15"/>
        <v>0</v>
      </c>
      <c r="AW53" s="19">
        <f t="shared" si="16"/>
        <v>1047545586</v>
      </c>
      <c r="AX53" s="19">
        <f t="shared" si="17"/>
        <v>3491819</v>
      </c>
      <c r="AY53" s="17">
        <v>0</v>
      </c>
      <c r="AZ53" s="17"/>
      <c r="BA53" s="17">
        <v>174590931</v>
      </c>
      <c r="BB53" s="17"/>
      <c r="BC53" s="19">
        <f t="shared" si="22"/>
        <v>0</v>
      </c>
      <c r="BD53" s="19">
        <f t="shared" si="23"/>
        <v>0</v>
      </c>
      <c r="BE53" s="19">
        <f t="shared" si="20"/>
        <v>1222136517</v>
      </c>
      <c r="BF53" s="19">
        <f t="shared" si="24"/>
        <v>3491819</v>
      </c>
    </row>
    <row r="54" spans="1:58" ht="12.75">
      <c r="A54" s="30">
        <v>8919028110</v>
      </c>
      <c r="B54" s="14">
        <v>891902811</v>
      </c>
      <c r="C54" s="81">
        <v>824376000</v>
      </c>
      <c r="D54" s="32" t="s">
        <v>92</v>
      </c>
      <c r="E54" s="44" t="s">
        <v>100</v>
      </c>
      <c r="F54" s="17">
        <v>0</v>
      </c>
      <c r="G54" s="17"/>
      <c r="H54" s="18">
        <v>222657248</v>
      </c>
      <c r="I54" s="17"/>
      <c r="J54" s="19"/>
      <c r="K54" s="19"/>
      <c r="L54" s="19">
        <f>H54</f>
        <v>222657248</v>
      </c>
      <c r="M54" s="17">
        <v>0</v>
      </c>
      <c r="N54" s="17"/>
      <c r="O54" s="18">
        <v>222657248</v>
      </c>
      <c r="P54" s="19">
        <f t="shared" si="1"/>
        <v>0</v>
      </c>
      <c r="Q54" s="19">
        <f t="shared" si="2"/>
        <v>0</v>
      </c>
      <c r="R54" s="19">
        <f t="shared" si="3"/>
        <v>445314496</v>
      </c>
      <c r="S54" s="17">
        <v>0</v>
      </c>
      <c r="T54" s="17"/>
      <c r="U54" s="18">
        <v>222657248</v>
      </c>
      <c r="V54" s="19">
        <f t="shared" si="4"/>
        <v>0</v>
      </c>
      <c r="W54" s="19">
        <f t="shared" si="5"/>
        <v>0</v>
      </c>
      <c r="X54" s="19">
        <f t="shared" si="6"/>
        <v>667971744</v>
      </c>
      <c r="Y54" s="17">
        <v>0</v>
      </c>
      <c r="Z54" s="17">
        <v>0</v>
      </c>
      <c r="AA54" s="18">
        <v>222657248</v>
      </c>
      <c r="AB54" s="19">
        <f t="shared" si="7"/>
        <v>0</v>
      </c>
      <c r="AC54" s="19">
        <f t="shared" si="8"/>
        <v>0</v>
      </c>
      <c r="AD54" s="19">
        <f t="shared" si="9"/>
        <v>890628992</v>
      </c>
      <c r="AE54" s="64">
        <v>7130773.6</v>
      </c>
      <c r="AF54" s="17">
        <v>0</v>
      </c>
      <c r="AG54" s="17"/>
      <c r="AH54" s="18">
        <v>222657248</v>
      </c>
      <c r="AI54" s="18"/>
      <c r="AJ54" s="19">
        <f t="shared" si="10"/>
        <v>0</v>
      </c>
      <c r="AK54" s="19">
        <f t="shared" si="11"/>
        <v>0</v>
      </c>
      <c r="AL54" s="19">
        <f t="shared" si="12"/>
        <v>1113286240</v>
      </c>
      <c r="AM54" s="19">
        <f t="shared" si="13"/>
        <v>7130773.6</v>
      </c>
      <c r="AN54" s="17">
        <v>0</v>
      </c>
      <c r="AO54" s="17">
        <v>0</v>
      </c>
      <c r="AP54" s="18">
        <v>222657248</v>
      </c>
      <c r="AQ54" s="18">
        <v>0</v>
      </c>
      <c r="AR54" s="18">
        <v>0</v>
      </c>
      <c r="AS54" s="18"/>
      <c r="AT54" s="18">
        <v>0</v>
      </c>
      <c r="AU54" s="19">
        <f t="shared" si="14"/>
        <v>0</v>
      </c>
      <c r="AV54" s="19">
        <f t="shared" si="15"/>
        <v>0</v>
      </c>
      <c r="AW54" s="19">
        <f t="shared" si="16"/>
        <v>1335943488</v>
      </c>
      <c r="AX54" s="19">
        <f t="shared" si="17"/>
        <v>7130773.6</v>
      </c>
      <c r="AY54" s="17">
        <v>0</v>
      </c>
      <c r="AZ54" s="17"/>
      <c r="BA54" s="17">
        <v>222657248</v>
      </c>
      <c r="BB54" s="17"/>
      <c r="BC54" s="19">
        <f t="shared" si="22"/>
        <v>0</v>
      </c>
      <c r="BD54" s="19">
        <f t="shared" si="23"/>
        <v>0</v>
      </c>
      <c r="BE54" s="19">
        <f t="shared" si="20"/>
        <v>1558600736</v>
      </c>
      <c r="BF54" s="19">
        <f t="shared" si="24"/>
        <v>7130773.6</v>
      </c>
    </row>
    <row r="55" spans="1:58" ht="24" customHeight="1">
      <c r="A55" s="33" t="s">
        <v>93</v>
      </c>
      <c r="B55" s="61"/>
      <c r="C55" s="34"/>
      <c r="D55" s="35"/>
      <c r="E55" s="36"/>
      <c r="F55" s="37">
        <f>SUM(F4:F54)</f>
        <v>14415080358.066666</v>
      </c>
      <c r="G55" s="37">
        <f>SUM(G4:G54)</f>
        <v>0</v>
      </c>
      <c r="H55" s="37">
        <f>SUM(H4:H54)</f>
        <v>134547041593.86665</v>
      </c>
      <c r="I55" s="38">
        <v>0</v>
      </c>
      <c r="J55" s="38">
        <f>SUM(J4:J52)</f>
        <v>14415080358.066666</v>
      </c>
      <c r="K55" s="38">
        <f>SUM(K4:K52)</f>
        <v>0</v>
      </c>
      <c r="L55" s="38">
        <f>SUM(L4:L54)</f>
        <v>134547041593.86665</v>
      </c>
      <c r="M55" s="37">
        <f>SUM(M4:M54)</f>
        <v>14415080358</v>
      </c>
      <c r="N55" s="37">
        <f>SUM(N4:N54)</f>
        <v>0</v>
      </c>
      <c r="O55" s="37">
        <f>SUM(O4:O54)</f>
        <v>266187906239</v>
      </c>
      <c r="P55" s="38">
        <f>SUM(P4:P52)</f>
        <v>28830160716.066666</v>
      </c>
      <c r="Q55" s="38">
        <f>SUM(Q4:Q52)</f>
        <v>0</v>
      </c>
      <c r="R55" s="38">
        <f>SUM(R4:R54)</f>
        <v>400734947832.8667</v>
      </c>
      <c r="S55" s="37">
        <f>SUM(S4:S54)</f>
        <v>14415084722</v>
      </c>
      <c r="T55" s="37">
        <f>SUM(T4:T54)</f>
        <v>0</v>
      </c>
      <c r="U55" s="37">
        <f>SUM(U4:U54)</f>
        <v>134547046593</v>
      </c>
      <c r="V55" s="38">
        <f>SUM(V4:V52)</f>
        <v>43245245438.066666</v>
      </c>
      <c r="W55" s="38">
        <f>SUM(W4:W52)</f>
        <v>0</v>
      </c>
      <c r="X55" s="38">
        <f>SUM(X4:X54)</f>
        <v>535281994425.8666</v>
      </c>
      <c r="Y55" s="37">
        <f>SUM(Y4:Y54)</f>
        <v>14415080358</v>
      </c>
      <c r="Z55" s="37">
        <f>SUM(Z4:Z54)</f>
        <v>60762945639</v>
      </c>
      <c r="AA55" s="37">
        <f>SUM(AA4:AA54)</f>
        <v>134547046593</v>
      </c>
      <c r="AB55" s="38">
        <f>SUM(AB4:AB52)</f>
        <v>57660325796.066666</v>
      </c>
      <c r="AC55" s="38">
        <f>SUM(AC4:AC52)</f>
        <v>60762945639</v>
      </c>
      <c r="AD55" s="38">
        <f aca="true" t="shared" si="25" ref="AD55:AI55">SUM(AD4:AD54)</f>
        <v>669829041018.8666</v>
      </c>
      <c r="AE55" s="38">
        <f t="shared" si="25"/>
        <v>3030379955.3399997</v>
      </c>
      <c r="AF55" s="37">
        <f t="shared" si="25"/>
        <v>14415080358</v>
      </c>
      <c r="AG55" s="37">
        <f t="shared" si="25"/>
        <v>0</v>
      </c>
      <c r="AH55" s="37">
        <f t="shared" si="25"/>
        <v>144877128612</v>
      </c>
      <c r="AI55" s="37">
        <f t="shared" si="25"/>
        <v>5739835.76</v>
      </c>
      <c r="AJ55" s="38">
        <f>SUM(AJ4:AJ52)</f>
        <v>72075406154.06667</v>
      </c>
      <c r="AK55" s="38">
        <f>SUM(AK4:AK52)</f>
        <v>60762945639</v>
      </c>
      <c r="AL55" s="38">
        <f aca="true" t="shared" si="26" ref="AL55:AT55">SUM(AL4:AL54)</f>
        <v>814706169630.8665</v>
      </c>
      <c r="AM55" s="38">
        <f t="shared" si="26"/>
        <v>3036119791.1</v>
      </c>
      <c r="AN55" s="37">
        <f t="shared" si="26"/>
        <v>28830169444</v>
      </c>
      <c r="AO55" s="37">
        <f t="shared" si="26"/>
        <v>22524287411.5</v>
      </c>
      <c r="AP55" s="37">
        <f t="shared" si="26"/>
        <v>266187916239</v>
      </c>
      <c r="AQ55" s="37">
        <f t="shared" si="26"/>
        <v>66000000000</v>
      </c>
      <c r="AR55" s="37">
        <f t="shared" si="26"/>
        <v>27623624798</v>
      </c>
      <c r="AS55" s="37">
        <f t="shared" si="26"/>
        <v>337000173.79999924</v>
      </c>
      <c r="AT55" s="37">
        <f t="shared" si="26"/>
        <v>22137489426.2</v>
      </c>
      <c r="AU55" s="38">
        <f>SUM(AU4:AU52)</f>
        <v>100905575598.06667</v>
      </c>
      <c r="AV55" s="38">
        <f>SUM(AV4:AV52)</f>
        <v>83287233050.5</v>
      </c>
      <c r="AW55" s="38">
        <f>SUM(AW4:AW54)</f>
        <v>1174854710841.6667</v>
      </c>
      <c r="AX55" s="38">
        <f>SUM(AX4:AX54)</f>
        <v>25173609217.3</v>
      </c>
      <c r="AY55" s="37">
        <f>SUM(AY4:AY54)</f>
        <v>14415084722</v>
      </c>
      <c r="AZ55" s="37">
        <f>SUM(AZ4:AZ54)</f>
        <v>0</v>
      </c>
      <c r="BA55" s="37">
        <f>SUM(BA4:BA54)</f>
        <v>134547046593</v>
      </c>
      <c r="BB55" s="37">
        <f>SUM(BB4:BB54)</f>
        <v>4422979.37</v>
      </c>
      <c r="BC55" s="38">
        <f>SUM(BC4:BC52)</f>
        <v>115320660320.06667</v>
      </c>
      <c r="BD55" s="38">
        <f>SUM(BD4:BD52)</f>
        <v>83287233050.5</v>
      </c>
      <c r="BE55" s="38">
        <f>SUM(BE4:BE54)</f>
        <v>1309401757434.6667</v>
      </c>
      <c r="BF55" s="38">
        <f>SUM(BF4:BF54)</f>
        <v>25178032196.67</v>
      </c>
    </row>
    <row r="56" spans="8:12" ht="15">
      <c r="H56" s="40"/>
      <c r="J56" s="39"/>
      <c r="K56" s="39"/>
      <c r="L56" s="39"/>
    </row>
    <row r="57" spans="8:51" ht="15">
      <c r="H57" s="41" t="s">
        <v>94</v>
      </c>
      <c r="J57" s="42"/>
      <c r="K57" s="42"/>
      <c r="L57" s="42"/>
      <c r="Y57" s="65"/>
      <c r="Z57" s="66"/>
      <c r="AY57" s="41" t="s">
        <v>94</v>
      </c>
    </row>
    <row r="58" spans="8:39" ht="15" customHeight="1">
      <c r="H58" s="41" t="s">
        <v>94</v>
      </c>
      <c r="Y58" s="67"/>
      <c r="Z58" s="66"/>
      <c r="AE58" s="42"/>
      <c r="AM58" s="42"/>
    </row>
    <row r="59" spans="8:26" ht="15">
      <c r="H59" s="41" t="s">
        <v>94</v>
      </c>
      <c r="Y59" s="65"/>
      <c r="Z59" s="66"/>
    </row>
    <row r="60" spans="25:26" ht="15">
      <c r="Y60" s="66"/>
      <c r="Z60" s="66"/>
    </row>
  </sheetData>
  <sheetProtection/>
  <autoFilter ref="AY3:BB55"/>
  <mergeCells count="14">
    <mergeCell ref="AY2:BB2"/>
    <mergeCell ref="BC2:BF2"/>
    <mergeCell ref="F2:I2"/>
    <mergeCell ref="J2:L2"/>
    <mergeCell ref="M2:O2"/>
    <mergeCell ref="P2:R2"/>
    <mergeCell ref="S2:U2"/>
    <mergeCell ref="AN2:AT2"/>
    <mergeCell ref="AU2:AX2"/>
    <mergeCell ref="AB2:AE2"/>
    <mergeCell ref="AJ2:AM2"/>
    <mergeCell ref="V2:X2"/>
    <mergeCell ref="Y2:AA2"/>
    <mergeCell ref="AF2:AI2"/>
  </mergeCells>
  <hyperlinks>
    <hyperlink ref="E46" r:id="rId1" display="divnacc_nal@unal.edu.co"/>
    <hyperlink ref="E29" r:id="rId2" display="contabilidad@unicordoba.edu.co"/>
    <hyperlink ref="E8" r:id="rId3" display="contumng@umng.edu.co"/>
    <hyperlink ref="E7" r:id="rId4" display="direccion@ufpso.edu.co"/>
    <hyperlink ref="E22" r:id="rId5" display="jmlopez@ut.edu.co"/>
    <hyperlink ref="E6" r:id="rId6" display="ruth.garcia@unicolmayor.edu.co"/>
    <hyperlink ref="E34" r:id="rId7" display="wbenavides@unicauca.edu.co"/>
    <hyperlink ref="E54" r:id="rId8" display="finanzas@intep.edu.co; "/>
    <hyperlink ref="E40" r:id="rId9" display="malena.burgos@uptc.edu.co"/>
    <hyperlink ref="E17" r:id="rId10" display="alexacol@univalle.edu.co"/>
  </hyperlinks>
  <printOptions/>
  <pageMargins left="0.7" right="0.7" top="0.75" bottom="0.75" header="0.3" footer="0.3"/>
  <pageSetup horizontalDpi="600" verticalDpi="600" orientation="portrait" paperSize="9" r:id="rId13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32">
      <selection activeCell="C43" sqref="C43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15.7109375" style="0" customWidth="1"/>
    <col min="6" max="6" width="17.8515625" style="0" bestFit="1" customWidth="1"/>
    <col min="8" max="8" width="16.8515625" style="0" bestFit="1" customWidth="1"/>
    <col min="9" max="9" width="16.57421875" style="0" customWidth="1"/>
  </cols>
  <sheetData>
    <row r="1" spans="3:6" ht="24" customHeight="1">
      <c r="C1" s="62" t="s">
        <v>104</v>
      </c>
      <c r="F1" s="75" t="s">
        <v>171</v>
      </c>
    </row>
    <row r="2" spans="1:5" ht="15">
      <c r="A2" s="73" t="s">
        <v>155</v>
      </c>
      <c r="B2" s="73" t="s">
        <v>2</v>
      </c>
      <c r="C2" s="73" t="s">
        <v>183</v>
      </c>
      <c r="D2" s="73" t="s">
        <v>156</v>
      </c>
      <c r="E2" s="73" t="s">
        <v>184</v>
      </c>
    </row>
    <row r="3" spans="1:6" ht="15">
      <c r="A3" s="45" t="s">
        <v>105</v>
      </c>
      <c r="B3" s="14">
        <v>8919008530</v>
      </c>
      <c r="C3" s="69">
        <v>118775968</v>
      </c>
      <c r="D3" s="69"/>
      <c r="E3" s="47">
        <f>+C3+D3</f>
        <v>118775968</v>
      </c>
      <c r="F3" s="71"/>
    </row>
    <row r="4" spans="1:6" ht="15">
      <c r="A4" s="45" t="s">
        <v>106</v>
      </c>
      <c r="B4" s="14">
        <v>8001448299</v>
      </c>
      <c r="C4" s="69">
        <v>999857319</v>
      </c>
      <c r="D4" s="69"/>
      <c r="E4" s="47">
        <f aca="true" t="shared" si="0" ref="E4:E27">+C4+D4</f>
        <v>999857319</v>
      </c>
      <c r="F4" s="71"/>
    </row>
    <row r="5" spans="1:6" ht="15">
      <c r="A5" s="45" t="s">
        <v>107</v>
      </c>
      <c r="B5" s="14">
        <v>8909800408</v>
      </c>
      <c r="C5" s="69">
        <v>15018169355</v>
      </c>
      <c r="D5" s="69"/>
      <c r="E5" s="47">
        <f t="shared" si="0"/>
        <v>15018169355</v>
      </c>
      <c r="F5" s="71"/>
    </row>
    <row r="6" spans="1:6" ht="15">
      <c r="A6" s="45" t="s">
        <v>108</v>
      </c>
      <c r="B6" s="14">
        <v>8908010630</v>
      </c>
      <c r="C6" s="69">
        <v>3723281310</v>
      </c>
      <c r="D6" s="69"/>
      <c r="E6" s="47">
        <f t="shared" si="0"/>
        <v>3723281310</v>
      </c>
      <c r="F6" s="76"/>
    </row>
    <row r="7" spans="1:6" ht="15">
      <c r="A7" s="45" t="s">
        <v>109</v>
      </c>
      <c r="B7" s="14">
        <v>8904801235</v>
      </c>
      <c r="C7" s="69">
        <v>3975869911</v>
      </c>
      <c r="D7" s="69"/>
      <c r="E7" s="47">
        <f t="shared" si="0"/>
        <v>3975869911</v>
      </c>
      <c r="F7" s="71"/>
    </row>
    <row r="8" spans="1:8" ht="15">
      <c r="A8" s="45" t="s">
        <v>110</v>
      </c>
      <c r="B8" s="14">
        <v>8910800313</v>
      </c>
      <c r="C8" s="69">
        <v>3746044367</v>
      </c>
      <c r="D8" s="69"/>
      <c r="E8" s="47">
        <f t="shared" si="0"/>
        <v>3746044367</v>
      </c>
      <c r="F8" s="77"/>
      <c r="H8">
        <f>1000000-H9</f>
        <v>789000</v>
      </c>
    </row>
    <row r="9" spans="1:8" ht="15">
      <c r="A9" s="45" t="s">
        <v>111</v>
      </c>
      <c r="B9" s="14">
        <v>8906800622</v>
      </c>
      <c r="C9" s="69">
        <v>667426010</v>
      </c>
      <c r="D9" s="69"/>
      <c r="E9" s="47">
        <f t="shared" si="0"/>
        <v>667426010</v>
      </c>
      <c r="F9" s="76"/>
      <c r="H9">
        <f>591000-380000</f>
        <v>211000</v>
      </c>
    </row>
    <row r="10" spans="1:6" ht="15">
      <c r="A10" s="45" t="s">
        <v>112</v>
      </c>
      <c r="B10" s="14">
        <v>8911903461</v>
      </c>
      <c r="C10" s="69">
        <v>1274216882</v>
      </c>
      <c r="D10" s="69"/>
      <c r="E10" s="47">
        <f t="shared" si="0"/>
        <v>1274216882</v>
      </c>
      <c r="F10" s="76"/>
    </row>
    <row r="11" spans="1:6" ht="15">
      <c r="A11" s="45" t="s">
        <v>113</v>
      </c>
      <c r="B11" s="14">
        <v>8921150294</v>
      </c>
      <c r="C11" s="69">
        <v>1058188234</v>
      </c>
      <c r="D11" s="69"/>
      <c r="E11" s="47">
        <f t="shared" si="0"/>
        <v>1058188234</v>
      </c>
      <c r="F11" s="71"/>
    </row>
    <row r="12" spans="1:9" ht="15">
      <c r="A12" s="45" t="s">
        <v>114</v>
      </c>
      <c r="B12" s="14">
        <v>8920007573</v>
      </c>
      <c r="C12" s="69">
        <v>1428516765</v>
      </c>
      <c r="D12" s="69"/>
      <c r="E12" s="47">
        <f t="shared" si="0"/>
        <v>1428516765</v>
      </c>
      <c r="F12" s="76"/>
      <c r="H12" s="60"/>
      <c r="I12" s="60"/>
    </row>
    <row r="13" spans="1:9" ht="15">
      <c r="A13" s="45" t="s">
        <v>115</v>
      </c>
      <c r="B13" s="14">
        <v>8001189541</v>
      </c>
      <c r="C13" s="69">
        <v>3081333860</v>
      </c>
      <c r="D13" s="69"/>
      <c r="E13" s="47">
        <f t="shared" si="0"/>
        <v>3081333860</v>
      </c>
      <c r="F13" s="71"/>
      <c r="H13" s="60">
        <v>3081333860</v>
      </c>
      <c r="I13" s="60">
        <f>+C13-H13</f>
        <v>0</v>
      </c>
    </row>
    <row r="14" spans="1:9" ht="15">
      <c r="A14" s="45" t="s">
        <v>116</v>
      </c>
      <c r="B14" s="14">
        <v>8905015104</v>
      </c>
      <c r="C14" s="69">
        <v>1956264133</v>
      </c>
      <c r="D14" s="69"/>
      <c r="E14" s="47">
        <f t="shared" si="0"/>
        <v>1956264133</v>
      </c>
      <c r="F14" s="71"/>
      <c r="H14" s="60">
        <v>413516407</v>
      </c>
      <c r="I14" s="60">
        <f>+H14-D13</f>
        <v>413516407</v>
      </c>
    </row>
    <row r="15" spans="1:9" ht="15">
      <c r="A15" s="45" t="s">
        <v>117</v>
      </c>
      <c r="B15" s="14">
        <v>8922003239</v>
      </c>
      <c r="C15" s="69">
        <v>990421502</v>
      </c>
      <c r="D15" s="69"/>
      <c r="E15" s="47">
        <f t="shared" si="0"/>
        <v>990421502</v>
      </c>
      <c r="F15" s="71"/>
      <c r="H15" s="60">
        <f>SUM(H13:H14)</f>
        <v>3494850267</v>
      </c>
      <c r="I15" s="60"/>
    </row>
    <row r="16" spans="1:9" ht="15">
      <c r="A16" s="45" t="s">
        <v>118</v>
      </c>
      <c r="B16" s="14">
        <v>8901022573</v>
      </c>
      <c r="C16" s="69">
        <v>5714972758</v>
      </c>
      <c r="D16" s="69"/>
      <c r="E16" s="47">
        <f t="shared" si="0"/>
        <v>5714972758</v>
      </c>
      <c r="F16" s="71"/>
      <c r="H16" s="60"/>
      <c r="I16" s="60"/>
    </row>
    <row r="17" spans="1:9" ht="15">
      <c r="A17" s="45" t="s">
        <v>119</v>
      </c>
      <c r="B17" s="14">
        <v>8915003192</v>
      </c>
      <c r="C17" s="69">
        <v>4994354320</v>
      </c>
      <c r="D17" s="69"/>
      <c r="E17" s="47">
        <f t="shared" si="0"/>
        <v>4994354320</v>
      </c>
      <c r="F17" s="76"/>
      <c r="H17" s="60"/>
      <c r="I17" s="60"/>
    </row>
    <row r="18" spans="1:9" ht="15">
      <c r="A18" s="45" t="s">
        <v>120</v>
      </c>
      <c r="B18" s="14">
        <v>8917801118</v>
      </c>
      <c r="C18" s="69">
        <v>2426696944</v>
      </c>
      <c r="D18" s="69"/>
      <c r="E18" s="47">
        <f t="shared" si="0"/>
        <v>2426696944</v>
      </c>
      <c r="F18" s="71"/>
      <c r="H18" s="60"/>
      <c r="I18" s="60"/>
    </row>
    <row r="19" spans="1:9" ht="15">
      <c r="A19" s="45" t="s">
        <v>121</v>
      </c>
      <c r="B19" s="14">
        <v>8350003004</v>
      </c>
      <c r="C19" s="69">
        <v>665664483</v>
      </c>
      <c r="D19" s="69"/>
      <c r="E19" s="47">
        <f t="shared" si="0"/>
        <v>665664483</v>
      </c>
      <c r="F19" s="76"/>
      <c r="H19" s="60"/>
      <c r="I19" s="60"/>
    </row>
    <row r="20" spans="1:9" ht="15">
      <c r="A20" s="45" t="s">
        <v>122</v>
      </c>
      <c r="B20" s="14">
        <v>8900004328</v>
      </c>
      <c r="C20" s="69">
        <v>2606980881</v>
      </c>
      <c r="D20" s="69"/>
      <c r="E20" s="47">
        <f t="shared" si="0"/>
        <v>2606980881</v>
      </c>
      <c r="F20" s="71"/>
      <c r="H20" s="60"/>
      <c r="I20" s="60"/>
    </row>
    <row r="21" spans="1:9" ht="15">
      <c r="A21" s="45" t="s">
        <v>123</v>
      </c>
      <c r="B21" s="14">
        <v>8907006407</v>
      </c>
      <c r="C21" s="69">
        <v>2284664965</v>
      </c>
      <c r="D21" s="69"/>
      <c r="E21" s="47">
        <f t="shared" si="0"/>
        <v>2284664965</v>
      </c>
      <c r="F21" s="71"/>
      <c r="H21" s="60"/>
      <c r="I21" s="60"/>
    </row>
    <row r="22" spans="1:9" ht="15">
      <c r="A22" s="45" t="s">
        <v>124</v>
      </c>
      <c r="B22" s="14">
        <v>8903990106</v>
      </c>
      <c r="C22" s="69">
        <v>11282915242</v>
      </c>
      <c r="D22" s="69"/>
      <c r="E22" s="47">
        <f t="shared" si="0"/>
        <v>11282915242</v>
      </c>
      <c r="F22" s="71"/>
      <c r="H22" s="60"/>
      <c r="I22" s="60"/>
    </row>
    <row r="23" spans="1:9" ht="15">
      <c r="A23" s="45" t="s">
        <v>125</v>
      </c>
      <c r="B23" s="14">
        <v>8999992307</v>
      </c>
      <c r="C23" s="69">
        <v>890115765</v>
      </c>
      <c r="D23" s="69"/>
      <c r="E23" s="47">
        <f t="shared" si="0"/>
        <v>890115765</v>
      </c>
      <c r="F23" s="71"/>
      <c r="H23" s="60"/>
      <c r="I23" s="60"/>
    </row>
    <row r="24" spans="1:9" ht="15">
      <c r="A24" s="45" t="s">
        <v>126</v>
      </c>
      <c r="B24" s="14">
        <v>8905006226</v>
      </c>
      <c r="C24" s="69">
        <v>1707885039</v>
      </c>
      <c r="D24" s="69"/>
      <c r="E24" s="47">
        <f t="shared" si="0"/>
        <v>1707885039</v>
      </c>
      <c r="F24" s="71"/>
      <c r="H24" s="60"/>
      <c r="I24" s="60"/>
    </row>
    <row r="25" spans="1:6" ht="15">
      <c r="A25" s="45" t="s">
        <v>127</v>
      </c>
      <c r="B25" s="21">
        <v>8001631300</v>
      </c>
      <c r="C25" s="69">
        <v>681006381</v>
      </c>
      <c r="D25" s="69"/>
      <c r="E25" s="47">
        <f t="shared" si="0"/>
        <v>681006381</v>
      </c>
      <c r="F25" s="71"/>
    </row>
    <row r="26" spans="1:6" ht="15">
      <c r="A26" s="45" t="s">
        <v>128</v>
      </c>
      <c r="B26" s="14">
        <v>8902012134</v>
      </c>
      <c r="C26" s="69">
        <v>5978073926</v>
      </c>
      <c r="D26" s="69"/>
      <c r="E26" s="47">
        <f t="shared" si="0"/>
        <v>5978073926</v>
      </c>
      <c r="F26" s="71"/>
    </row>
    <row r="27" spans="1:6" ht="15">
      <c r="A27" s="45" t="s">
        <v>129</v>
      </c>
      <c r="B27" s="14">
        <v>8002253408</v>
      </c>
      <c r="C27" s="69">
        <v>594690060</v>
      </c>
      <c r="D27" s="69"/>
      <c r="E27" s="47">
        <f t="shared" si="0"/>
        <v>594690060</v>
      </c>
      <c r="F27" s="71"/>
    </row>
    <row r="28" spans="1:6" ht="15">
      <c r="A28" s="45" t="s">
        <v>130</v>
      </c>
      <c r="B28" s="14">
        <v>8999990633</v>
      </c>
      <c r="C28" s="69">
        <v>31948198810</v>
      </c>
      <c r="D28" s="69"/>
      <c r="E28" s="47">
        <f>+C28+D28</f>
        <v>31948198810</v>
      </c>
      <c r="F28" s="77"/>
    </row>
    <row r="29" spans="1:6" ht="15">
      <c r="A29" s="45" t="s">
        <v>131</v>
      </c>
      <c r="B29" s="14">
        <v>8999991244</v>
      </c>
      <c r="C29" s="69">
        <v>3155181017</v>
      </c>
      <c r="D29" s="69"/>
      <c r="E29" s="47">
        <f>+C29+D29</f>
        <v>3155181017</v>
      </c>
      <c r="F29" s="77"/>
    </row>
    <row r="30" spans="1:6" ht="15">
      <c r="A30" s="45" t="s">
        <v>132</v>
      </c>
      <c r="B30" s="63">
        <v>8918003301</v>
      </c>
      <c r="C30" s="69">
        <v>5987067065</v>
      </c>
      <c r="D30" s="69"/>
      <c r="E30" s="47">
        <f>+C30+D30</f>
        <v>5987067065</v>
      </c>
      <c r="F30" s="76"/>
    </row>
    <row r="31" spans="1:6" ht="15">
      <c r="A31" s="45" t="s">
        <v>133</v>
      </c>
      <c r="B31" s="14">
        <v>8923002856</v>
      </c>
      <c r="C31" s="69">
        <v>1376653680</v>
      </c>
      <c r="D31" s="69"/>
      <c r="E31" s="47">
        <f>+C31+D31</f>
        <v>1376653680</v>
      </c>
      <c r="F31" s="76"/>
    </row>
    <row r="32" spans="1:6" ht="15">
      <c r="A32" s="45" t="s">
        <v>134</v>
      </c>
      <c r="B32" s="14">
        <v>8916800894</v>
      </c>
      <c r="C32" s="69">
        <v>2193758049</v>
      </c>
      <c r="D32" s="69"/>
      <c r="E32" s="47">
        <f>+C32+D32</f>
        <v>2193758049</v>
      </c>
      <c r="F32" s="76"/>
    </row>
    <row r="33" spans="1:6" ht="15">
      <c r="A33" s="45" t="s">
        <v>135</v>
      </c>
      <c r="B33" s="14">
        <v>8911800842</v>
      </c>
      <c r="C33" s="69">
        <v>2602200719</v>
      </c>
      <c r="D33" s="69"/>
      <c r="E33" s="47">
        <f>+C33+D33</f>
        <v>2602200719</v>
      </c>
      <c r="F33" s="76"/>
    </row>
    <row r="34" spans="1:6" ht="15">
      <c r="A34" s="45" t="s">
        <v>136</v>
      </c>
      <c r="B34" s="14">
        <v>8914800359</v>
      </c>
      <c r="C34" s="69">
        <v>4453714970</v>
      </c>
      <c r="D34" s="69"/>
      <c r="E34" s="47">
        <f>+C34+D34</f>
        <v>4453714970</v>
      </c>
      <c r="F34" s="76"/>
    </row>
    <row r="35" spans="1:6" ht="24">
      <c r="A35" s="45" t="s">
        <v>137</v>
      </c>
      <c r="B35" s="14">
        <v>8605127804</v>
      </c>
      <c r="C35" s="69">
        <v>2057708956</v>
      </c>
      <c r="D35" s="69"/>
      <c r="E35" s="47">
        <f>+C35+D35</f>
        <v>2057708956</v>
      </c>
      <c r="F35" s="76"/>
    </row>
    <row r="36" spans="1:6" ht="15">
      <c r="A36" s="49" t="s">
        <v>138</v>
      </c>
      <c r="B36" s="50"/>
      <c r="C36" s="51">
        <f>SUM(C3:C35)</f>
        <v>131640869646</v>
      </c>
      <c r="D36" s="51">
        <f>SUM(D3:D35)</f>
        <v>0</v>
      </c>
      <c r="E36" s="51">
        <f>+C36+D36</f>
        <v>131640869646</v>
      </c>
      <c r="F36" s="51">
        <f>SUM(F3:F35)</f>
        <v>0</v>
      </c>
    </row>
    <row r="37" spans="1:6" ht="15">
      <c r="A37" s="52" t="s">
        <v>139</v>
      </c>
      <c r="B37" s="53">
        <v>8918002604</v>
      </c>
      <c r="C37" s="68">
        <v>393245961</v>
      </c>
      <c r="E37" s="47"/>
      <c r="F37" s="70"/>
    </row>
    <row r="38" spans="1:6" ht="15">
      <c r="A38" s="52" t="s">
        <v>140</v>
      </c>
      <c r="B38" s="53">
        <v>8907009060</v>
      </c>
      <c r="C38" s="68">
        <v>63845174</v>
      </c>
      <c r="E38" s="47"/>
      <c r="F38" s="70"/>
    </row>
    <row r="39" spans="1:6" ht="15">
      <c r="A39" s="54" t="s">
        <v>44</v>
      </c>
      <c r="B39" s="53">
        <v>8909801341</v>
      </c>
      <c r="C39" s="68">
        <v>208672338</v>
      </c>
      <c r="E39" s="47"/>
      <c r="F39" s="70"/>
    </row>
    <row r="40" spans="1:6" ht="15">
      <c r="A40" s="54" t="s">
        <v>57</v>
      </c>
      <c r="B40" s="53">
        <v>8915007591</v>
      </c>
      <c r="C40" s="68">
        <v>262777234</v>
      </c>
      <c r="E40" s="47"/>
      <c r="F40" s="70"/>
    </row>
    <row r="41" spans="1:6" ht="15">
      <c r="A41" s="52" t="s">
        <v>141</v>
      </c>
      <c r="B41" s="53">
        <v>8909801501</v>
      </c>
      <c r="C41" s="68">
        <v>128354046</v>
      </c>
      <c r="E41" s="47"/>
      <c r="F41" s="70"/>
    </row>
    <row r="42" spans="1:6" ht="15">
      <c r="A42" s="54" t="s">
        <v>142</v>
      </c>
      <c r="B42" s="53">
        <v>8002479401</v>
      </c>
      <c r="C42" s="68">
        <v>122853105</v>
      </c>
      <c r="E42" s="47"/>
      <c r="F42" s="70"/>
    </row>
    <row r="43" spans="1:6" ht="15">
      <c r="A43" s="54" t="s">
        <v>143</v>
      </c>
      <c r="B43" s="53">
        <v>8917019320</v>
      </c>
      <c r="C43" s="68">
        <f>159276571</f>
        <v>159276571</v>
      </c>
      <c r="D43" s="59">
        <v>36000000</v>
      </c>
      <c r="E43" s="47"/>
      <c r="F43" s="70"/>
    </row>
    <row r="44" spans="1:6" ht="15">
      <c r="A44" s="54" t="s">
        <v>144</v>
      </c>
      <c r="B44" s="53">
        <v>8908026784</v>
      </c>
      <c r="C44" s="68">
        <v>128187289</v>
      </c>
      <c r="E44" s="47"/>
      <c r="F44" s="70"/>
    </row>
    <row r="45" spans="1:6" ht="15">
      <c r="A45" s="54" t="s">
        <v>145</v>
      </c>
      <c r="B45" s="53">
        <v>8001240234</v>
      </c>
      <c r="C45" s="68">
        <v>171714544</v>
      </c>
      <c r="E45" s="47"/>
      <c r="F45" s="70"/>
    </row>
    <row r="46" spans="1:6" ht="15">
      <c r="A46" s="54" t="s">
        <v>146</v>
      </c>
      <c r="B46" s="53">
        <v>8909801531</v>
      </c>
      <c r="C46" s="68">
        <v>494392467</v>
      </c>
      <c r="E46" s="47"/>
      <c r="F46" s="70"/>
    </row>
    <row r="47" spans="1:6" ht="15">
      <c r="A47" s="54" t="s">
        <v>85</v>
      </c>
      <c r="B47" s="53">
        <v>8904800545</v>
      </c>
      <c r="C47" s="68">
        <v>207704043</v>
      </c>
      <c r="E47" s="47"/>
      <c r="F47" s="70"/>
    </row>
    <row r="48" spans="1:6" ht="15">
      <c r="A48" s="54" t="s">
        <v>147</v>
      </c>
      <c r="B48" s="53">
        <v>8020110655</v>
      </c>
      <c r="C48" s="68">
        <v>167905996</v>
      </c>
      <c r="E48" s="47"/>
      <c r="F48" s="70"/>
    </row>
    <row r="49" spans="1:6" ht="15">
      <c r="A49" s="54" t="s">
        <v>91</v>
      </c>
      <c r="B49" s="53">
        <v>8905015784</v>
      </c>
      <c r="C49" s="68">
        <v>174590931</v>
      </c>
      <c r="E49" s="47"/>
      <c r="F49" s="70"/>
    </row>
    <row r="50" spans="1:6" ht="15">
      <c r="A50" s="54" t="s">
        <v>92</v>
      </c>
      <c r="B50" s="53">
        <v>8919028110</v>
      </c>
      <c r="C50" s="68">
        <v>222657248</v>
      </c>
      <c r="E50" s="47"/>
      <c r="F50" s="70"/>
    </row>
    <row r="51" spans="1:6" ht="15">
      <c r="A51" s="55"/>
      <c r="B51" s="55"/>
      <c r="C51" s="51">
        <f>SUM(C37:C50)</f>
        <v>2906176947</v>
      </c>
      <c r="E51" s="47"/>
      <c r="F51" s="70"/>
    </row>
    <row r="52" spans="1:6" ht="15">
      <c r="A52" s="55"/>
      <c r="B52" s="55"/>
      <c r="C52" s="47">
        <f>+E36+C51</f>
        <v>134547046593</v>
      </c>
      <c r="E52" s="47"/>
      <c r="F52" s="70"/>
    </row>
    <row r="53" spans="1:6" ht="15">
      <c r="A53" s="55"/>
      <c r="B53" s="55"/>
      <c r="C53" s="62" t="s">
        <v>148</v>
      </c>
      <c r="E53" s="47"/>
      <c r="F53" s="70"/>
    </row>
    <row r="54" spans="1:6" ht="48.75">
      <c r="A54" s="56" t="s">
        <v>149</v>
      </c>
      <c r="B54" s="57">
        <v>8999990633</v>
      </c>
      <c r="C54" s="69">
        <v>10265689102</v>
      </c>
      <c r="D54" s="48"/>
      <c r="E54" s="47"/>
      <c r="F54" s="70"/>
    </row>
    <row r="55" spans="1:5" ht="36.75">
      <c r="A55" s="56" t="s">
        <v>150</v>
      </c>
      <c r="B55" s="57">
        <v>8915003192</v>
      </c>
      <c r="C55" s="69">
        <v>1076432590</v>
      </c>
      <c r="D55" s="46"/>
      <c r="E55" s="47"/>
    </row>
    <row r="56" spans="1:5" ht="36.75">
      <c r="A56" s="56" t="s">
        <v>151</v>
      </c>
      <c r="B56" s="58">
        <v>8908010630</v>
      </c>
      <c r="C56" s="69">
        <v>992908558</v>
      </c>
      <c r="D56" s="46"/>
      <c r="E56" s="47"/>
    </row>
    <row r="57" spans="1:5" ht="36.75">
      <c r="A57" s="56" t="s">
        <v>152</v>
      </c>
      <c r="B57" s="58">
        <v>8910800313</v>
      </c>
      <c r="C57" s="69">
        <v>1719875144</v>
      </c>
      <c r="D57" s="46"/>
      <c r="E57" s="47"/>
    </row>
    <row r="58" spans="1:5" ht="48.75">
      <c r="A58" s="56" t="s">
        <v>153</v>
      </c>
      <c r="B58" s="58">
        <v>8916800894</v>
      </c>
      <c r="C58" s="69">
        <v>95786696</v>
      </c>
      <c r="D58" s="46"/>
      <c r="E58" s="47"/>
    </row>
    <row r="59" spans="1:5" ht="48.75">
      <c r="A59" s="56" t="s">
        <v>154</v>
      </c>
      <c r="B59" s="58">
        <v>8914800359</v>
      </c>
      <c r="C59" s="72">
        <v>264392632</v>
      </c>
      <c r="D59" s="46"/>
      <c r="E59" s="47"/>
    </row>
    <row r="60" spans="1:5" ht="15">
      <c r="A60" s="55"/>
      <c r="B60" s="55"/>
      <c r="C60" s="51">
        <f>SUM(C54:C59)</f>
        <v>14415084722</v>
      </c>
      <c r="E60" s="47"/>
    </row>
    <row r="61" spans="3:6" ht="15">
      <c r="C61" s="51">
        <f>+C60+C36+D36</f>
        <v>146055954368</v>
      </c>
      <c r="E61" s="47"/>
      <c r="F61" s="47"/>
    </row>
    <row r="62" spans="3:5" ht="15">
      <c r="C62" s="47">
        <f>+C61+C51</f>
        <v>148962131315</v>
      </c>
      <c r="E62" s="47"/>
    </row>
    <row r="63" ht="15">
      <c r="C63" s="59"/>
    </row>
    <row r="64" ht="15">
      <c r="C64" s="47">
        <f>+C62+C63</f>
        <v>148962131315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chormaza</cp:lastModifiedBy>
  <dcterms:created xsi:type="dcterms:W3CDTF">2012-01-13T14:38:35Z</dcterms:created>
  <dcterms:modified xsi:type="dcterms:W3CDTF">2012-11-09T22:16:47Z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