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895" windowHeight="8340" activeTab="0"/>
  </bookViews>
  <sheets>
    <sheet name="CGN001 S Y MOVIENT SIN CONSOL" sheetId="1" r:id="rId1"/>
    <sheet name="CGN002 O RECIPROCAS SIN CONSOLI" sheetId="2" r:id="rId2"/>
    <sheet name="CGN001 S Y MOVIMIENTOS CONSILID" sheetId="3" r:id="rId3"/>
    <sheet name="CGN002 O RECIPROCAS CONSOLIDADO" sheetId="4" r:id="rId4"/>
  </sheets>
  <definedNames/>
  <calcPr fullCalcOnLoad="1"/>
</workbook>
</file>

<file path=xl/comments2.xml><?xml version="1.0" encoding="utf-8"?>
<comments xmlns="http://schemas.openxmlformats.org/spreadsheetml/2006/main">
  <authors>
    <author>emorales</author>
  </authors>
  <commentList>
    <comment ref="F1180" authorId="0">
      <text>
        <r>
          <rPr>
            <b/>
            <sz val="8"/>
            <rFont val="Tahoma"/>
            <family val="0"/>
          </rPr>
          <t>emorales:</t>
        </r>
        <r>
          <rPr>
            <sz val="8"/>
            <rFont val="Tahoma"/>
            <family val="0"/>
          </rPr>
          <t xml:space="preserve">
se calculo el 50% del total</t>
        </r>
      </text>
    </comment>
    <comment ref="F1181" authorId="0">
      <text>
        <r>
          <rPr>
            <b/>
            <sz val="8"/>
            <rFont val="Tahoma"/>
            <family val="0"/>
          </rPr>
          <t>emorales:</t>
        </r>
        <r>
          <rPr>
            <sz val="8"/>
            <rFont val="Tahoma"/>
            <family val="0"/>
          </rPr>
          <t xml:space="preserve">
se calculo el 3.58% del total</t>
        </r>
      </text>
    </comment>
    <comment ref="F1182" authorId="0">
      <text>
        <r>
          <rPr>
            <b/>
            <sz val="8"/>
            <rFont val="Tahoma"/>
            <family val="0"/>
          </rPr>
          <t>emorales:</t>
        </r>
        <r>
          <rPr>
            <sz val="8"/>
            <rFont val="Tahoma"/>
            <family val="0"/>
          </rPr>
          <t xml:space="preserve">
se calculo el 35% del total</t>
        </r>
      </text>
    </comment>
    <comment ref="F1183" authorId="0">
      <text>
        <r>
          <rPr>
            <b/>
            <sz val="8"/>
            <rFont val="Tahoma"/>
            <family val="0"/>
          </rPr>
          <t>emorales:</t>
        </r>
        <r>
          <rPr>
            <sz val="8"/>
            <rFont val="Tahoma"/>
            <family val="0"/>
          </rPr>
          <t xml:space="preserve">
se calculo el 10.42% del total</t>
        </r>
      </text>
    </comment>
    <comment ref="F1187" authorId="0">
      <text>
        <r>
          <rPr>
            <b/>
            <sz val="8"/>
            <rFont val="Tahoma"/>
            <family val="0"/>
          </rPr>
          <t>emorales:</t>
        </r>
        <r>
          <rPr>
            <sz val="8"/>
            <rFont val="Tahoma"/>
            <family val="0"/>
          </rPr>
          <t xml:space="preserve">
Se calculo el 61% del total</t>
        </r>
      </text>
    </comment>
    <comment ref="F1188" authorId="0">
      <text>
        <r>
          <rPr>
            <b/>
            <sz val="8"/>
            <rFont val="Tahoma"/>
            <family val="0"/>
          </rPr>
          <t>emorales:</t>
        </r>
        <r>
          <rPr>
            <sz val="8"/>
            <rFont val="Tahoma"/>
            <family val="0"/>
          </rPr>
          <t xml:space="preserve">
Se calculo el 34% del total</t>
        </r>
      </text>
    </comment>
    <comment ref="F1189" authorId="0">
      <text>
        <r>
          <rPr>
            <b/>
            <sz val="8"/>
            <rFont val="Tahoma"/>
            <family val="0"/>
          </rPr>
          <t>emorales:</t>
        </r>
        <r>
          <rPr>
            <sz val="8"/>
            <rFont val="Tahoma"/>
            <family val="0"/>
          </rPr>
          <t xml:space="preserve">
Se calculo el 5% del total</t>
        </r>
      </text>
    </comment>
  </commentList>
</comments>
</file>

<file path=xl/comments4.xml><?xml version="1.0" encoding="utf-8"?>
<comments xmlns="http://schemas.openxmlformats.org/spreadsheetml/2006/main">
  <authors>
    <author>emorales</author>
  </authors>
  <commentList>
    <comment ref="F1183" authorId="0">
      <text>
        <r>
          <rPr>
            <b/>
            <sz val="8"/>
            <rFont val="Tahoma"/>
            <family val="0"/>
          </rPr>
          <t>emorales:</t>
        </r>
        <r>
          <rPr>
            <sz val="8"/>
            <rFont val="Tahoma"/>
            <family val="0"/>
          </rPr>
          <t xml:space="preserve">
se calculo el 50% del total</t>
        </r>
      </text>
    </comment>
    <comment ref="F1184" authorId="0">
      <text>
        <r>
          <rPr>
            <b/>
            <sz val="8"/>
            <rFont val="Tahoma"/>
            <family val="0"/>
          </rPr>
          <t>emorales:</t>
        </r>
        <r>
          <rPr>
            <sz val="8"/>
            <rFont val="Tahoma"/>
            <family val="0"/>
          </rPr>
          <t xml:space="preserve">
se calculo el 3.58% del total</t>
        </r>
      </text>
    </comment>
    <comment ref="F1185" authorId="0">
      <text>
        <r>
          <rPr>
            <b/>
            <sz val="8"/>
            <rFont val="Tahoma"/>
            <family val="0"/>
          </rPr>
          <t>emorales:</t>
        </r>
        <r>
          <rPr>
            <sz val="8"/>
            <rFont val="Tahoma"/>
            <family val="0"/>
          </rPr>
          <t xml:space="preserve">
se calculo el 35% del total</t>
        </r>
      </text>
    </comment>
    <comment ref="F1186" authorId="0">
      <text>
        <r>
          <rPr>
            <b/>
            <sz val="8"/>
            <rFont val="Tahoma"/>
            <family val="0"/>
          </rPr>
          <t>emorales:</t>
        </r>
        <r>
          <rPr>
            <sz val="8"/>
            <rFont val="Tahoma"/>
            <family val="0"/>
          </rPr>
          <t xml:space="preserve">
se calculo el 10.42% del total</t>
        </r>
      </text>
    </comment>
    <comment ref="F1190" authorId="0">
      <text>
        <r>
          <rPr>
            <b/>
            <sz val="8"/>
            <rFont val="Tahoma"/>
            <family val="0"/>
          </rPr>
          <t>emorales:</t>
        </r>
        <r>
          <rPr>
            <sz val="8"/>
            <rFont val="Tahoma"/>
            <family val="0"/>
          </rPr>
          <t xml:space="preserve">
Se calculo el 61% del total</t>
        </r>
      </text>
    </comment>
    <comment ref="F1191" authorId="0">
      <text>
        <r>
          <rPr>
            <b/>
            <sz val="8"/>
            <rFont val="Tahoma"/>
            <family val="0"/>
          </rPr>
          <t>emorales:</t>
        </r>
        <r>
          <rPr>
            <sz val="8"/>
            <rFont val="Tahoma"/>
            <family val="0"/>
          </rPr>
          <t xml:space="preserve">
Se calculo el 34% del total</t>
        </r>
      </text>
    </comment>
    <comment ref="F1192" authorId="0">
      <text>
        <r>
          <rPr>
            <b/>
            <sz val="8"/>
            <rFont val="Tahoma"/>
            <family val="0"/>
          </rPr>
          <t>emorales:</t>
        </r>
        <r>
          <rPr>
            <sz val="8"/>
            <rFont val="Tahoma"/>
            <family val="0"/>
          </rPr>
          <t xml:space="preserve">
Se calculo el 5% del total</t>
        </r>
      </text>
    </comment>
  </commentList>
</comments>
</file>

<file path=xl/sharedStrings.xml><?xml version="1.0" encoding="utf-8"?>
<sst xmlns="http://schemas.openxmlformats.org/spreadsheetml/2006/main" count="12421" uniqueCount="2405">
  <si>
    <t>TOLIMA - RIOBLANCO</t>
  </si>
  <si>
    <t>TOLIMA - RONCESVALLES</t>
  </si>
  <si>
    <t>TOLIMA - ROVIRA</t>
  </si>
  <si>
    <t>TOLIMA - SALDAÑA</t>
  </si>
  <si>
    <t>TOLIMA - SAN ANTONIO</t>
  </si>
  <si>
    <t>TOLIMA - SAN LUIS</t>
  </si>
  <si>
    <t>TOLIMA - SANTA ISABEL</t>
  </si>
  <si>
    <t>TOLIMA - SUAREZ</t>
  </si>
  <si>
    <t>TOLIMA - VALLE DE SAN JUAN</t>
  </si>
  <si>
    <t>TOLIMA - VENADILLO</t>
  </si>
  <si>
    <t>TOLIMA - VILLA HERMOSA</t>
  </si>
  <si>
    <t>TOLIMA - VILLARRICA</t>
  </si>
  <si>
    <t>VALLE DEL CAUCA - ALCALA</t>
  </si>
  <si>
    <t>VALLE DEL CAUCA - ANDALUCIA</t>
  </si>
  <si>
    <t>VALLE DEL CAUCA - ANSERMA NUEVO</t>
  </si>
  <si>
    <t>VALLE DEL CAUCA - ARGELIA</t>
  </si>
  <si>
    <t>VALLE DEL CAUCA - BOLIVAR</t>
  </si>
  <si>
    <t>VALLE DEL CAUCA - BUGA LA GRANDE</t>
  </si>
  <si>
    <t>VALLE DEL CAUCA - CAICEDONIA</t>
  </si>
  <si>
    <t>VALLE DEL CAUCA - CALIMA-DARIEN</t>
  </si>
  <si>
    <t>VALLE DEL CAUCA - CANDELARIA</t>
  </si>
  <si>
    <t>VALLE DEL CAUCA - DAGUA</t>
  </si>
  <si>
    <t>VALLE DEL CAUCA - EL AGUILA</t>
  </si>
  <si>
    <t>VALLE DEL CAUCA - EL CAIRO</t>
  </si>
  <si>
    <t>VALLE DEL CAUCA - EL CERRITO</t>
  </si>
  <si>
    <t>VALLE DEL CAUCA - EL DOVIO</t>
  </si>
  <si>
    <t>VALLE DEL CAUCA - FLORIDA</t>
  </si>
  <si>
    <t>VALLE DEL CAUCA - GINEBRA</t>
  </si>
  <si>
    <t>VALLE DEL CAUCA - GUACARI</t>
  </si>
  <si>
    <t>VALLE DEL CAUCA - JAMUNDI</t>
  </si>
  <si>
    <t>VALLE DEL CAUCA - LA CUMBRE</t>
  </si>
  <si>
    <t>VALLE DEL CAUCA - LA UNION</t>
  </si>
  <si>
    <t>VALLE DEL CAUCA - LA VICTORIA</t>
  </si>
  <si>
    <t>VALLE DEL CAUCA - OBANDO</t>
  </si>
  <si>
    <t>VALLE DEL CAUCA - PRADERA</t>
  </si>
  <si>
    <t>VALLE DEL CAUCA - RESTREPO</t>
  </si>
  <si>
    <t>VALLE DEL CAUCA - RIOFRIO</t>
  </si>
  <si>
    <t>VALLE DEL CAUCA - ROLDANILLO</t>
  </si>
  <si>
    <t>VALLE DEL CAUCA - SAN PEDRO</t>
  </si>
  <si>
    <t>VALLE DEL CAUCA - SEVILLA</t>
  </si>
  <si>
    <t>VALLE DEL CAUCA - TORO</t>
  </si>
  <si>
    <t>VALLE DEL CAUCA - TRUJILLO</t>
  </si>
  <si>
    <t>VALLE DEL CAUCA - ULLOA</t>
  </si>
  <si>
    <t>VALLE DEL CAUCA - VERSALLES</t>
  </si>
  <si>
    <t>VALLE DEL CAUCA - VIJES</t>
  </si>
  <si>
    <t>VALLE DEL CAUCA - YOTOCO</t>
  </si>
  <si>
    <t>VALLE DEL CAUCA - YUMBO</t>
  </si>
  <si>
    <t>VALLE DEL CAUCA - ZARZAL</t>
  </si>
  <si>
    <t>ARAUCA - ARAUCA</t>
  </si>
  <si>
    <t>ARAUCA - ARAUQUITA</t>
  </si>
  <si>
    <t>ARAUCA - CRAVO NORTE</t>
  </si>
  <si>
    <t>ARAUCA - FORTUL</t>
  </si>
  <si>
    <t>ARAUCA - PUERTO RONDON</t>
  </si>
  <si>
    <t>ARAUCA - SARAVENA</t>
  </si>
  <si>
    <t>ARAUCA - TAME</t>
  </si>
  <si>
    <t>CASANARE - YOPAL</t>
  </si>
  <si>
    <t>CASANARE - AGUAZUL</t>
  </si>
  <si>
    <t>CASANARE - CHAMEZA</t>
  </si>
  <si>
    <t>CASANARE - HATO COROZAL</t>
  </si>
  <si>
    <t>CASANARE - LA SALINA</t>
  </si>
  <si>
    <t>CASANARE - MANI</t>
  </si>
  <si>
    <t>CASANARE - MONTERREY</t>
  </si>
  <si>
    <t>CASANARE - NUNCHIA</t>
  </si>
  <si>
    <t>CASANARE - OROCUE</t>
  </si>
  <si>
    <t>CASANARE - PAZ DE ARIPORO</t>
  </si>
  <si>
    <t>CASANARE - PORE</t>
  </si>
  <si>
    <t>CASANARE - RECETOR</t>
  </si>
  <si>
    <t>CASANARE - SABANALARGA</t>
  </si>
  <si>
    <t>CASANARE - SACAMA</t>
  </si>
  <si>
    <t>CASANARE - SAN LUIS DE PALENQUE</t>
  </si>
  <si>
    <t>CASANARE - TAMARA</t>
  </si>
  <si>
    <t>CASANARE - TAURAMENA</t>
  </si>
  <si>
    <t>CASANARE - TRINIDAD</t>
  </si>
  <si>
    <t>CASANARE - VILLANUEVA</t>
  </si>
  <si>
    <t>PUTUMAYO - MOCOA</t>
  </si>
  <si>
    <t>PUTUMAYO - COLON</t>
  </si>
  <si>
    <t>PUTUMAYO - ORITO</t>
  </si>
  <si>
    <t>PUTUMAYO - PUERTO ASIS</t>
  </si>
  <si>
    <t>PUTUMAYO - PUERTO CAICEDO</t>
  </si>
  <si>
    <t>PUTUMAYO - PUERTO GUZMAN</t>
  </si>
  <si>
    <t>PUTUMAYO - PUERTO LEGUIZAMO</t>
  </si>
  <si>
    <t>PUTUMAYO - SIBUNDOY</t>
  </si>
  <si>
    <t>PUTUMAYO - SAN FRANCISCO</t>
  </si>
  <si>
    <t>PUTUMAYO - SAN MIGUEL</t>
  </si>
  <si>
    <t>PUTUMAYO - SANTIAGO</t>
  </si>
  <si>
    <t>PUTUMAYO - VALLE GUAMUEZ</t>
  </si>
  <si>
    <t>PUTUMAYO - VILLA GARZON</t>
  </si>
  <si>
    <t>SAN ANDRES - SAN ANDRES</t>
  </si>
  <si>
    <t>210191001</t>
  </si>
  <si>
    <t>AMAZONAS - LETICIA</t>
  </si>
  <si>
    <t>214091540</t>
  </si>
  <si>
    <t>AMAZONAS - PUERTO NARIÑO</t>
  </si>
  <si>
    <t>GUAINIA - INIRIDA</t>
  </si>
  <si>
    <t>GUAVIAR - SAN JOSE DEL GUAVIARE</t>
  </si>
  <si>
    <t>GUAVIARE - CALAMAR</t>
  </si>
  <si>
    <t>GUAVIARE - EL RETORNO</t>
  </si>
  <si>
    <t>GUAVIARE - MIRAFLORES</t>
  </si>
  <si>
    <t>VAUPES - MITU</t>
  </si>
  <si>
    <t>VAUPES - CARURU</t>
  </si>
  <si>
    <t>VAUPES - TARAIRA</t>
  </si>
  <si>
    <t>VICHADA - PUERTO CARREÑO</t>
  </si>
  <si>
    <t>VICHADA - LA PRIMAVERA</t>
  </si>
  <si>
    <t>VICHADA - SANTA ROSALIA</t>
  </si>
  <si>
    <t>VICHADA - CUMARIBO</t>
  </si>
  <si>
    <t>TRANSFERENCIAS POR PAGAR  - OTRAS TRANSFERENCIAS</t>
  </si>
  <si>
    <t>FIDUCIARIA LA PREVISORA S A</t>
  </si>
  <si>
    <t>ACREEDORES - APORTES A FONDOS PENSIONALES</t>
  </si>
  <si>
    <t>APORTES A FONDOS PENSIONALES</t>
  </si>
  <si>
    <t>ISS</t>
  </si>
  <si>
    <t>APORTES A SEGURIDAD SOCIAL</t>
  </si>
  <si>
    <t>APORTE AL ICBF Y SENA</t>
  </si>
  <si>
    <t>APORTE AL ICBF</t>
  </si>
  <si>
    <t>INSTITUTO COLOMBIANO DE BIENESTAR FAMILIAR</t>
  </si>
  <si>
    <t>APORTES AL SENA</t>
  </si>
  <si>
    <t>SERVICIO NACIONAL DE APRENDIZAJE</t>
  </si>
  <si>
    <t>APORTES RIESGOS PROFESIONALES</t>
  </si>
  <si>
    <t>ADMINSTRADORAS DE RIESGOS PROFESIONALES</t>
  </si>
  <si>
    <t>RETENCION EN LA FUENTE E IMPUESTO DE TIMBRE - SALARIOS Y PAGOS LABORALES</t>
  </si>
  <si>
    <t>SALARIOS Y PAGOS LABORALES</t>
  </si>
  <si>
    <t>DIAN</t>
  </si>
  <si>
    <t>RETENCION EN LA FUENTE E IMPUESTO DE TIMBRE - HONORARIOS</t>
  </si>
  <si>
    <t>HONORARIOS</t>
  </si>
  <si>
    <t>RETENCION EN LA FUENTE E IMPUESTO DE TIMBRE  - SERVICIOS</t>
  </si>
  <si>
    <t>SERVICIOS</t>
  </si>
  <si>
    <t>RETENCION EN LA FUENTE E IMPUESTO DE TIMBRE - COMPRAS</t>
  </si>
  <si>
    <t>COMPRAS</t>
  </si>
  <si>
    <t>RETENCION EN LA FUENTE E IMPUESTO DE TIMBRE - IMPUESTO A LAS VENTAS RETENIDO POR CONSIGNAR</t>
  </si>
  <si>
    <t>IMPUESTO A LAS VENTAS RETENIDO POR CONSIGNAR</t>
  </si>
  <si>
    <t>RETENCION EN LA FUENTE E IMPUESTO DE TIMBRE - RETENCION DE IMPUESTOS DE INDUSTRIA Y COMERCIO POR COMPRAS</t>
  </si>
  <si>
    <t>RETENCION DE IMPUESTO DE INDUSTRIA Y COMERCIO POR COMPRAS</t>
  </si>
  <si>
    <t>BOGOTA D C</t>
  </si>
  <si>
    <t>RETENCION EN LA FUENTE E IMPUESTO DE TIMBRE - IMPUESTO DE TIMBRE</t>
  </si>
  <si>
    <t>IMPUESTO DE TIMBRE</t>
  </si>
  <si>
    <t>IMPUESTOS, CONTRIBUCIONES Y TASAS POR PAGAR - CONTRIBUCIONES</t>
  </si>
  <si>
    <t>CONTRIBUCIONES</t>
  </si>
  <si>
    <t>ICFES</t>
  </si>
  <si>
    <t>FONDOS RECIBIDOS - FUNCIONAMIENTO</t>
  </si>
  <si>
    <t>FUNCIONAMIENTO</t>
  </si>
  <si>
    <t>FONDOS RECIBIDOS - INVERSION</t>
  </si>
  <si>
    <t>INVERSION</t>
  </si>
  <si>
    <t>OPERACIONES SIN FLUJO DE EFECTIVO - CUOTA DE FISCALIZACION Y AUDITAJE</t>
  </si>
  <si>
    <t>CUOTA DE FISCALIZACION Y AUDITAJE</t>
  </si>
  <si>
    <t>CONTRALORIA GENERAL DE LA REPUBLICA</t>
  </si>
  <si>
    <t>SUELDOS Y SALARIOS - CESANTIAS</t>
  </si>
  <si>
    <t>CESANTIAS</t>
  </si>
  <si>
    <t>FONDO NACIONAL DE AHORRO</t>
  </si>
  <si>
    <t>CONTRIBUCIONES EFECTIVAS - COTIZACIONES A SEGURIDAD SOCIAL EN SALUD</t>
  </si>
  <si>
    <t>COTIZACIONES A SEGURIDAD SOCIAL EN SALUD</t>
  </si>
  <si>
    <t>UNIVERSIDAD NACIONAL DE COLOMBIA</t>
  </si>
  <si>
    <t>MINISTERIO DE LA PROTECCIÓN SOCIAL</t>
  </si>
  <si>
    <t>CONTRIBUCIONES EFECTIVAS - COTIZACIONES A RIESGOS PROFESIONALES</t>
  </si>
  <si>
    <t>COTIZACIONES A RIESGOS PROFESIONALES</t>
  </si>
  <si>
    <t>CONTRIBUCIONES EFECTIVAS - COTIZACIONES A ENTIDADES ADMINISTRADORAS DEL REGIMEN DE PRIMA MEDIA</t>
  </si>
  <si>
    <t>COTIZACIONES A ENTIDADES ADMINISTRADORAS DEL REGIMEN DE PRIMA MEDIA</t>
  </si>
  <si>
    <t>CAJA NACIONAL DE PREVISION SOCIAL -CAJANAL</t>
  </si>
  <si>
    <t>APORTES SOBRE LA NOMINA - APORTES AL ICBF</t>
  </si>
  <si>
    <t>APORTES SOBRE LA NOMINA - APORTES AL SENA</t>
  </si>
  <si>
    <t>APORTES SOBRE LA NOMINA - APORTES A ESAP</t>
  </si>
  <si>
    <t>APORTES A ESAP</t>
  </si>
  <si>
    <t>ESCUELA SUPERIOR DE ADMINISTRACION PUBLICA</t>
  </si>
  <si>
    <t>APORTES SOBRE LA NOMINA - APORTES A ESCUELAS INDUSTRIALES E INSTITUTOS TECNICOS</t>
  </si>
  <si>
    <t>APORTES A ESCUELAS INDUSTRIALES E INSTITUTOS TECNICOS</t>
  </si>
  <si>
    <t>IMPUESTOS SOBRE VEHICULOS AUTOMOTORES</t>
  </si>
  <si>
    <t>GOBERNACION DE CUNDINAMARCA</t>
  </si>
  <si>
    <t>SISTEMA GENERAL DE PARTICIPACIONES - PARTICIPACION PARA EDUCACION</t>
  </si>
  <si>
    <t>PARTICIPACION PARA EDUCACION</t>
  </si>
  <si>
    <t>OTRAS TRANSFERENCIAS - PARA PAGO DE PENSIONES Y/O CESANTIAS</t>
  </si>
  <si>
    <t>PARA PAGO DE PENSIONES Y/O CESANTIAS</t>
  </si>
  <si>
    <t>OTRAS TRANSFERENCIAS - PARA GASTOS DE FUNCIONAMIENTO</t>
  </si>
  <si>
    <t>PARA GASTOS DE FUNCIONAMIENTO</t>
  </si>
  <si>
    <t>EMPRESA DE TELECOMUNICACIONES DE BOGOTA</t>
  </si>
  <si>
    <t>OTRAS TRANSFERENCIAS - PARA PROGRAMAS DE EDUCACION</t>
  </si>
  <si>
    <t>PARA PROGRAMAS DE EDUCACION</t>
  </si>
  <si>
    <t>CENTRAL VALLE DEL CAUCA</t>
  </si>
  <si>
    <t>COLEGIO MAYOR C/MARCA</t>
  </si>
  <si>
    <t>CARTAGENA</t>
  </si>
  <si>
    <t>AMAZONIA</t>
  </si>
  <si>
    <t>LLANOS</t>
  </si>
  <si>
    <t xml:space="preserve">NARIÑO </t>
  </si>
  <si>
    <t>PAMPLONA</t>
  </si>
  <si>
    <t>U. TECNOLOGICA DEL MAGDALENA</t>
  </si>
  <si>
    <t>PACIFICO</t>
  </si>
  <si>
    <t>VALLE DEL CAUCA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</si>
  <si>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</si>
  <si>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</si>
  <si>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</si>
  <si>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</si>
  <si>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</si>
  <si>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</si>
  <si>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</si>
  <si>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U. PEDAGOGICA Y TECN.COL</t>
  </si>
  <si>
    <t>POPULAR DEL CESAR</t>
  </si>
  <si>
    <t>TECNOLOGICA DEL CHOCO</t>
  </si>
  <si>
    <t>SURCOLOMBIANA DE NEIVA</t>
  </si>
  <si>
    <t>TECNOLOGICA DE PEREIRA</t>
  </si>
  <si>
    <t>COLEGIO DE BOYACA</t>
  </si>
  <si>
    <t>BIBLIOTECA PUBLICA PILOTO DE MEDELLIN</t>
  </si>
  <si>
    <t>COLEGIO MAYOR DE ANTIOQUIA</t>
  </si>
  <si>
    <t>COLEGIO MAYOR DEL CAUCA</t>
  </si>
  <si>
    <t>INSTITUTO TEC. DEL PUTUMAYO</t>
  </si>
  <si>
    <t>UNAD</t>
  </si>
  <si>
    <t>ICETEX</t>
  </si>
  <si>
    <t>OPERACIONES DE ENLACE - RECAUDOS POR RECLASIFICAR</t>
  </si>
  <si>
    <t>RECAUDOS POR RECLASIFICAR</t>
  </si>
  <si>
    <t>Consolidado</t>
  </si>
  <si>
    <t>DEPOSITOS SOBRE CONTRATOS</t>
  </si>
  <si>
    <t>DEPOSITOS JUDICIALES</t>
  </si>
  <si>
    <t>BANCO AGRARIO</t>
  </si>
  <si>
    <t>Ministra de Educación Nacional</t>
  </si>
  <si>
    <t>CGN 2005 001 SALDOS Y MOVIMIENTOS</t>
  </si>
  <si>
    <t>Fecha</t>
  </si>
  <si>
    <t>Departamento</t>
  </si>
  <si>
    <t>CUNDINAMARCA</t>
  </si>
  <si>
    <t>Municipio</t>
  </si>
  <si>
    <t>BOGOTA D.C.</t>
  </si>
  <si>
    <t>Entidad</t>
  </si>
  <si>
    <t>MINISTERIO DE EDUCACION NACIONAL</t>
  </si>
  <si>
    <t>Código</t>
  </si>
  <si>
    <t>011300000</t>
  </si>
  <si>
    <t>Periodo del Movimiento</t>
  </si>
  <si>
    <t>2007/04/01 AL 2007/06/30</t>
  </si>
  <si>
    <t>Nombre del Reporte</t>
  </si>
  <si>
    <t>CONSOLIDADO</t>
  </si>
  <si>
    <t>SIN CONSOLIDAR</t>
  </si>
  <si>
    <t>Miles de pesos</t>
  </si>
  <si>
    <t>CODIGO CONTABLE</t>
  </si>
  <si>
    <t>CONCEPTO</t>
  </si>
  <si>
    <t>SALDO</t>
  </si>
  <si>
    <t>MOVIMIENTO</t>
  </si>
  <si>
    <t>SALDO FINAL</t>
  </si>
  <si>
    <t>NOMBRE</t>
  </si>
  <si>
    <t>INICIAL</t>
  </si>
  <si>
    <t>DEBITO</t>
  </si>
  <si>
    <t>CREDITO</t>
  </si>
  <si>
    <t>CORRIENTE</t>
  </si>
  <si>
    <t>NO CORRIENTE</t>
  </si>
  <si>
    <t>FINAL</t>
  </si>
  <si>
    <t>0</t>
  </si>
  <si>
    <t>CUENTAS DE PRESUPUESTO Y TESORERIA</t>
  </si>
  <si>
    <t>0.3</t>
  </si>
  <si>
    <t>PRESUPUESTO DE GASTOS DE FUNCIONAMIENTO</t>
  </si>
  <si>
    <t>0.3.20</t>
  </si>
  <si>
    <t>GASTOS DE PERSONAL APROBADOS (CR)</t>
  </si>
  <si>
    <t>0.3.20.01</t>
  </si>
  <si>
    <t>Servicios personales asociados a la nomina û Sueldos de personal de nomina</t>
  </si>
  <si>
    <t>0.3.20.02</t>
  </si>
  <si>
    <t>Servicios personales asociados a la nomina û Prima Tecnica</t>
  </si>
  <si>
    <t>0.3.20.03</t>
  </si>
  <si>
    <t>Servicios personales asociados a la nomina û Otros</t>
  </si>
  <si>
    <t>0.3.20.05</t>
  </si>
  <si>
    <t>Servicios personales asociados a la nomina û Horas extras, dias festivos e indemnizacion por vacaciones</t>
  </si>
  <si>
    <t>0.3.20.07</t>
  </si>
  <si>
    <t>Servicios personales Indirectos û Gastos de personal supernumerario</t>
  </si>
  <si>
    <t>0.3.20.08</t>
  </si>
  <si>
    <t>Servicios personales Indirectos û Honorarios</t>
  </si>
  <si>
    <t>0.3.20.10</t>
  </si>
  <si>
    <t>Servicios personales Indirectos û Remuneracion servicios tecnicos</t>
  </si>
  <si>
    <t>0.3.20.14</t>
  </si>
  <si>
    <t>Contribuciones inherentes a la nomina -Administradas por el sector privado</t>
  </si>
  <si>
    <t>0.3.20.15</t>
  </si>
  <si>
    <t>Contribuciones inherentes a la nomina Administradas por el sector publico</t>
  </si>
  <si>
    <t>0.3.20.16</t>
  </si>
  <si>
    <t>Contribuciones inherentes a la nomina û Aportes al ICBF</t>
  </si>
  <si>
    <t>0.3.20.17</t>
  </si>
  <si>
    <t>Contribuciones inherentes a la nomina û Aportes al SENA</t>
  </si>
  <si>
    <t>0.3.20.18</t>
  </si>
  <si>
    <t>Contribuciones inherentes a la nomina û Aportes a la ESAP</t>
  </si>
  <si>
    <t>0.3.20.19</t>
  </si>
  <si>
    <t>Contribuciones inherentes a la nomina û Aportes a escuelas industriales e institutos tecnicos</t>
  </si>
  <si>
    <t>0.3.21</t>
  </si>
  <si>
    <t>GASTOS GENERALES APROBADOS (CR)</t>
  </si>
  <si>
    <t>0.3.21.01</t>
  </si>
  <si>
    <t>Impuestos y contribuciones</t>
  </si>
  <si>
    <t>0.3.21.03</t>
  </si>
  <si>
    <t>Adquisicion de bienes y servicios û Compra de equipo</t>
  </si>
  <si>
    <t>0.3.21.06</t>
  </si>
  <si>
    <t>Adquisicion de bienes y servicios û Materiales y suministros</t>
  </si>
  <si>
    <t>0.3.21.07</t>
  </si>
  <si>
    <t>Adquisicion de bienes y servicios û Mantenimiento</t>
  </si>
  <si>
    <t>0.3.21.08</t>
  </si>
  <si>
    <t>Adquisicion de bienes y servicios û Comunicaciones y transporte</t>
  </si>
  <si>
    <t>0.3.21.09</t>
  </si>
  <si>
    <t>Adquisicion de bienes y servicios û Impresos y publicaciones</t>
  </si>
  <si>
    <t>0.3.21.10</t>
  </si>
  <si>
    <t>Adquisicion de bienes y servicios û Servicios publicos</t>
  </si>
  <si>
    <t>0.3.21.11</t>
  </si>
  <si>
    <t>Adquisicion de bienes y servicios û Seguros</t>
  </si>
  <si>
    <t>0.3.21.13</t>
  </si>
  <si>
    <t>Adquisicion de bienes y servicios û Viaticos y gastos de viaje</t>
  </si>
  <si>
    <t>0.3.21.16</t>
  </si>
  <si>
    <t>Adquisicion de bienes y servicios û Gastos judiciales</t>
  </si>
  <si>
    <t>0.3.21.23</t>
  </si>
  <si>
    <t>Adquisicion de bienes y servicios û Capacitacion, bienestar social y estimulos</t>
  </si>
  <si>
    <t>0.3.21.91</t>
  </si>
  <si>
    <t>Adquisicion de bienes y servicios û Otros gastos por adquisicion de servicios</t>
  </si>
  <si>
    <t>0.3.23</t>
  </si>
  <si>
    <t>TRANSFERENCIAS CORRIENTES APROBADAS (CR)</t>
  </si>
  <si>
    <t>0.3.23.01</t>
  </si>
  <si>
    <t>Transferencias por convenios con el sector privado</t>
  </si>
  <si>
    <t>0.3.23.02</t>
  </si>
  <si>
    <t>Transferencias al sector publico û Orden Nacional</t>
  </si>
  <si>
    <t>0.3.23.06</t>
  </si>
  <si>
    <t>Transferencias al sector publico û Empresas Publicas No Financieras</t>
  </si>
  <si>
    <t>0.3.23.07</t>
  </si>
  <si>
    <t>Transferencias al sector publico û Otras entidades descentralizadas del orden territorial</t>
  </si>
  <si>
    <t>0.3.23.08</t>
  </si>
  <si>
    <t>Transferencias al exterior û Organismos internacionales</t>
  </si>
  <si>
    <t>0.3.23.10</t>
  </si>
  <si>
    <t>Transferencias de prevision y seguridad social û Pensiones y jubilaciones</t>
  </si>
  <si>
    <t>0.3.23.12</t>
  </si>
  <si>
    <t>Transferencias de prevision y seguridad social û Otras</t>
  </si>
  <si>
    <t>0.3.23.13</t>
  </si>
  <si>
    <t>Sistema General de Participaciones û Participacion para educacion</t>
  </si>
  <si>
    <t>0.3.23.20</t>
  </si>
  <si>
    <t>Transferencias por sentencias y conciliaciones</t>
  </si>
  <si>
    <t>0.3.31</t>
  </si>
  <si>
    <t>GASTOS DE PERSONAL POR EJECUTAR (DB)</t>
  </si>
  <si>
    <t>0.3.31.01</t>
  </si>
  <si>
    <t>0.3.31.02</t>
  </si>
  <si>
    <t>0.3.31.03</t>
  </si>
  <si>
    <t>0.3.31.05</t>
  </si>
  <si>
    <t>0.3.31.07</t>
  </si>
  <si>
    <t>0.3.31.08</t>
  </si>
  <si>
    <t>0.3.31.10</t>
  </si>
  <si>
    <t>0.3.31.14</t>
  </si>
  <si>
    <t>0.3.31.15</t>
  </si>
  <si>
    <t>0.3.31.16</t>
  </si>
  <si>
    <t>0.3.31.17</t>
  </si>
  <si>
    <t>0.3.31.18</t>
  </si>
  <si>
    <t>0.3.31.19</t>
  </si>
  <si>
    <t>0.3.32</t>
  </si>
  <si>
    <t>GASTOS GENERALES POR EJECUTAR (DB)</t>
  </si>
  <si>
    <t>0.3.32.01</t>
  </si>
  <si>
    <t>0.3.32.03</t>
  </si>
  <si>
    <t>0.3.32.06</t>
  </si>
  <si>
    <t>0.3.32.07</t>
  </si>
  <si>
    <t>0.3.32.08</t>
  </si>
  <si>
    <t>0.3.32.09</t>
  </si>
  <si>
    <t>0.3.32.10</t>
  </si>
  <si>
    <t>0.3.32.11</t>
  </si>
  <si>
    <t>0.3.32.13</t>
  </si>
  <si>
    <t>0.3.32.16</t>
  </si>
  <si>
    <t>0.3.32.23</t>
  </si>
  <si>
    <t>0.3.32.91</t>
  </si>
  <si>
    <t>0.3.34</t>
  </si>
  <si>
    <t>TRANSFERENCIAS CORRIENTES POR EJECUTAR (DB)</t>
  </si>
  <si>
    <t>0.3.34.01</t>
  </si>
  <si>
    <t>0.3.34.02</t>
  </si>
  <si>
    <t>0.3.34.06</t>
  </si>
  <si>
    <t>0.3.34.07</t>
  </si>
  <si>
    <t>0.3.34.08</t>
  </si>
  <si>
    <t>0.3.34.10</t>
  </si>
  <si>
    <t>0.3.34.12</t>
  </si>
  <si>
    <t>0.3.34.13</t>
  </si>
  <si>
    <t>0.3.34.20</t>
  </si>
  <si>
    <t>0.3.50</t>
  </si>
  <si>
    <t>GASTOS DE PERSONAL COMPROMETIDOS (DB)</t>
  </si>
  <si>
    <t>0.3.50.01</t>
  </si>
  <si>
    <t>0.3.50.02</t>
  </si>
  <si>
    <t>0.3.50.03</t>
  </si>
  <si>
    <t>0.3.50.05</t>
  </si>
  <si>
    <t>0.3.50.07</t>
  </si>
  <si>
    <t>0.3.50.08</t>
  </si>
  <si>
    <t>0.3.50.10</t>
  </si>
  <si>
    <t>0.3.50.14</t>
  </si>
  <si>
    <t>0.3.50.15</t>
  </si>
  <si>
    <t>0.3.50.16</t>
  </si>
  <si>
    <t>0.3.50.17</t>
  </si>
  <si>
    <t>0.3.50.18</t>
  </si>
  <si>
    <t>0.3.50.19</t>
  </si>
  <si>
    <t>0.3.51</t>
  </si>
  <si>
    <t>GASTOS GENERALES COMPROMETIDOS (DB)</t>
  </si>
  <si>
    <t>0.3.51.01</t>
  </si>
  <si>
    <t>0.3.51.06</t>
  </si>
  <si>
    <t>0.3.51.07</t>
  </si>
  <si>
    <t>0.3.51.08</t>
  </si>
  <si>
    <t>0.3.51.09</t>
  </si>
  <si>
    <t>0.3.51.10</t>
  </si>
  <si>
    <t>0.3.51.11</t>
  </si>
  <si>
    <t>0.3.51.13</t>
  </si>
  <si>
    <t>0.3.51.23</t>
  </si>
  <si>
    <t>0.3.51.91</t>
  </si>
  <si>
    <t>0.3.52</t>
  </si>
  <si>
    <t>TRANSFERENCIAS CORRIENTES COMPROMETIDAS (DB)</t>
  </si>
  <si>
    <t>0.3.52.01</t>
  </si>
  <si>
    <t>0.3.52.02</t>
  </si>
  <si>
    <t>0.3.52.06</t>
  </si>
  <si>
    <t>0.3.52.07</t>
  </si>
  <si>
    <t>0.3.52.08</t>
  </si>
  <si>
    <t>0.3.52.10</t>
  </si>
  <si>
    <t>0.3.52.12</t>
  </si>
  <si>
    <t>0.3.52.13</t>
  </si>
  <si>
    <t>0.3.52.20</t>
  </si>
  <si>
    <t>0.3.60</t>
  </si>
  <si>
    <t>OBLIGACIONES EN GASTOS DE PERSONAL (DB)</t>
  </si>
  <si>
    <t>0.3.60.01</t>
  </si>
  <si>
    <t>0.3.60.02</t>
  </si>
  <si>
    <t>0.3.60.03</t>
  </si>
  <si>
    <t>0.3.60.07</t>
  </si>
  <si>
    <t>0.3.60.14</t>
  </si>
  <si>
    <t>0.3.60.15</t>
  </si>
  <si>
    <t>0.3.60.16</t>
  </si>
  <si>
    <t>0.3.60.17</t>
  </si>
  <si>
    <t>0.3.60.18</t>
  </si>
  <si>
    <t>0.3.60.19</t>
  </si>
  <si>
    <t>0.3.61</t>
  </si>
  <si>
    <t>OBLIGACIONES EN GASTOS GENERALES (DB)</t>
  </si>
  <si>
    <t>0.3.61.06</t>
  </si>
  <si>
    <t>Adquisicion de bienes y servicios û</t>
  </si>
  <si>
    <t>0.3.61.09</t>
  </si>
  <si>
    <t>0.3.61.10</t>
  </si>
  <si>
    <t>0.3.61.11</t>
  </si>
  <si>
    <t>0.3.61.13</t>
  </si>
  <si>
    <t>0.3.62</t>
  </si>
  <si>
    <t>OBLIGACIONES EN TRANSFERENCIAS CORRIENTES (DB)</t>
  </si>
  <si>
    <t>0.3.62.01</t>
  </si>
  <si>
    <t>0.3.62.02</t>
  </si>
  <si>
    <t>0.3.62.06</t>
  </si>
  <si>
    <t>0.3.62.07</t>
  </si>
  <si>
    <t>0.3.62.10</t>
  </si>
  <si>
    <t>0.3.62.12</t>
  </si>
  <si>
    <t>0.3.62.13</t>
  </si>
  <si>
    <t>0.3.62.20</t>
  </si>
  <si>
    <t>0.3.70</t>
  </si>
  <si>
    <t>PAGOS EN EFECTIVO POR GASTOS DE PERSONAL (DB)</t>
  </si>
  <si>
    <t>0.3.70.01</t>
  </si>
  <si>
    <t>0.3.70.02</t>
  </si>
  <si>
    <t>0.3.70.03</t>
  </si>
  <si>
    <t>0.3.70.05</t>
  </si>
  <si>
    <t>0.3.70.07</t>
  </si>
  <si>
    <t>0.3.70.08</t>
  </si>
  <si>
    <t>0.3.70.10</t>
  </si>
  <si>
    <t xml:space="preserve">Servicios personales Indirectos û </t>
  </si>
  <si>
    <t>0.3.70.14</t>
  </si>
  <si>
    <t>0.3.70.15</t>
  </si>
  <si>
    <t>0.3.70.16</t>
  </si>
  <si>
    <t>0.3.70.17</t>
  </si>
  <si>
    <t>0.3.70.18</t>
  </si>
  <si>
    <t>0.3.70.19</t>
  </si>
  <si>
    <t>0.3.71</t>
  </si>
  <si>
    <t>PAGOS EN EFECTIVO POR GASTOS GENERALES (DB)</t>
  </si>
  <si>
    <t>0.3.71.01</t>
  </si>
  <si>
    <t>0.3.71.06</t>
  </si>
  <si>
    <t>Adquisión de bienes y servicos ú</t>
  </si>
  <si>
    <t>0.3.71.07</t>
  </si>
  <si>
    <t>0.3.71.08</t>
  </si>
  <si>
    <t>0.3.71.09</t>
  </si>
  <si>
    <t>0.3.71.10</t>
  </si>
  <si>
    <t>0.3.71.11</t>
  </si>
  <si>
    <t>0.3.71.13</t>
  </si>
  <si>
    <t>0.3.71.23</t>
  </si>
  <si>
    <t>0.3.71.91</t>
  </si>
  <si>
    <t>Adquisión de bienes y servicos ú otros</t>
  </si>
  <si>
    <t>0.3.72</t>
  </si>
  <si>
    <t>PAGOS EN EFECTIVO POR TRANSFERENCIAS CORRIENTES (DB)</t>
  </si>
  <si>
    <t>0.3.72.01</t>
  </si>
  <si>
    <t>0.3.72.02</t>
  </si>
  <si>
    <t>0.3.72.06</t>
  </si>
  <si>
    <t>0.3.72.07</t>
  </si>
  <si>
    <t>0.3.72.10</t>
  </si>
  <si>
    <t>0.3.72.12</t>
  </si>
  <si>
    <t>0.3.72.13</t>
  </si>
  <si>
    <t>0.3.72.20</t>
  </si>
  <si>
    <t>0.5</t>
  </si>
  <si>
    <t>PRESUPUESTO DE GASTOS DE INVERSION APROBADOS</t>
  </si>
  <si>
    <t>0.5.36</t>
  </si>
  <si>
    <t>SECTOR EDUCACION û APROBADOS (CR)</t>
  </si>
  <si>
    <t>0.5.36.01</t>
  </si>
  <si>
    <t>Construccion infraestructura propia del sector</t>
  </si>
  <si>
    <t>0.5.36.03</t>
  </si>
  <si>
    <t>Mejoramiento y mantenimiento de infraestructura propia del sector</t>
  </si>
  <si>
    <t>0.5.36.11</t>
  </si>
  <si>
    <t>Divulgacion, asistencia tecnica y capacitacion del recurso humano</t>
  </si>
  <si>
    <t>0.5.36.18</t>
  </si>
  <si>
    <t>Administracion, atencion, control y organizacion institucional para la gestion del Estado</t>
  </si>
  <si>
    <t>0.5.36.21</t>
  </si>
  <si>
    <t>Subsidios directos</t>
  </si>
  <si>
    <t>0.5.36.22</t>
  </si>
  <si>
    <t>Transferencias</t>
  </si>
  <si>
    <t>0.5.36.23</t>
  </si>
  <si>
    <t>Inversiones y aportes financieros</t>
  </si>
  <si>
    <t>0.5.61</t>
  </si>
  <si>
    <t>SECTOR EDUCACION - POR EJECUTAR (DB)</t>
  </si>
  <si>
    <t>0.5.61.01</t>
  </si>
  <si>
    <t>0.5.61.03</t>
  </si>
  <si>
    <t>0.5.61.11</t>
  </si>
  <si>
    <t>0.5.61.18</t>
  </si>
  <si>
    <t>0.5.61.21</t>
  </si>
  <si>
    <t>0.5.61.22</t>
  </si>
  <si>
    <t>0.5.61.23</t>
  </si>
  <si>
    <t>0.6</t>
  </si>
  <si>
    <t>PRESUPUESTO DE GASTOS DE INVERSION EJECUTADOS</t>
  </si>
  <si>
    <t>0.6.36</t>
  </si>
  <si>
    <t>SECTOR EDUCACION û COMPROMISOS (DB)</t>
  </si>
  <si>
    <t>0.6.36.01</t>
  </si>
  <si>
    <t>Contrucción infraestructura propia del sector</t>
  </si>
  <si>
    <t>0.6.36.03</t>
  </si>
  <si>
    <t>0.6.36.11</t>
  </si>
  <si>
    <t>0.6.36.18</t>
  </si>
  <si>
    <t>0.6.36.21</t>
  </si>
  <si>
    <t>0.6.36.22</t>
  </si>
  <si>
    <t>0.6.61</t>
  </si>
  <si>
    <t>SECTOR EDUCACION û OBLIGACIONES (DB)</t>
  </si>
  <si>
    <t>0.6.61.03</t>
  </si>
  <si>
    <t xml:space="preserve">Mejoramiento y mantenimiento de </t>
  </si>
  <si>
    <t>0.6.61.11</t>
  </si>
  <si>
    <t>0.6.61.18</t>
  </si>
  <si>
    <t xml:space="preserve">Administracion, atencion, control y </t>
  </si>
  <si>
    <t>0.6.61.21</t>
  </si>
  <si>
    <t>0.6.61.22</t>
  </si>
  <si>
    <t>0.7</t>
  </si>
  <si>
    <t>PRESUPUESTO DE GASTOS DE INVERSION PAGADOS</t>
  </si>
  <si>
    <t>0.7.36</t>
  </si>
  <si>
    <t>SECTOR EDUCACION û PAGOS EN EFECTIVO (DB)</t>
  </si>
  <si>
    <t>0.7.36.01</t>
  </si>
  <si>
    <t>0.7.36.03</t>
  </si>
  <si>
    <t>0.7.36.11</t>
  </si>
  <si>
    <t>0.7.36.18</t>
  </si>
  <si>
    <t>0.7.36.21</t>
  </si>
  <si>
    <t>0.7.36.22</t>
  </si>
  <si>
    <t>0.7.36.23</t>
  </si>
  <si>
    <t>0.8</t>
  </si>
  <si>
    <t>RESERVAS PRESUPUESTALES Y CUENTAS POR PAGAR</t>
  </si>
  <si>
    <t>0.8.30</t>
  </si>
  <si>
    <t>RESERVAS PRESUPUESTALES CONSTITUIDAS (CR)</t>
  </si>
  <si>
    <t>0.8.30.01</t>
  </si>
  <si>
    <t>Gastos de personal</t>
  </si>
  <si>
    <t>0.8.30.02</t>
  </si>
  <si>
    <t>Gastos generales</t>
  </si>
  <si>
    <t>0.8.30.03</t>
  </si>
  <si>
    <t>Transferencias corrientes</t>
  </si>
  <si>
    <t>0.8.30.15</t>
  </si>
  <si>
    <t>Gasto de inversion - Sector Educacion</t>
  </si>
  <si>
    <t>0.8.35</t>
  </si>
  <si>
    <t>RESERVAS PRESUPUESTALES POR EJECUTAR (DB)</t>
  </si>
  <si>
    <t>0.8.35.01</t>
  </si>
  <si>
    <t>0.8.35.02</t>
  </si>
  <si>
    <t>0.8.35.03</t>
  </si>
  <si>
    <t>0.8.35.15</t>
  </si>
  <si>
    <t>0.8.40</t>
  </si>
  <si>
    <t>OBLIGACIONES EN RESERVAS PRESUPUESTALES (DB)</t>
  </si>
  <si>
    <t>0.8.40.01</t>
  </si>
  <si>
    <t>0.8.40.02</t>
  </si>
  <si>
    <t>0.8.40.03</t>
  </si>
  <si>
    <t>0.8.40.15</t>
  </si>
  <si>
    <t>0.8.45</t>
  </si>
  <si>
    <t>RESERVAS PRESUPUESTALES PAGADAS (DB)</t>
  </si>
  <si>
    <t>0.8.45.01</t>
  </si>
  <si>
    <t>0.8.45.02</t>
  </si>
  <si>
    <t>0.8.45.03</t>
  </si>
  <si>
    <t>0.8.45.15</t>
  </si>
  <si>
    <t>0.8.50</t>
  </si>
  <si>
    <t>CUENTAS POR PAGAR CONSTITUIDAS (CR)</t>
  </si>
  <si>
    <t>0.8.50.02</t>
  </si>
  <si>
    <t>0.8.50.03</t>
  </si>
  <si>
    <t>0.8.50.15</t>
  </si>
  <si>
    <t>0.8.55</t>
  </si>
  <si>
    <t>CUENTAS POR PAGAR PENDIENTES DE CANCELAR (DB)</t>
  </si>
  <si>
    <t>0.8.55.02</t>
  </si>
  <si>
    <t>0.8.55.03</t>
  </si>
  <si>
    <t>0.8.55.15</t>
  </si>
  <si>
    <t>0.8.60</t>
  </si>
  <si>
    <t>CUENTAS POR PAGAR CANCELADAS (DB)</t>
  </si>
  <si>
    <t>0.8.60.02</t>
  </si>
  <si>
    <t>0.8.60.03</t>
  </si>
  <si>
    <t>0.8.60.15</t>
  </si>
  <si>
    <t>1</t>
  </si>
  <si>
    <t>ACTIVOS</t>
  </si>
  <si>
    <t>1.1</t>
  </si>
  <si>
    <t>EFECTIVO</t>
  </si>
  <si>
    <t>1.1.05</t>
  </si>
  <si>
    <t>CAJA</t>
  </si>
  <si>
    <t>1.1.05.02</t>
  </si>
  <si>
    <t>Caja menor</t>
  </si>
  <si>
    <t>1.1.10</t>
  </si>
  <si>
    <t>DEPOSITOS EN INSTITUCIONES FINANCIERAS</t>
  </si>
  <si>
    <t>1.1.10.05</t>
  </si>
  <si>
    <t>Cuenta corriente bancaria</t>
  </si>
  <si>
    <t>1.1.10.06</t>
  </si>
  <si>
    <t>Cuenta de ahorro</t>
  </si>
  <si>
    <t>1.2</t>
  </si>
  <si>
    <t>INVERSIONES E INSTRUMENTOS DERIVADOS</t>
  </si>
  <si>
    <t>1.2.01</t>
  </si>
  <si>
    <t>INVERSIONES ADMINISTRACION DE LIQUIDEZ EN TITULOS DE DEUDA</t>
  </si>
  <si>
    <t>1.2.01.01</t>
  </si>
  <si>
    <t>Titulos de tesoreria -TES</t>
  </si>
  <si>
    <t>1.2.01.06</t>
  </si>
  <si>
    <t>Certificados de deposito a termino</t>
  </si>
  <si>
    <t>1.2.01.41</t>
  </si>
  <si>
    <t>Bonos y titulos emitidos por el gobierno general</t>
  </si>
  <si>
    <t>1.2.01.90</t>
  </si>
  <si>
    <t>Otras inversiones en titulos de deuda</t>
  </si>
  <si>
    <t>1.4</t>
  </si>
  <si>
    <t>DEUDORES</t>
  </si>
  <si>
    <t>1.4.02</t>
  </si>
  <si>
    <t>APORTES SOBRE LA NOMINA</t>
  </si>
  <si>
    <t>1.4.02.05</t>
  </si>
  <si>
    <t>Escuelas industriales e institutos tecnicos</t>
  </si>
  <si>
    <t>1.4.20</t>
  </si>
  <si>
    <t>AVANCES Y ANTICIPOS ENTREGADOS</t>
  </si>
  <si>
    <t>1.4.20.03</t>
  </si>
  <si>
    <t>Anticipos sobre convenios y acuerdos</t>
  </si>
  <si>
    <t>1.4.20.13</t>
  </si>
  <si>
    <t>Anticipos para convenios de inversión</t>
  </si>
  <si>
    <t>1.4.24</t>
  </si>
  <si>
    <t>RECURSOS ENTREGADOS EN ADMINISTRACION</t>
  </si>
  <si>
    <t>1.4.24.01</t>
  </si>
  <si>
    <t>Encargos fiduciarios</t>
  </si>
  <si>
    <t>1.4.24.02</t>
  </si>
  <si>
    <t>En administracion</t>
  </si>
  <si>
    <t>1.4.25</t>
  </si>
  <si>
    <t>DEPOSITOS ENTREGADOS EN GARANTIA</t>
  </si>
  <si>
    <t>1.4.25.03</t>
  </si>
  <si>
    <t>Depositos judiciales</t>
  </si>
  <si>
    <t>1.4.70</t>
  </si>
  <si>
    <t>OTROS DEUDORES</t>
  </si>
  <si>
    <t>1.4.70.64</t>
  </si>
  <si>
    <t>Pago por cuenta de terceros</t>
  </si>
  <si>
    <t>1.4.70.84</t>
  </si>
  <si>
    <t>Responsabilidades fiscales</t>
  </si>
  <si>
    <t>1.4.70.90</t>
  </si>
  <si>
    <t>Otros deudores</t>
  </si>
  <si>
    <t>1.5</t>
  </si>
  <si>
    <t>INVENTARIOS</t>
  </si>
  <si>
    <t>1.5.10</t>
  </si>
  <si>
    <t>MERCANCIAS EN EXISTENCIA</t>
  </si>
  <si>
    <t>1.5.10.39</t>
  </si>
  <si>
    <t>Material didactico</t>
  </si>
  <si>
    <t>1.6</t>
  </si>
  <si>
    <t>PROPIEDADES, PLANTA Y EQUIPO</t>
  </si>
  <si>
    <t>1.6.05</t>
  </si>
  <si>
    <t>TERRENOS</t>
  </si>
  <si>
    <t>1.6.05.01</t>
  </si>
  <si>
    <t>Urbanos</t>
  </si>
  <si>
    <t>1.6.15</t>
  </si>
  <si>
    <t>CONSTRUCCIONES EN CURSO</t>
  </si>
  <si>
    <t>1.6.15.01</t>
  </si>
  <si>
    <t>Edificaciones</t>
  </si>
  <si>
    <t>1.6.35</t>
  </si>
  <si>
    <t>BIENES MUEBLES EN BODEGA</t>
  </si>
  <si>
    <t>1.6.35.01</t>
  </si>
  <si>
    <t>Maquinaria y equipo</t>
  </si>
  <si>
    <t>1.6.35.03</t>
  </si>
  <si>
    <t>Muebles, enseres y equipo de oficina</t>
  </si>
  <si>
    <t>1.6.35.04</t>
  </si>
  <si>
    <t>Equipos de comunicacion y computacion</t>
  </si>
  <si>
    <t>1.6.35.05</t>
  </si>
  <si>
    <t>Equipos de transporte, traccion y elevacion</t>
  </si>
  <si>
    <t>1.6.35.11</t>
  </si>
  <si>
    <t>Equipos de comedor, cocina, despensa y hoteleria</t>
  </si>
  <si>
    <t>1.6.40</t>
  </si>
  <si>
    <t>EDIFICACIONES</t>
  </si>
  <si>
    <t>1.6.40.01</t>
  </si>
  <si>
    <t>Edificios y casas</t>
  </si>
  <si>
    <t>1.6.40.15</t>
  </si>
  <si>
    <t>Casetas y campamentos</t>
  </si>
  <si>
    <t>1.6.55</t>
  </si>
  <si>
    <t>MAQUINARIA Y EQUIPO</t>
  </si>
  <si>
    <t>1.6.55.01</t>
  </si>
  <si>
    <t>Equipo de construccion</t>
  </si>
  <si>
    <t>1.6.55.02</t>
  </si>
  <si>
    <t>Armamento y equipo reservado</t>
  </si>
  <si>
    <t>1.6.55.05</t>
  </si>
  <si>
    <t>Equipo de musica</t>
  </si>
  <si>
    <t>1.6.55.06</t>
  </si>
  <si>
    <t>Equipo de recreacion y deporte</t>
  </si>
  <si>
    <t>1.6.65</t>
  </si>
  <si>
    <t>MUEBLES, ENSERES Y EQUIPOS DE OFICINA</t>
  </si>
  <si>
    <t>1.6.65.01</t>
  </si>
  <si>
    <t>Muebles y enseres</t>
  </si>
  <si>
    <t>1.6.65.02</t>
  </si>
  <si>
    <t>Equipo y maquina de oficina</t>
  </si>
  <si>
    <t>1.6.70</t>
  </si>
  <si>
    <t>EQUIPOS DE COMUNICACIoN Y COMPUTACIoN</t>
  </si>
  <si>
    <t>1.6.70.01</t>
  </si>
  <si>
    <t>Equipo de comunicacion</t>
  </si>
  <si>
    <t>1.6.70.02</t>
  </si>
  <si>
    <t>Equipo de computacion</t>
  </si>
  <si>
    <t>1.6.75</t>
  </si>
  <si>
    <t>EQUIPO DE TRANSPORTE, TRACCION Y ELEVACION</t>
  </si>
  <si>
    <t>1.6.75.02</t>
  </si>
  <si>
    <t>Terrestre</t>
  </si>
  <si>
    <t>1.6.80</t>
  </si>
  <si>
    <t>EQUIPOS DE COMEDOR, COCINA, DESPENSA Y HOTELERIA</t>
  </si>
  <si>
    <t>1.6.80.02</t>
  </si>
  <si>
    <t>Equipo de restaurante y cafeteria</t>
  </si>
  <si>
    <t>1.6.85</t>
  </si>
  <si>
    <t>DEPRECIACION ACUMULADA (CR)</t>
  </si>
  <si>
    <t>1.6.85.01</t>
  </si>
  <si>
    <t>1.6.85.04</t>
  </si>
  <si>
    <t>1.6.85.06</t>
  </si>
  <si>
    <t>Muebles, enseres y equipos de oficina</t>
  </si>
  <si>
    <t>1.6.85.07</t>
  </si>
  <si>
    <t>1.6.85.08</t>
  </si>
  <si>
    <t>1.6.85.09</t>
  </si>
  <si>
    <t>Equipo de comedor, cocina, despensa y hoteleria</t>
  </si>
  <si>
    <t>1.9</t>
  </si>
  <si>
    <t>OTROS ACTIVOS</t>
  </si>
  <si>
    <t>1.9.05</t>
  </si>
  <si>
    <t>BIENES Y SERVICIOS PAGADOS POR ANTICIPADO</t>
  </si>
  <si>
    <t>1.9.05.01</t>
  </si>
  <si>
    <t>Seguros</t>
  </si>
  <si>
    <t>1.9.05.05</t>
  </si>
  <si>
    <t>Impresos, publicaciones, suscripciones y afiliaciones</t>
  </si>
  <si>
    <t>1.9.05.13</t>
  </si>
  <si>
    <t>Estudios y proyectos</t>
  </si>
  <si>
    <t>1.9.10</t>
  </si>
  <si>
    <t>CARGOS DIFERIDOS</t>
  </si>
  <si>
    <t>1.9.10.01</t>
  </si>
  <si>
    <t>Materiales y suministros</t>
  </si>
  <si>
    <t>1.9.10.04</t>
  </si>
  <si>
    <t>Dotación a trabajadores</t>
  </si>
  <si>
    <t>1.9.10.08</t>
  </si>
  <si>
    <t>1.9.10.21</t>
  </si>
  <si>
    <t>Elementos de aseo, lavanderia y cafeteria</t>
  </si>
  <si>
    <t>1.9.20</t>
  </si>
  <si>
    <t>BIENES ENTREGADOS A TERCEROS</t>
  </si>
  <si>
    <t>1.9.20.02</t>
  </si>
  <si>
    <t>Bienes inmuebles entregados en administracion</t>
  </si>
  <si>
    <t>1.9.20.05</t>
  </si>
  <si>
    <t>Bienes muebles entregados en comodato</t>
  </si>
  <si>
    <t>1.9.25</t>
  </si>
  <si>
    <t>AMORTIZACION ACUMULADA DE BIENES ENTREGADOS A TERCEROS (CR)</t>
  </si>
  <si>
    <t>1.9.25.05</t>
  </si>
  <si>
    <t>1.9.70</t>
  </si>
  <si>
    <t>INTANGIBLES</t>
  </si>
  <si>
    <t>1.9.70.08</t>
  </si>
  <si>
    <t>Software</t>
  </si>
  <si>
    <t>1.9.75</t>
  </si>
  <si>
    <t>AMORTIZACION ACUMULADA DE INTANGIBLES (CR)</t>
  </si>
  <si>
    <t>1.9.75.08</t>
  </si>
  <si>
    <t>1.9.99</t>
  </si>
  <si>
    <t>VALORIZACIONES</t>
  </si>
  <si>
    <t>1.9.99.52</t>
  </si>
  <si>
    <t>Terrenos</t>
  </si>
  <si>
    <t>1.9.99.62</t>
  </si>
  <si>
    <t>2</t>
  </si>
  <si>
    <t>PASIVOS</t>
  </si>
  <si>
    <t>2.3</t>
  </si>
  <si>
    <t>OPERACIONES DE FINANCIAMIENTO E INSTRUMENTOS DERIVADOS</t>
  </si>
  <si>
    <t>2.3.07</t>
  </si>
  <si>
    <t>OPERACIONES DE FINANCIAMIENTO INTERNAS DE LARGO PLAZO</t>
  </si>
  <si>
    <t>2.3.07.06</t>
  </si>
  <si>
    <t>Prestamos del gobierno general</t>
  </si>
  <si>
    <t>2.4</t>
  </si>
  <si>
    <t>CUENTAS POR PAGAR</t>
  </si>
  <si>
    <t>2.4.01</t>
  </si>
  <si>
    <t>ADQUISICION DE BIENES Y SERVICIOS NACIONALES</t>
  </si>
  <si>
    <t>2.4.01.01</t>
  </si>
  <si>
    <t>Bienes y servicios</t>
  </si>
  <si>
    <t>2.4.01.02</t>
  </si>
  <si>
    <t>Proyectos de inversion</t>
  </si>
  <si>
    <t>2.4.03</t>
  </si>
  <si>
    <t>TRANSFERENCIAS POR PAGAR</t>
  </si>
  <si>
    <t>2.4.03.03</t>
  </si>
  <si>
    <t>Transferencias al sector privado</t>
  </si>
  <si>
    <t>2.4.03.14</t>
  </si>
  <si>
    <t>Sistema general de participaciones</t>
  </si>
  <si>
    <t>2.4.03.15</t>
  </si>
  <si>
    <t>Otras transferencias</t>
  </si>
  <si>
    <t>2.4.25</t>
  </si>
  <si>
    <t>ACREEDORES</t>
  </si>
  <si>
    <t>2.4.25.04</t>
  </si>
  <si>
    <t>Servicios publicos</t>
  </si>
  <si>
    <t>2.4.25.18</t>
  </si>
  <si>
    <t>Aportes a fondos  pensionales</t>
  </si>
  <si>
    <t>2.4.25.19</t>
  </si>
  <si>
    <t>Aportes a seguridad social en salud</t>
  </si>
  <si>
    <t>2.4.25.20</t>
  </si>
  <si>
    <t>Aportes al ICBF, SENA y cajas de compensacion</t>
  </si>
  <si>
    <t>2.4.25.21</t>
  </si>
  <si>
    <t>Sindicatos</t>
  </si>
  <si>
    <t>2.4.25.22</t>
  </si>
  <si>
    <t>Cooperativas</t>
  </si>
  <si>
    <t>2.4.25.23</t>
  </si>
  <si>
    <t>Fondos de empleados</t>
  </si>
  <si>
    <t>2.4.25.24</t>
  </si>
  <si>
    <t>Embargos judiciales</t>
  </si>
  <si>
    <t>2.4.25.32</t>
  </si>
  <si>
    <t>Aporte riesgos profesionales</t>
  </si>
  <si>
    <t>2.4.25.35</t>
  </si>
  <si>
    <t>Libranzas</t>
  </si>
  <si>
    <t>2.4.25.41</t>
  </si>
  <si>
    <t>Aportes a escuelas industriales, institutos tecnicos y ESAP</t>
  </si>
  <si>
    <t>2.4.25.46</t>
  </si>
  <si>
    <t>Contratos de medicina prepagada</t>
  </si>
  <si>
    <t>2.4.25.52</t>
  </si>
  <si>
    <t>Honorarios</t>
  </si>
  <si>
    <t>2.4.25.53</t>
  </si>
  <si>
    <t>Servicios</t>
  </si>
  <si>
    <t>2.4.25.90</t>
  </si>
  <si>
    <t>Otros acreedores</t>
  </si>
  <si>
    <t>2.4.36</t>
  </si>
  <si>
    <t>RETENCION EN LA FUENTE E IMPUESTO DE TIMBRE</t>
  </si>
  <si>
    <t>2.4.36.01</t>
  </si>
  <si>
    <t>Salarios y pagos laborales</t>
  </si>
  <si>
    <t>2.4.36.03</t>
  </si>
  <si>
    <t>2.4.36.05</t>
  </si>
  <si>
    <t>2.4.36.07</t>
  </si>
  <si>
    <t>Rendimientos financieros</t>
  </si>
  <si>
    <t>2.4.36.08</t>
  </si>
  <si>
    <t>Compras</t>
  </si>
  <si>
    <t>2.4.36.25</t>
  </si>
  <si>
    <t>Impuesto a las ventas retenido por consignar</t>
  </si>
  <si>
    <t>2.4.36.27</t>
  </si>
  <si>
    <t>Retencion de impuesto de industria y comercio por compras</t>
  </si>
  <si>
    <t>2.4.36.98</t>
  </si>
  <si>
    <t>Impuesto de timbre</t>
  </si>
  <si>
    <t>2.4.40</t>
  </si>
  <si>
    <t>IMPUESTOS, CONTRIBUCIONES Y TASAS POR PAGAR</t>
  </si>
  <si>
    <t>2.4.40.03</t>
  </si>
  <si>
    <t>Impuesto predial  unificado</t>
  </si>
  <si>
    <t>2.4.40.14</t>
  </si>
  <si>
    <t>Cuotas de fiscalizacion y auditaje</t>
  </si>
  <si>
    <t>2.4.40.16</t>
  </si>
  <si>
    <t>Impuesto sobre vehiculos automotores</t>
  </si>
  <si>
    <t>2.4.40.23</t>
  </si>
  <si>
    <t>Contribuciones</t>
  </si>
  <si>
    <t>2.4.60</t>
  </si>
  <si>
    <t>CREDITOS JUDICIALES</t>
  </si>
  <si>
    <t>2.4.60.02</t>
  </si>
  <si>
    <t>Sentencias y conciliaciones</t>
  </si>
  <si>
    <t>2.5</t>
  </si>
  <si>
    <t>OBLIGACIONES LABORALES Y DE SEGURIDAD SOCIAL INTEGRAL</t>
  </si>
  <si>
    <t>2.5.05</t>
  </si>
  <si>
    <t>SALARIOS Y PRESTACIONES SOCIALES</t>
  </si>
  <si>
    <t>2.5.05.01</t>
  </si>
  <si>
    <t>Nomina por pagar</t>
  </si>
  <si>
    <t>2.5.05.02</t>
  </si>
  <si>
    <t>Cesantias</t>
  </si>
  <si>
    <t>2.5.05.04</t>
  </si>
  <si>
    <t>Vacaciones</t>
  </si>
  <si>
    <t>2.5.05.05</t>
  </si>
  <si>
    <t>Prima de vacaciones</t>
  </si>
  <si>
    <t>2.5.05.06</t>
  </si>
  <si>
    <t>Prima de servicios</t>
  </si>
  <si>
    <t>2.5.05.07</t>
  </si>
  <si>
    <t>Prima de navidad</t>
  </si>
  <si>
    <t>2.5.05.12</t>
  </si>
  <si>
    <t>Bonificaciones</t>
  </si>
  <si>
    <t>2.7</t>
  </si>
  <si>
    <t>PASIVOS ESTIMADOS</t>
  </si>
  <si>
    <t>2.7.10</t>
  </si>
  <si>
    <t>PROVISION PARA CONTINGENCIAS</t>
  </si>
  <si>
    <t>2.7.10.05</t>
  </si>
  <si>
    <t>Litigios o demandas</t>
  </si>
  <si>
    <t>2.7.15</t>
  </si>
  <si>
    <t>PROVISION PARA PRESTACIONES SOCIALES</t>
  </si>
  <si>
    <t>2.7.15.01</t>
  </si>
  <si>
    <t>2.7.15.04</t>
  </si>
  <si>
    <t>2.7.15.06</t>
  </si>
  <si>
    <t>2.7.15.07</t>
  </si>
  <si>
    <t>2.7.15.09</t>
  </si>
  <si>
    <t>3</t>
  </si>
  <si>
    <t>PATRIMONIO</t>
  </si>
  <si>
    <t>3.1</t>
  </si>
  <si>
    <t>HACIENDA PUBLICA</t>
  </si>
  <si>
    <t>3.1.05</t>
  </si>
  <si>
    <t>CAPITAL FISCAL</t>
  </si>
  <si>
    <t>3.1.05.01</t>
  </si>
  <si>
    <t>Nacion</t>
  </si>
  <si>
    <t>3.1.10</t>
  </si>
  <si>
    <t>RESULTADO DEL EJERCICIO</t>
  </si>
  <si>
    <t>3.1.10.02</t>
  </si>
  <si>
    <t>Deficit del  ejercicio</t>
  </si>
  <si>
    <t>3.1.15</t>
  </si>
  <si>
    <t>SUPERAVIT POR VALORIZACION</t>
  </si>
  <si>
    <t>3.1.15.52</t>
  </si>
  <si>
    <t>3.1.15.62</t>
  </si>
  <si>
    <t>3.1.20</t>
  </si>
  <si>
    <t>SUPERAVIT POR DONACION</t>
  </si>
  <si>
    <t>3.1.20.02</t>
  </si>
  <si>
    <t>En especie</t>
  </si>
  <si>
    <t>3.1.25</t>
  </si>
  <si>
    <t>PATRIMONIO PUBLICO INCORPORADO</t>
  </si>
  <si>
    <t>3.1.25.25</t>
  </si>
  <si>
    <t>Bienes</t>
  </si>
  <si>
    <t>4</t>
  </si>
  <si>
    <t>INGRESOS</t>
  </si>
  <si>
    <t>4.1</t>
  </si>
  <si>
    <t>INGRESOS FISCALES</t>
  </si>
  <si>
    <t>4.1.10</t>
  </si>
  <si>
    <t>Tasas</t>
  </si>
  <si>
    <t>4.1.10.61</t>
  </si>
  <si>
    <t>4.1.14</t>
  </si>
  <si>
    <t>APORTES Y COTIZACIONES</t>
  </si>
  <si>
    <t>4.1.14.05</t>
  </si>
  <si>
    <t>4.7</t>
  </si>
  <si>
    <t>OPERACIONES INTERINSTITUCIONALES</t>
  </si>
  <si>
    <t>4.7.05</t>
  </si>
  <si>
    <t>FONDOS RECIBIDOS</t>
  </si>
  <si>
    <t>4.7.05.08</t>
  </si>
  <si>
    <t>Funcionamiento</t>
  </si>
  <si>
    <t>4.7.05.10</t>
  </si>
  <si>
    <t>Inversion</t>
  </si>
  <si>
    <t>4.7.20</t>
  </si>
  <si>
    <t>OPERACIONES DE ENLACE</t>
  </si>
  <si>
    <t>4.7.20.80</t>
  </si>
  <si>
    <t>Recaudos por clasificar</t>
  </si>
  <si>
    <t>4.7.22</t>
  </si>
  <si>
    <t>OPERACIONES SIN FLUJO DE EFECTIVO</t>
  </si>
  <si>
    <t>4.7.22.01</t>
  </si>
  <si>
    <t>Cruce de cuentas</t>
  </si>
  <si>
    <t>4.7.22.03</t>
  </si>
  <si>
    <t>Cuota de fiscalizacion y auditaje</t>
  </si>
  <si>
    <t>4.8</t>
  </si>
  <si>
    <t>OTROS INGRESOS</t>
  </si>
  <si>
    <t>4.8.05</t>
  </si>
  <si>
    <t>FINANCIEROS</t>
  </si>
  <si>
    <t>4.8.05.22</t>
  </si>
  <si>
    <t>Intereses sore depósitos en instituciones</t>
  </si>
  <si>
    <t>4.8.05.37</t>
  </si>
  <si>
    <t>Comisiones</t>
  </si>
  <si>
    <t>4.8.05.84</t>
  </si>
  <si>
    <t>Utilidad por valoracion de las inversiones de administracion de liquidez en titulos de deuda</t>
  </si>
  <si>
    <t>4.8.08</t>
  </si>
  <si>
    <t>OTROS INGRESOS ORDINARIOS</t>
  </si>
  <si>
    <t>4.8.08.09</t>
  </si>
  <si>
    <t>Excedentes financieros</t>
  </si>
  <si>
    <t>4.8.08.15</t>
  </si>
  <si>
    <t>Fotocopias</t>
  </si>
  <si>
    <t>4.8.08.17</t>
  </si>
  <si>
    <t>Arrendamientos</t>
  </si>
  <si>
    <t>4.8.08.19</t>
  </si>
  <si>
    <t>Donaciones</t>
  </si>
  <si>
    <t>4.8.10</t>
  </si>
  <si>
    <t>EXTRAORDINARIOS</t>
  </si>
  <si>
    <t>4.8.10.07</t>
  </si>
  <si>
    <t>Sobrantes</t>
  </si>
  <si>
    <t>4.8.10.08</t>
  </si>
  <si>
    <t>Recuperaciones</t>
  </si>
  <si>
    <t>4.8.10.90</t>
  </si>
  <si>
    <t>Otros ingresos extraordinarios</t>
  </si>
  <si>
    <t>5</t>
  </si>
  <si>
    <t>GASTOS</t>
  </si>
  <si>
    <t>5.1</t>
  </si>
  <si>
    <t>DE ADMINISTRACION</t>
  </si>
  <si>
    <t>5.1.01</t>
  </si>
  <si>
    <t>SUELDOS Y SALARIOS</t>
  </si>
  <si>
    <t>5.1.01.01</t>
  </si>
  <si>
    <t>Sueldos del personal</t>
  </si>
  <si>
    <t>5.1.01.03</t>
  </si>
  <si>
    <t>Horas extras y festivos</t>
  </si>
  <si>
    <t>5.1.01.05</t>
  </si>
  <si>
    <t>Gastos de representacion</t>
  </si>
  <si>
    <t>5.1.01.06</t>
  </si>
  <si>
    <t>Remuneracion servicios tecnicos</t>
  </si>
  <si>
    <t>5.1.01.09</t>
  </si>
  <si>
    <t>5.1.01.13</t>
  </si>
  <si>
    <t>5.1.01.14</t>
  </si>
  <si>
    <t>5.1.01.17</t>
  </si>
  <si>
    <t>5.1.01.18</t>
  </si>
  <si>
    <t>Bonificacion especial de recreacion</t>
  </si>
  <si>
    <t>5.1.01.19</t>
  </si>
  <si>
    <t>5.1.01.23</t>
  </si>
  <si>
    <t>Auxilio de transporte</t>
  </si>
  <si>
    <t>5.1.01.24</t>
  </si>
  <si>
    <t>5.1.01.30</t>
  </si>
  <si>
    <t>Capacitacion, bienestar social y estimulos</t>
  </si>
  <si>
    <t>5.1.01.50</t>
  </si>
  <si>
    <t>Bonificacion por servicios prestados</t>
  </si>
  <si>
    <t>5.1.01.52</t>
  </si>
  <si>
    <t>5.1.01.60</t>
  </si>
  <si>
    <t>Subsidio de alimentacion</t>
  </si>
  <si>
    <t>5.1.01.64</t>
  </si>
  <si>
    <t>Otras primas</t>
  </si>
  <si>
    <t>5.1.02</t>
  </si>
  <si>
    <t>CONTRIBUCIONES IMPUTADAS</t>
  </si>
  <si>
    <t>5.1.02.01</t>
  </si>
  <si>
    <t>Incapacidades</t>
  </si>
  <si>
    <t>5.1.02.06</t>
  </si>
  <si>
    <t>Pensiones de jubilacion</t>
  </si>
  <si>
    <t>5.1.03</t>
  </si>
  <si>
    <t>CONTRIBUCIONES EFECTIVAS</t>
  </si>
  <si>
    <t>5.1.03.02</t>
  </si>
  <si>
    <t>Aportes a cajas de compensacion familiar</t>
  </si>
  <si>
    <t>5.1.03.03</t>
  </si>
  <si>
    <t>Cotizaciones a seguridad social en salud</t>
  </si>
  <si>
    <t>5.1.03.05</t>
  </si>
  <si>
    <t>Cotizaciones a riesgos profesionales</t>
  </si>
  <si>
    <t>5.1.03.06</t>
  </si>
  <si>
    <t>Cotizaciones a entidades administradoras del regimen de prima media</t>
  </si>
  <si>
    <t>5.1.03.07</t>
  </si>
  <si>
    <t>Cotizaciones a entidades administradoras del regimen de ahorro individual</t>
  </si>
  <si>
    <t>5.1.04</t>
  </si>
  <si>
    <t>5.1.04.01</t>
  </si>
  <si>
    <t>Aportes al ICBF</t>
  </si>
  <si>
    <t>5.1.04.02</t>
  </si>
  <si>
    <t>Aportes al SENA</t>
  </si>
  <si>
    <t>5.1.04.03</t>
  </si>
  <si>
    <t>Aportes ESAP</t>
  </si>
  <si>
    <t>5.1.04.04</t>
  </si>
  <si>
    <t>Aportes a escuelas industriales e institutos tecnicos</t>
  </si>
  <si>
    <t>5.1.11</t>
  </si>
  <si>
    <t>GENERALES</t>
  </si>
  <si>
    <t>5.1.11.11</t>
  </si>
  <si>
    <t>Comisiones, honorarios y servicios</t>
  </si>
  <si>
    <t>5.1.11.13</t>
  </si>
  <si>
    <t>Vigilancia y seguridad</t>
  </si>
  <si>
    <t>5.1.11.14</t>
  </si>
  <si>
    <t>5.1.11.15</t>
  </si>
  <si>
    <t>Mantenimiento</t>
  </si>
  <si>
    <t>5.1.11.17</t>
  </si>
  <si>
    <t>5.1.11.19</t>
  </si>
  <si>
    <t>Viaticos y gastos de viaje</t>
  </si>
  <si>
    <t>5.1.11.21</t>
  </si>
  <si>
    <t>5.1.11.22</t>
  </si>
  <si>
    <t>5.1.11.23</t>
  </si>
  <si>
    <t>Comunicaciones y transporte</t>
  </si>
  <si>
    <t>5.1.11.25</t>
  </si>
  <si>
    <t>Seguros generales</t>
  </si>
  <si>
    <t>5.1.11.40</t>
  </si>
  <si>
    <t>Contratos de administracion</t>
  </si>
  <si>
    <t>5.1.11.46</t>
  </si>
  <si>
    <t>Combustibles y lubricantes</t>
  </si>
  <si>
    <t>5.1.11.49</t>
  </si>
  <si>
    <t>Servicios de aseo, cafeteria, restaurante y lavanderia</t>
  </si>
  <si>
    <t>5.1.11.54</t>
  </si>
  <si>
    <t>Organización de eventos</t>
  </si>
  <si>
    <t>5.1.11.55</t>
  </si>
  <si>
    <t>5.1.11.64</t>
  </si>
  <si>
    <t>Gastos legales</t>
  </si>
  <si>
    <t>5.1.11.65</t>
  </si>
  <si>
    <t>Intangibles</t>
  </si>
  <si>
    <t>5.1.11.90</t>
  </si>
  <si>
    <t>Otros gastos generales</t>
  </si>
  <si>
    <t>5.1.20</t>
  </si>
  <si>
    <t>IMPUESTOS CONTRIBUCIONES Y TASAS</t>
  </si>
  <si>
    <t>5.1.20.01</t>
  </si>
  <si>
    <t>5.1.20.11</t>
  </si>
  <si>
    <t>5.3</t>
  </si>
  <si>
    <t>PROVISIONES, DEPRECIACIONES Y AMORTIZACIONES</t>
  </si>
  <si>
    <t>5.3.14</t>
  </si>
  <si>
    <t>5.3.14.01</t>
  </si>
  <si>
    <t>5.3.30</t>
  </si>
  <si>
    <t>DEPRECIACION DE PROPIEDADES, PLANTA Y EQUIPO</t>
  </si>
  <si>
    <t>5.3.30.01</t>
  </si>
  <si>
    <t>5.3.30.04</t>
  </si>
  <si>
    <t>5.3.30.06</t>
  </si>
  <si>
    <t>5.3.30.07</t>
  </si>
  <si>
    <t>Equipo de comunicacion y computacion</t>
  </si>
  <si>
    <t>5.3.30.08</t>
  </si>
  <si>
    <t>Equipo de transporte, traccion y elevacion</t>
  </si>
  <si>
    <t>5.3.30.09</t>
  </si>
  <si>
    <t>5.4</t>
  </si>
  <si>
    <t>TRANSFERENCIAS</t>
  </si>
  <si>
    <t>5.4.01</t>
  </si>
  <si>
    <t>TRANSFERENCIAS AL SECTOR PRIVADO</t>
  </si>
  <si>
    <t>5.4.01.02</t>
  </si>
  <si>
    <t>Programas con el sector financiero</t>
  </si>
  <si>
    <t>5.4.01.03</t>
  </si>
  <si>
    <t>Programas con el sector no financiero bajo</t>
  </si>
  <si>
    <t>5.4.01.04</t>
  </si>
  <si>
    <t>Programas con el sector no financiero bajo control extranjero</t>
  </si>
  <si>
    <t>5.4.01.05</t>
  </si>
  <si>
    <t>Programas con entidades sin fines de lucro</t>
  </si>
  <si>
    <t>5.4.01.90</t>
  </si>
  <si>
    <t>Otros programas</t>
  </si>
  <si>
    <t>5.4.08</t>
  </si>
  <si>
    <t>SISTEMA GENERAL DE PARTICIPACIONES</t>
  </si>
  <si>
    <t>5.4.08.18</t>
  </si>
  <si>
    <t>Participacion para educacion</t>
  </si>
  <si>
    <t>5.4.23</t>
  </si>
  <si>
    <t>OTRAS TRANSFERENCIAS</t>
  </si>
  <si>
    <t>5.4.23.01</t>
  </si>
  <si>
    <t>Para pago de pensiones y/o cesantias</t>
  </si>
  <si>
    <t>5.4.23.02</t>
  </si>
  <si>
    <t>Para proyectos de inversión</t>
  </si>
  <si>
    <t>5.4.23.03</t>
  </si>
  <si>
    <t>Para gastos de funcionamiento</t>
  </si>
  <si>
    <t>5.4.23.05</t>
  </si>
  <si>
    <t>Para programas de educacion</t>
  </si>
  <si>
    <t>5.4.23.90</t>
  </si>
  <si>
    <t>5.5</t>
  </si>
  <si>
    <t>GASTO PUBLICO SOCIAL</t>
  </si>
  <si>
    <t>5.5.01</t>
  </si>
  <si>
    <t>EDUCACION</t>
  </si>
  <si>
    <t>5.5.01.01</t>
  </si>
  <si>
    <t>Sueldos y salarios</t>
  </si>
  <si>
    <t>5.5.01.02</t>
  </si>
  <si>
    <t>Contribuciones imputadas</t>
  </si>
  <si>
    <t>5.5.01.03</t>
  </si>
  <si>
    <t>Contribuciones efectivas</t>
  </si>
  <si>
    <t>5.5.01.04</t>
  </si>
  <si>
    <t>Aportes sobre la nomina</t>
  </si>
  <si>
    <t>5.5.01.05</t>
  </si>
  <si>
    <t>Generales</t>
  </si>
  <si>
    <t>5.5.01.06</t>
  </si>
  <si>
    <t>Asignacion de bienes y servicios</t>
  </si>
  <si>
    <t>5.5.02</t>
  </si>
  <si>
    <t>SALUD</t>
  </si>
  <si>
    <t>5.5.02.05</t>
  </si>
  <si>
    <t>5.5.03</t>
  </si>
  <si>
    <t>AGUA POTABLE Y SANEAMIENTO</t>
  </si>
  <si>
    <t>5.5.03.05</t>
  </si>
  <si>
    <t>5.5.06</t>
  </si>
  <si>
    <t>CULTURA</t>
  </si>
  <si>
    <t>5.5.06.05</t>
  </si>
  <si>
    <t>5.7</t>
  </si>
  <si>
    <t>5.7.05</t>
  </si>
  <si>
    <t>FONDOS ENTREGADOS</t>
  </si>
  <si>
    <t>5.7.05.08</t>
  </si>
  <si>
    <t>5.7.20</t>
  </si>
  <si>
    <t>5.7.20.80</t>
  </si>
  <si>
    <t>5.8</t>
  </si>
  <si>
    <t>OTROS GASTOS</t>
  </si>
  <si>
    <t>5.8.02</t>
  </si>
  <si>
    <t>COMISIONES</t>
  </si>
  <si>
    <t>5.8.02.38</t>
  </si>
  <si>
    <t>Comisiones y otros gastos bancarios</t>
  </si>
  <si>
    <t>5.8.08</t>
  </si>
  <si>
    <t>OTROS GASTOS ORDINARIOS</t>
  </si>
  <si>
    <t>5.8.08.02</t>
  </si>
  <si>
    <t>Pérdida en baja de activos</t>
  </si>
  <si>
    <t>5.8.10</t>
  </si>
  <si>
    <t>5.8.10.03</t>
  </si>
  <si>
    <t>Ajustes o mermas sin responsabilidad</t>
  </si>
  <si>
    <t>5.8.15</t>
  </si>
  <si>
    <t>AJUSTE DE EJERCICIOS ANTERIORES</t>
  </si>
  <si>
    <t>5.8.15.88</t>
  </si>
  <si>
    <t>Gastos de administracion</t>
  </si>
  <si>
    <t>5.8.15.92</t>
  </si>
  <si>
    <t>Gasto publico social</t>
  </si>
  <si>
    <t>CUENTAS DE ORDEN DEUDORES</t>
  </si>
  <si>
    <t>DEUDORAS DE CONTROL</t>
  </si>
  <si>
    <t>8.3.90</t>
  </si>
  <si>
    <t>OTRAS CUENTAS DEUDORAS DE</t>
  </si>
  <si>
    <t>8.3.90.90</t>
  </si>
  <si>
    <t>Otras cuentas deudoras de control</t>
  </si>
  <si>
    <t>DEUDORAS POR EL CONTRA (CR)</t>
  </si>
  <si>
    <t>8.9.15</t>
  </si>
  <si>
    <t>Deucores de control por el contrario</t>
  </si>
  <si>
    <t>8.9.15.90</t>
  </si>
  <si>
    <t>9</t>
  </si>
  <si>
    <t>CUENTAS DE ORDEN ACREEDORAS</t>
  </si>
  <si>
    <t>9.1</t>
  </si>
  <si>
    <t>RESPONSABILIDADES CONTINGENTES</t>
  </si>
  <si>
    <t>9.1.20</t>
  </si>
  <si>
    <t>LITIGIOS Y DEMANDAS</t>
  </si>
  <si>
    <t>9.1.20.02</t>
  </si>
  <si>
    <t>Laborales</t>
  </si>
  <si>
    <t>9.1.35</t>
  </si>
  <si>
    <t>RESERVAS PRESUPUESTALES</t>
  </si>
  <si>
    <t>9.1.35.03</t>
  </si>
  <si>
    <t>Reservas presupuestales SIIF</t>
  </si>
  <si>
    <t>9.3</t>
  </si>
  <si>
    <t>ACREEDORAS DE CONTROL</t>
  </si>
  <si>
    <t>9.3.46</t>
  </si>
  <si>
    <t>BIENES RECIBIDOS DE TERCEROS</t>
  </si>
  <si>
    <t>9.3.46.19</t>
  </si>
  <si>
    <t>Propiedades, planta y equipo</t>
  </si>
  <si>
    <t>9.3.90</t>
  </si>
  <si>
    <t>OTRAS CUENTAS ACREEDORAS DE CONTROL</t>
  </si>
  <si>
    <t>9.3.90.02</t>
  </si>
  <si>
    <t>Anticipos y fondos de administración</t>
  </si>
  <si>
    <t>9.3.90.90</t>
  </si>
  <si>
    <t>Otras cuentas acreedoras de control</t>
  </si>
  <si>
    <t>9.9</t>
  </si>
  <si>
    <t>ACREEDORAS POR CONTRA (DB)</t>
  </si>
  <si>
    <t>9.9.05</t>
  </si>
  <si>
    <t>RESPONSABILIDADES CONTINGENTES POR CONTRA (DB)</t>
  </si>
  <si>
    <t>9.9.05.05</t>
  </si>
  <si>
    <t>Litigios y demandas</t>
  </si>
  <si>
    <t>9.9.05.08</t>
  </si>
  <si>
    <t>Reservas presupuestales</t>
  </si>
  <si>
    <t>9.9.15</t>
  </si>
  <si>
    <t>ACREEDORAS DE CONTROL POR CONTRA (DB)</t>
  </si>
  <si>
    <t>9.9.15.06</t>
  </si>
  <si>
    <t>Bienes recibidos de terceros</t>
  </si>
  <si>
    <t>9.9.15.90</t>
  </si>
  <si>
    <t>CECILIA MARIA VELEZ WHITE</t>
  </si>
  <si>
    <t>NOHEMY ARIAS OTERO</t>
  </si>
  <si>
    <t>Secretaria General</t>
  </si>
  <si>
    <t>MIRELLA SANDRA CAMELO QUIMBAYO</t>
  </si>
  <si>
    <t xml:space="preserve">Contador Público </t>
  </si>
  <si>
    <t>TP No.40308-T</t>
  </si>
  <si>
    <t>1.4.25.05</t>
  </si>
  <si>
    <t>Depósitos sobre contratos</t>
  </si>
  <si>
    <t>1.4.70.13</t>
  </si>
  <si>
    <t>1.4.70.48</t>
  </si>
  <si>
    <t>Descuentos no autorizados</t>
  </si>
  <si>
    <t>1.4.70.83</t>
  </si>
  <si>
    <t>Otros intereses</t>
  </si>
  <si>
    <t>1.6.55.11</t>
  </si>
  <si>
    <t>Herramientas y accesorios</t>
  </si>
  <si>
    <t>1.9.10.22</t>
  </si>
  <si>
    <t>2.4.25.07</t>
  </si>
  <si>
    <t>2.4.36.06</t>
  </si>
  <si>
    <t>2.4.55</t>
  </si>
  <si>
    <t>DEPOSITOS RECIBIDOS EN GARANTIA</t>
  </si>
  <si>
    <t>2.4.55.03</t>
  </si>
  <si>
    <t>Depósitos judiciales</t>
  </si>
  <si>
    <t>2.7.15.03</t>
  </si>
  <si>
    <t>2.9.10</t>
  </si>
  <si>
    <t>2.9.10.90</t>
  </si>
  <si>
    <t>Otros ingresos recibidos por anticipado</t>
  </si>
  <si>
    <t>3.1.10.01</t>
  </si>
  <si>
    <t>Excedente del ejercicio</t>
  </si>
  <si>
    <t>3.1.28</t>
  </si>
  <si>
    <t>REVALORIZACION HACIENDA PUBLICA</t>
  </si>
  <si>
    <t>3.1.28.04</t>
  </si>
  <si>
    <t>Capital Fiscal</t>
  </si>
  <si>
    <t>VENTA DE SERVICIOS</t>
  </si>
  <si>
    <t>4.3.60</t>
  </si>
  <si>
    <t>SERVICIOS DE DOCUMENTACION</t>
  </si>
  <si>
    <t>4.3.60.06</t>
  </si>
  <si>
    <t>Antecedentes y Certificaciones</t>
  </si>
  <si>
    <t>4.3.60.08</t>
  </si>
  <si>
    <t>Tarjetas profesionales</t>
  </si>
  <si>
    <t>5.1.01.31</t>
  </si>
  <si>
    <t>Dotación y suministro a trabajadores</t>
  </si>
  <si>
    <t>5.1.11.18</t>
  </si>
  <si>
    <t>8.3.15</t>
  </si>
  <si>
    <t>ACTIVOS TOTALMENTE DEPRECIADOS</t>
  </si>
  <si>
    <t>8.3.15.10</t>
  </si>
  <si>
    <t>8.9.15.06</t>
  </si>
  <si>
    <t>Activos totalmente depreciados</t>
  </si>
  <si>
    <t>DEPARTAMENTO: CUNDINAMARCA</t>
  </si>
  <si>
    <t>Modelo: CGN -  2005 -  002</t>
  </si>
  <si>
    <t>MUNICIPIO BOGOTA</t>
  </si>
  <si>
    <t>Sin Consolidar</t>
  </si>
  <si>
    <t xml:space="preserve">ENTIDAD: MINISTERIO DE EDUCACION </t>
  </si>
  <si>
    <t>CODIGO: 011300000</t>
  </si>
  <si>
    <t>FECHA DE CORTE: 2007/06/30</t>
  </si>
  <si>
    <t>PERÍODO DE MOVIMIENTO: 1 de enero al 30 de junio de 2007</t>
  </si>
  <si>
    <t>Cifras en Miles de pesos</t>
  </si>
  <si>
    <t>CUENTA</t>
  </si>
  <si>
    <t>CODIGO</t>
  </si>
  <si>
    <t>BENEFICIARIO</t>
  </si>
  <si>
    <t xml:space="preserve">CORRIENTE </t>
  </si>
  <si>
    <t>INVERSIONES ADMINISTRACION DE LIQUIDEZ EN TITULOS DE DEUDA -TITULOS DE TESORERIA TES</t>
  </si>
  <si>
    <t>TITULOS DE TESORERIA</t>
  </si>
  <si>
    <t>BANCO DE LA REPUBLICA</t>
  </si>
  <si>
    <t>INVERSIONES ADMINISTRACION DE LIQUIDEZ EN TITULOS DE DEUDA -BONOS Y TITULOS EMITIDOS POR EL GOBIERNO GENERAL</t>
  </si>
  <si>
    <t>BONOS Y TITULOS EMITIDOS POR EL GOBIERNO GENERAL</t>
  </si>
  <si>
    <t>FOGAFIN</t>
  </si>
  <si>
    <t>MUNICIPIO MEDELLIN</t>
  </si>
  <si>
    <t>FINAGRO</t>
  </si>
  <si>
    <t>OPERACIONES DE FINANCIAMIENTO INTERNAS DE LARGO PLAZO -PRESTAMOS AL GOBIERNO NACIONAL</t>
  </si>
  <si>
    <t>PRESTAMOS AL GOBIERNO NACIONAL</t>
  </si>
  <si>
    <t>DTN</t>
  </si>
  <si>
    <t>TRANSFERENCIAS POR PAGAR  - SISTEMA GENERAL DE PARTICIPACIONES</t>
  </si>
  <si>
    <t>AMAZONAS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</si>
  <si>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</si>
  <si>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</si>
  <si>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</si>
  <si>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</si>
  <si>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</si>
  <si>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</si>
  <si>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</si>
  <si>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</si>
  <si>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</si>
  <si>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</si>
  <si>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</si>
  <si>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</si>
  <si>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GUAINIA</t>
  </si>
  <si>
    <t>GUAVIARE</t>
  </si>
  <si>
    <t>HUILA</t>
  </si>
  <si>
    <t>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</si>
  <si>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</si>
  <si>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</si>
  <si>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</si>
  <si>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</si>
  <si>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</si>
  <si>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</si>
  <si>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</si>
  <si>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</si>
  <si>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</si>
  <si>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</si>
  <si>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</si>
  <si>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</t>
  </si>
  <si>
    <t>VAUPES</t>
  </si>
  <si>
    <t>VICHADA</t>
  </si>
  <si>
    <t>ATLANTICO - BARRANQUILLA</t>
  </si>
  <si>
    <t>CUNDINAMARCA - BOGOTA</t>
  </si>
  <si>
    <t>BOLIVAR - CARTAGENA</t>
  </si>
  <si>
    <t>MAGDALENA - SANTA MARTA</t>
  </si>
  <si>
    <t>218805088</t>
  </si>
  <si>
    <t>ANTIOQUIA - BELLO</t>
  </si>
  <si>
    <t>216605266</t>
  </si>
  <si>
    <t>ANTIOQUIA- ENVIGADO</t>
  </si>
  <si>
    <t>216105361</t>
  </si>
  <si>
    <t>ANTIOQUIA - ITAGUI</t>
  </si>
  <si>
    <t>210105001</t>
  </si>
  <si>
    <t>ANTIOQUIA - MEDELLIN</t>
  </si>
  <si>
    <t>213705837</t>
  </si>
  <si>
    <t>ANTIOQUIA - TURBO</t>
  </si>
  <si>
    <t>ATLANTICO - SOLEDAD</t>
  </si>
  <si>
    <t>213013430</t>
  </si>
  <si>
    <t>BOLIVAR - MAGANGUE</t>
  </si>
  <si>
    <t>BOYACA - TUNJA</t>
  </si>
  <si>
    <t>BOYACA - DUITAMA</t>
  </si>
  <si>
    <t>BOYACA - SOGAMOSO</t>
  </si>
  <si>
    <t>CALDAS - MANIZALES</t>
  </si>
  <si>
    <t>CAQUETA - FLORENCIA</t>
  </si>
  <si>
    <t>CAUCA - POPAYAN</t>
  </si>
  <si>
    <t>CESAR - VALLEDUPAR</t>
  </si>
  <si>
    <t>CORDOBA - MONTERIA</t>
  </si>
  <si>
    <t>CORDOBA - LORICA</t>
  </si>
  <si>
    <t>CORDOBA - SAHAGUN</t>
  </si>
  <si>
    <t>CUNDINAMARCA - FUSAGASUGA</t>
  </si>
  <si>
    <t>CUNDINAMARCA - GIRADOT</t>
  </si>
  <si>
    <t>CUNDINAMARCA - SOACHA</t>
  </si>
  <si>
    <t>GUAJIRA - MAICAO</t>
  </si>
  <si>
    <t>HUILA - NEIVA</t>
  </si>
  <si>
    <t>MAGDALENA - CIENAGA</t>
  </si>
  <si>
    <t>META - VILLAVICENCIO</t>
  </si>
  <si>
    <t>NARIÑO -PASTO</t>
  </si>
  <si>
    <t>NARIÑO - TUMACO</t>
  </si>
  <si>
    <t>NORTE DE SANTANDER - CUCUTA</t>
  </si>
  <si>
    <t>QUINDIO - ARMENIA</t>
  </si>
  <si>
    <t>RISARALDA -PEREIRA</t>
  </si>
  <si>
    <t>RISARALDA - DOSQUEBRADAS</t>
  </si>
  <si>
    <t>SANTANDER - BUCARAMANGA</t>
  </si>
  <si>
    <t>SANTANDER - BARRANCABERMEJA</t>
  </si>
  <si>
    <t>SANTANDER - FLORIDABLANCA</t>
  </si>
  <si>
    <t>SANTANDER - GIRON</t>
  </si>
  <si>
    <t>SUCRE - SINCELEJO</t>
  </si>
  <si>
    <t>TOLIMA - IBAGUE</t>
  </si>
  <si>
    <t>VALLE DEL CAUCA - CALI</t>
  </si>
  <si>
    <t>VALLE DEL CAUCA - BUENAVENTURA</t>
  </si>
  <si>
    <t>VALLE DEL CAUCA- BUGA</t>
  </si>
  <si>
    <t>VALLE DEL CAUCA -CARTAGO</t>
  </si>
  <si>
    <t>VALLE DEL CAUCA - PALMIRA</t>
  </si>
  <si>
    <t>VALLE DEL CAUCA - TULUA</t>
  </si>
  <si>
    <t>210205002</t>
  </si>
  <si>
    <t>ANTIOQUIA - ABEJORRAL</t>
  </si>
  <si>
    <t>210405004</t>
  </si>
  <si>
    <t>ANTIOQUIA - ABRIAQUI</t>
  </si>
  <si>
    <t>212105021</t>
  </si>
  <si>
    <t>ANTIOQUIA - ALEJANDRIA</t>
  </si>
  <si>
    <t>213005030</t>
  </si>
  <si>
    <t>ANTIOQUIA - AMAGA</t>
  </si>
  <si>
    <t>213105031</t>
  </si>
  <si>
    <t>ANTIOQUIA - AMALFI</t>
  </si>
  <si>
    <t>213405034</t>
  </si>
  <si>
    <t>ANTIOQUIA - ANDES</t>
  </si>
  <si>
    <t>213605036</t>
  </si>
  <si>
    <t>ANTIOQUIA - ANGELOPOLIS</t>
  </si>
  <si>
    <t>213805038</t>
  </si>
  <si>
    <t>ANTIOQUIA - ANGOSTURA</t>
  </si>
  <si>
    <t>214005040</t>
  </si>
  <si>
    <t>ANTIOQUIA - ANORI</t>
  </si>
  <si>
    <t>214405044</t>
  </si>
  <si>
    <t>ANTIOQUIA - ANZA</t>
  </si>
  <si>
    <t>214505045</t>
  </si>
  <si>
    <t>ANTIOQUIA - APARTADO</t>
  </si>
  <si>
    <t>ANTIOQUIA - ARBOLETES</t>
  </si>
  <si>
    <t>215505055</t>
  </si>
  <si>
    <t>ANTIOQUIA - ARGELIA</t>
  </si>
  <si>
    <t>ANTIOQUIA - ARMENIA</t>
  </si>
  <si>
    <t>217905079</t>
  </si>
  <si>
    <t>ANTIOQUIA - BARBOSA</t>
  </si>
  <si>
    <t>218605086</t>
  </si>
  <si>
    <t>ANTIOQUIA - BELMIRA</t>
  </si>
  <si>
    <t>219105091</t>
  </si>
  <si>
    <t>ANTIOQUIA - BETANIA</t>
  </si>
  <si>
    <t>219305093</t>
  </si>
  <si>
    <t>ANTIOQUIA - BETULIA</t>
  </si>
  <si>
    <t>210105101</t>
  </si>
  <si>
    <t>ANTIOQUIA - BOLIVAR</t>
  </si>
  <si>
    <t>210705107</t>
  </si>
  <si>
    <t>ANTIOQUIA - BIRCEÑO</t>
  </si>
  <si>
    <t>211305113</t>
  </si>
  <si>
    <t>ANTIOQUIA - BURITICA</t>
  </si>
  <si>
    <t>212005120</t>
  </si>
  <si>
    <t>ANTIOQUIA - CACERES</t>
  </si>
  <si>
    <t>212505125</t>
  </si>
  <si>
    <t>ANTIOQUIA - CAICEDO</t>
  </si>
  <si>
    <t>ANTIOQUIA - CALDAS</t>
  </si>
  <si>
    <t>213405134</t>
  </si>
  <si>
    <t>ANTIOQUIA - CAMPAMENTO</t>
  </si>
  <si>
    <t>213805138</t>
  </si>
  <si>
    <t>ANTIOQUIA - CAÑASGORDAS</t>
  </si>
  <si>
    <t>214205142</t>
  </si>
  <si>
    <t>ANTIOQUIA - CARACOLI</t>
  </si>
  <si>
    <t>214505145</t>
  </si>
  <si>
    <t>ANTIOQUIA - CARAMANTA</t>
  </si>
  <si>
    <t>214705147</t>
  </si>
  <si>
    <t>ANTIOQUIA - CAREPA</t>
  </si>
  <si>
    <t>214805148</t>
  </si>
  <si>
    <t>ANTIOQUIA - CARMEN DE VIBORAL</t>
  </si>
  <si>
    <t>ANTIOQUIA - CAROLINA</t>
  </si>
  <si>
    <t>215405154</t>
  </si>
  <si>
    <t>ANTIOQUIA - CAUCASIA</t>
  </si>
  <si>
    <t>217205172</t>
  </si>
  <si>
    <t>ANTIOQUIA - CHIGORODO</t>
  </si>
  <si>
    <t>219005190</t>
  </si>
  <si>
    <t>ANTIOQUIA - CISNEROS</t>
  </si>
  <si>
    <t>219705197</t>
  </si>
  <si>
    <t>ANTIOQUIA - COCORNA</t>
  </si>
  <si>
    <t>210605206</t>
  </si>
  <si>
    <t>ANTIOQUIA - CONCEPCION</t>
  </si>
  <si>
    <t>210905209</t>
  </si>
  <si>
    <t>ANTIOQUIA - CONCORDIA</t>
  </si>
  <si>
    <t>211205212</t>
  </si>
  <si>
    <t>ANTIOQUIA - COPACABANA</t>
  </si>
  <si>
    <t>213405234</t>
  </si>
  <si>
    <t>ANTIOQUIA - DABEIBA</t>
  </si>
  <si>
    <t>213705237</t>
  </si>
  <si>
    <t>ANTIOQUIA - DON MATIAS</t>
  </si>
  <si>
    <t>ANTIOQUIA - EBEJICO</t>
  </si>
  <si>
    <t>215005250</t>
  </si>
  <si>
    <t>ANTIOQUIA - EL BAGRE</t>
  </si>
  <si>
    <t>216405264</t>
  </si>
  <si>
    <t>ANTIOQUIA - ENTRERRIOS</t>
  </si>
  <si>
    <t>218205282</t>
  </si>
  <si>
    <t>ANTIOQUIA - FREDONIA</t>
  </si>
  <si>
    <t>218405284</t>
  </si>
  <si>
    <t>ANTIOQUIA - FRONTINO</t>
  </si>
  <si>
    <t>210605306</t>
  </si>
  <si>
    <t>ANTIOQUIA - GIRALDO</t>
  </si>
  <si>
    <t>210805308</t>
  </si>
  <si>
    <t>ANTIOQUIA - GIRARDOTA</t>
  </si>
  <si>
    <t>ANTIOQUIA - GOMEZ PLATA</t>
  </si>
  <si>
    <t>211305313</t>
  </si>
  <si>
    <t>ANTIOQUIA - GRANADA</t>
  </si>
  <si>
    <t>211505315</t>
  </si>
  <si>
    <t>ANTIOQUIA - GUADALUPE</t>
  </si>
  <si>
    <t>211805318</t>
  </si>
  <si>
    <t>ANTIOQUIA - GUARNE</t>
  </si>
  <si>
    <t>212105321</t>
  </si>
  <si>
    <t>ANTIOQUIA - GUATAPE</t>
  </si>
  <si>
    <t>214705347</t>
  </si>
  <si>
    <t>ANTIOQUIA - HELICONIA</t>
  </si>
  <si>
    <t>215305353</t>
  </si>
  <si>
    <t>ANTIOQUIA - HISPANIA</t>
  </si>
  <si>
    <t>216405364</t>
  </si>
  <si>
    <t>ANTIOQUIA - JARDIN</t>
  </si>
  <si>
    <t>216805368</t>
  </si>
  <si>
    <t>ANTIOQUIA - JERICO</t>
  </si>
  <si>
    <t>ANTIOQUIA - LA CEJA</t>
  </si>
  <si>
    <t>218005380</t>
  </si>
  <si>
    <t>ANTIOQUIA - LA ESTRELLA</t>
  </si>
  <si>
    <t>219005390</t>
  </si>
  <si>
    <t>ANTIOQUIA - LA PINTADA</t>
  </si>
  <si>
    <t>210005400</t>
  </si>
  <si>
    <t>ANTIOQUIA - LA UNION</t>
  </si>
  <si>
    <t>211105411</t>
  </si>
  <si>
    <t>ANTIOQUIA - LIBORINA</t>
  </si>
  <si>
    <t>212505425</t>
  </si>
  <si>
    <t>ANTIOQUIA - MACEO</t>
  </si>
  <si>
    <t>214005440</t>
  </si>
  <si>
    <t>ANTIOQUIA - MARINILLA</t>
  </si>
  <si>
    <t>216705467</t>
  </si>
  <si>
    <t>ANTIOQUIA - MONTEBELLO</t>
  </si>
  <si>
    <t>217505475</t>
  </si>
  <si>
    <t>ANTIOQUIA - MURINDO</t>
  </si>
  <si>
    <t>218005480</t>
  </si>
  <si>
    <t>ANTIOQUIA - MUTATA</t>
  </si>
  <si>
    <t>218305483</t>
  </si>
  <si>
    <t>ANTIOQUIA - NARIÑO</t>
  </si>
  <si>
    <t>219005490</t>
  </si>
  <si>
    <t>ANTIOQUIA - NECOCLI</t>
  </si>
  <si>
    <t>219505495</t>
  </si>
  <si>
    <t>ANTIOQUIA - NECHI</t>
  </si>
  <si>
    <t>210105501</t>
  </si>
  <si>
    <t>ANTIOQUIA - OLAYA</t>
  </si>
  <si>
    <t>214105541</t>
  </si>
  <si>
    <t>ANTIOQUIA - PEÑOL</t>
  </si>
  <si>
    <t>214305543</t>
  </si>
  <si>
    <t>ANTIOQUIA - PEQUE</t>
  </si>
  <si>
    <t>217605576</t>
  </si>
  <si>
    <t>ANTIOQUIA - PUEBLO ORRICO</t>
  </si>
  <si>
    <t>217905579</t>
  </si>
  <si>
    <t>ANTIOQUIA - PUERTO BERRIO</t>
  </si>
  <si>
    <t>ANTIOQUIA - PUERTO NARE</t>
  </si>
  <si>
    <t>219105591</t>
  </si>
  <si>
    <t>ANTIOQUIA - PUERTO TRIUNFO</t>
  </si>
  <si>
    <t>210405604</t>
  </si>
  <si>
    <t>ANTIOQUIA - REMEDIOS</t>
  </si>
  <si>
    <t>210705607</t>
  </si>
  <si>
    <t>ANTIOQUIA - RETIRO</t>
  </si>
  <si>
    <t>211505615</t>
  </si>
  <si>
    <t>ANTIOQUIA - RIONEGRO</t>
  </si>
  <si>
    <t>212805628</t>
  </si>
  <si>
    <t>ANTIOQUIA - SABANALERGA</t>
  </si>
  <si>
    <t>213105631</t>
  </si>
  <si>
    <t>ANTIOQUIA - SABANETA</t>
  </si>
  <si>
    <t>214205642</t>
  </si>
  <si>
    <t>ANTIOQUIA - SALGAR</t>
  </si>
  <si>
    <t>214705647</t>
  </si>
  <si>
    <t>ANTIOQUIA - SAN ANDRES</t>
  </si>
  <si>
    <t>214905649</t>
  </si>
  <si>
    <t>ANTIOQUIA - SAN CARLOS</t>
  </si>
  <si>
    <t>215205652</t>
  </si>
  <si>
    <t>ANTIOQUIA - SAN FRANCISCO</t>
  </si>
  <si>
    <t>215605656</t>
  </si>
  <si>
    <t>ANTIOQUIA - SAN JERONIMO</t>
  </si>
  <si>
    <t>215805658</t>
  </si>
  <si>
    <t>ANTIOQUIA - SAN JOSE DE LA MONTAÑA</t>
  </si>
  <si>
    <t>215905659</t>
  </si>
  <si>
    <t>ANTIOQUIA - SAN JUAN URABA</t>
  </si>
  <si>
    <t>216005660</t>
  </si>
  <si>
    <t>ANTIOQUIA - SAN LUIS</t>
  </si>
  <si>
    <t>216405664</t>
  </si>
  <si>
    <t>ANTIOQUIA - SAN PEDRO</t>
  </si>
  <si>
    <t>216505665</t>
  </si>
  <si>
    <t>ANTIOQUIA - SAN PEDRO URABA</t>
  </si>
  <si>
    <t>216705667</t>
  </si>
  <si>
    <t>ANTIOQUIA - SAN RAFAEL</t>
  </si>
  <si>
    <t>217005670</t>
  </si>
  <si>
    <t>ANTIOQUIA - SAN ROQUE</t>
  </si>
  <si>
    <t>217405674</t>
  </si>
  <si>
    <t>ANTIOQUIA - SAN VICENTE</t>
  </si>
  <si>
    <t>217905679</t>
  </si>
  <si>
    <t>ANTIOQUIA - SANTA BARBARA</t>
  </si>
  <si>
    <t>218605686</t>
  </si>
  <si>
    <t>ANTIOQUIA - SANTA ROSA DE OSOS</t>
  </si>
  <si>
    <t>219005690</t>
  </si>
  <si>
    <t>ANTIOQUIA - SANTO DOMINGO</t>
  </si>
  <si>
    <t>219705697</t>
  </si>
  <si>
    <t>ANTIOQUIA - EL SANTUARIO</t>
  </si>
  <si>
    <t>213605736</t>
  </si>
  <si>
    <t>ANTIOQUIA - SEGOVIA</t>
  </si>
  <si>
    <t>215605756</t>
  </si>
  <si>
    <t xml:space="preserve">ANTIOQUIA - SONSON </t>
  </si>
  <si>
    <t>216105761</t>
  </si>
  <si>
    <t>ANTIOQUIA - SOPETRAN</t>
  </si>
  <si>
    <t>218905789</t>
  </si>
  <si>
    <t>ANTIOQUIA - TAMESIS</t>
  </si>
  <si>
    <t>ANTIOQUIA - TARAZA</t>
  </si>
  <si>
    <t>219205792</t>
  </si>
  <si>
    <t>ANTIOQUIA - TARSO</t>
  </si>
  <si>
    <t>210905809</t>
  </si>
  <si>
    <t>ANTIOQUIA  - TITIRIBI</t>
  </si>
  <si>
    <t>211905819</t>
  </si>
  <si>
    <t>ANTIOQUIA - TOLEDO</t>
  </si>
  <si>
    <t>214205842</t>
  </si>
  <si>
    <t>ANTIOQUIA - URAMITA</t>
  </si>
  <si>
    <t>214705847</t>
  </si>
  <si>
    <t>ANTIOQUIA - URRAO</t>
  </si>
  <si>
    <t>215405854</t>
  </si>
  <si>
    <t>ANTIOQUIA - VALDIVIA</t>
  </si>
  <si>
    <t>215605856</t>
  </si>
  <si>
    <t>ANTIOQUIA - VALPARAISO</t>
  </si>
  <si>
    <t>215805858</t>
  </si>
  <si>
    <t>ANTIOQUIA - VEGACHI</t>
  </si>
  <si>
    <t>216105861</t>
  </si>
  <si>
    <t>ANTIOQUIA - VENECIA</t>
  </si>
  <si>
    <t>217305873</t>
  </si>
  <si>
    <t>ANTIOQUIA - VIGIA DEL FUERTE</t>
  </si>
  <si>
    <t>218505885</t>
  </si>
  <si>
    <t>ANTIOQUIA - YALI</t>
  </si>
  <si>
    <t>218705887</t>
  </si>
  <si>
    <t>ANTIOQUIA - YARUMAL</t>
  </si>
  <si>
    <t>219005890</t>
  </si>
  <si>
    <t>ANTIOQUIA - YOLOMBO</t>
  </si>
  <si>
    <t>219305893</t>
  </si>
  <si>
    <t>ANTIOQUIA - YONDO</t>
  </si>
  <si>
    <t>219505895</t>
  </si>
  <si>
    <t>ANTIOQUIA - ZARAGOZA</t>
  </si>
  <si>
    <t>217808078</t>
  </si>
  <si>
    <t>ATLANTICO - BARANOA</t>
  </si>
  <si>
    <t>213708137</t>
  </si>
  <si>
    <t>ATLANTICO - CAMPO DE LA CRUZ</t>
  </si>
  <si>
    <t>214108141</t>
  </si>
  <si>
    <t>ATLANTICO - CANDELARIA</t>
  </si>
  <si>
    <t>219608296</t>
  </si>
  <si>
    <t>ATLANTICO - GALAPA</t>
  </si>
  <si>
    <t>217208372</t>
  </si>
  <si>
    <t>ATLANTICO - JUAN DE ACOSTA</t>
  </si>
  <si>
    <t>212108421</t>
  </si>
  <si>
    <t>ATLANTICO - LURUACO</t>
  </si>
  <si>
    <t>213308433</t>
  </si>
  <si>
    <t>ATLANTICO - MALAMBO</t>
  </si>
  <si>
    <t>213608436</t>
  </si>
  <si>
    <t>ATLANTICO - MANATI</t>
  </si>
  <si>
    <t>212008520</t>
  </si>
  <si>
    <t>ATLANTICO - PALMAR DE VARELA</t>
  </si>
  <si>
    <t>214908549</t>
  </si>
  <si>
    <t>ATLANTICO - PIOJO</t>
  </si>
  <si>
    <t>215808558</t>
  </si>
  <si>
    <t>ATLANTICO - POLONUEVO</t>
  </si>
  <si>
    <t>216008560</t>
  </si>
  <si>
    <t>ATLANTICO - PONEDERA</t>
  </si>
  <si>
    <t>217308573</t>
  </si>
  <si>
    <t>ATLANTICO - PUERTO COLOMBIA</t>
  </si>
  <si>
    <t>210608606</t>
  </si>
  <si>
    <t>ATLANTICO - REPELON</t>
  </si>
  <si>
    <t>213408634</t>
  </si>
  <si>
    <t>ATLANTICO - SABANAGRANDE</t>
  </si>
  <si>
    <t>213808638</t>
  </si>
  <si>
    <t>ATLANTICO - SABANALARGA</t>
  </si>
  <si>
    <t>217508675</t>
  </si>
  <si>
    <t>ATLANTICO - SANTA LUCIA</t>
  </si>
  <si>
    <t>218508685</t>
  </si>
  <si>
    <t>ATLANTICO - SANTO TOMAS</t>
  </si>
  <si>
    <t>217008770</t>
  </si>
  <si>
    <t>ATLANTICO - SUAN</t>
  </si>
  <si>
    <t>213208832</t>
  </si>
  <si>
    <t>ATLANTICO - TUBARA</t>
  </si>
  <si>
    <t>214908849</t>
  </si>
  <si>
    <t>ATLANTICO - USIACURI</t>
  </si>
  <si>
    <t>210613006</t>
  </si>
  <si>
    <t>BOLIVAR - ACHI</t>
  </si>
  <si>
    <t>BOLIVAR - ALTOS DEL ROSARIO</t>
  </si>
  <si>
    <t>214213042</t>
  </si>
  <si>
    <t>BOLIVAR - ARENAL</t>
  </si>
  <si>
    <t>215213052</t>
  </si>
  <si>
    <t>BOLIVAR - ARJONA</t>
  </si>
  <si>
    <t>216213062</t>
  </si>
  <si>
    <t>BOLIVAR - ARROYO HONDO</t>
  </si>
  <si>
    <t>BOLIVAR - BARRANCO DE LOBA</t>
  </si>
  <si>
    <t>BOLIVAR - CALAMAR</t>
  </si>
  <si>
    <t>BOLIVAR - CANTAGALLO</t>
  </si>
  <si>
    <t>BOLIVAR - CICUCO</t>
  </si>
  <si>
    <t>BOLIVAR - CORDOBA</t>
  </si>
  <si>
    <t>BOLIVAR - CLEMENCIA</t>
  </si>
  <si>
    <t>BOLIVAR - EL CARMEN DE BOLIVAR</t>
  </si>
  <si>
    <t>BOLIVAR - EL GUAMO</t>
  </si>
  <si>
    <t>BOLIVAR - EL PEÑON</t>
  </si>
  <si>
    <t>BOLIVAR - HATILLO DE LOBA</t>
  </si>
  <si>
    <t>BOLIVAR - MAHATES</t>
  </si>
  <si>
    <t>BOLIVAR - MARGARITA</t>
  </si>
  <si>
    <t>BOLIVAR - MARIA LA BAJA</t>
  </si>
  <si>
    <t>BOLIVAR - MONTECRISTO</t>
  </si>
  <si>
    <t>BOLIVAR - MOMPOX</t>
  </si>
  <si>
    <t>BOLIVAR - MORALES</t>
  </si>
  <si>
    <t>BOLIVAR - PINILLOS</t>
  </si>
  <si>
    <t>BOLIVAR - REGIDOR</t>
  </si>
  <si>
    <t>BOLIVAR - RIO VIEJO</t>
  </si>
  <si>
    <t>BOLIVAR - SAN CRISTOBAL</t>
  </si>
  <si>
    <t>BOLIVAR - SAN ESTANISLAO</t>
  </si>
  <si>
    <t>BOLIVAR - SAN FERNANDO</t>
  </si>
  <si>
    <t>BOLIVAR - SAN JACINTO</t>
  </si>
  <si>
    <t>BOLIVAR - SAN JACINTO DEL CAUCA</t>
  </si>
  <si>
    <t>BOLIVAR - SAN JUAN DE NEPOMUCENO</t>
  </si>
  <si>
    <t>BOLIVAR - SAN MARTIN DE LOBA</t>
  </si>
  <si>
    <t>BOLIVAR - SAN PABLO</t>
  </si>
  <si>
    <t>BOLIVAR - SANTA CATALINA</t>
  </si>
  <si>
    <t>BOLIVAR - SANTA ROSA NORTE</t>
  </si>
  <si>
    <t>BOLIVAR - SANTA ROSA SUR</t>
  </si>
  <si>
    <t>BOLIVAR - SIMITI</t>
  </si>
  <si>
    <t>BOLIVAR - SOPLAVIENTO</t>
  </si>
  <si>
    <t>BOLIVAR - TALAIGUA NUEVO</t>
  </si>
  <si>
    <t>BOLIVAR - TIQUISIO</t>
  </si>
  <si>
    <t>BOLIVAR - TURBACO</t>
  </si>
  <si>
    <t>BOLIVAR - TURBANA</t>
  </si>
  <si>
    <t>BOLIVAR - VILLANUEVA</t>
  </si>
  <si>
    <t>BOLIVAR - ZAMBRANO</t>
  </si>
  <si>
    <t>BOYACA - ALMEIDA</t>
  </si>
  <si>
    <t>BOYACA - AQUITANIA</t>
  </si>
  <si>
    <t>BOYACA - ARCABUCO</t>
  </si>
  <si>
    <t>BOYACA - BELEN</t>
  </si>
  <si>
    <t>BOYACA - BERBEO</t>
  </si>
  <si>
    <t>BOYACA - BETEITIVA</t>
  </si>
  <si>
    <t>BOYACA - BOAVITA</t>
  </si>
  <si>
    <t>BOYACA - BOYACA</t>
  </si>
  <si>
    <t>BOYACA - BRICEÑO</t>
  </si>
  <si>
    <t>BOYACA - BUENAVISTA</t>
  </si>
  <si>
    <t>BOYACA - BUSBANZA</t>
  </si>
  <si>
    <t>BOYACA - CALDAS</t>
  </si>
  <si>
    <t>BOYACA - CAMPOHERMOSO</t>
  </si>
  <si>
    <t>BOYACA - CERINZA</t>
  </si>
  <si>
    <t>BOYACA - CHINAVITA</t>
  </si>
  <si>
    <t>BOYACA - CHIQUINQUIRA</t>
  </si>
  <si>
    <t>BOYACA - CHISCAS</t>
  </si>
  <si>
    <t>BOYACA - CHITA</t>
  </si>
  <si>
    <t>BOYACA - CHITARAQUE</t>
  </si>
  <si>
    <t>BOYACA - CHIVATA</t>
  </si>
  <si>
    <t>BOYACA - CIENAGA</t>
  </si>
  <si>
    <t>BOYACA - COMBITA</t>
  </si>
  <si>
    <t>BOYACA - COPER</t>
  </si>
  <si>
    <t>BOYACA - CORRALES</t>
  </si>
  <si>
    <t>BOYACA - COVARACHIA</t>
  </si>
  <si>
    <t>BOYACA - CUBARA</t>
  </si>
  <si>
    <t>BOYACA - CUCAITA</t>
  </si>
  <si>
    <t>BOYACA - CUITIVA</t>
  </si>
  <si>
    <t>BOYACA - CHIQUIZA</t>
  </si>
  <si>
    <t>BOYACA - CHIVOR</t>
  </si>
  <si>
    <t>BOYACA - EL COCUY</t>
  </si>
  <si>
    <t>BOYACA - EL ESPINO</t>
  </si>
  <si>
    <t>BOYACA - FIRAVITOBA</t>
  </si>
  <si>
    <t>BOYACA - FLORESTA</t>
  </si>
  <si>
    <t>BOYACA - GACHANTIVA</t>
  </si>
  <si>
    <t>BOYACA - GAMEZA</t>
  </si>
  <si>
    <t>BOYACA - GARAGOA</t>
  </si>
  <si>
    <t>BOYACA - GUACAMAYAS</t>
  </si>
  <si>
    <t>BOYACA - GUATEQUE</t>
  </si>
  <si>
    <t>BOYACA - GUAYATA</t>
  </si>
  <si>
    <t>BOYACA - GUICAN</t>
  </si>
  <si>
    <t>BOYACA - IZA</t>
  </si>
  <si>
    <t>BOYACA - JENESANO</t>
  </si>
  <si>
    <t>BOYACA - JERICO</t>
  </si>
  <si>
    <t>BOYACA - LABRANZAGRANDE</t>
  </si>
  <si>
    <t>BOYACA - LA CAPILLA</t>
  </si>
  <si>
    <t>BOYACA - LA VICTORIA</t>
  </si>
  <si>
    <t>BOYACA - LA UVITA</t>
  </si>
  <si>
    <t>BOYACA - VILLA DE LEYVA</t>
  </si>
  <si>
    <t>BOYACA - MACANAL</t>
  </si>
  <si>
    <t>BOYACA - MARIPI</t>
  </si>
  <si>
    <t>BOYACA - MIRAFLORES</t>
  </si>
  <si>
    <t>BOYACA - MONGUA</t>
  </si>
  <si>
    <t>BOYACA - MONGUI</t>
  </si>
  <si>
    <t>BOYACA - MONIQUIRA</t>
  </si>
  <si>
    <t>BOYACA - MOTAVITA</t>
  </si>
  <si>
    <t>BOYACA - MUZO</t>
  </si>
  <si>
    <t>BOYACA - NOBSA</t>
  </si>
  <si>
    <t>BOYACA - NUEVO COLON</t>
  </si>
  <si>
    <t>BOYACA - OICATA</t>
  </si>
  <si>
    <t>BOYACA - OTANCHE</t>
  </si>
  <si>
    <t>BOYACA - PACHAVITA</t>
  </si>
  <si>
    <t>BOYACA - PAEZ</t>
  </si>
  <si>
    <t>BOYACA - PAIPA</t>
  </si>
  <si>
    <t>BOYACA - PAJARITO</t>
  </si>
  <si>
    <t>BOYACA - PANQUEBA</t>
  </si>
  <si>
    <t>BOYACA - PAUNA</t>
  </si>
  <si>
    <t>BOYACA - PAYA</t>
  </si>
  <si>
    <t>BOYACA - PAZ DE RIO</t>
  </si>
  <si>
    <t>BOYACA - PESCA</t>
  </si>
  <si>
    <t>BOYACA - PISBA</t>
  </si>
  <si>
    <t>BOYACA - PUERTO BOYACA</t>
  </si>
  <si>
    <t>BOYACA - QUIPAMA</t>
  </si>
  <si>
    <t>BOYACA - RAMIRIQUI</t>
  </si>
  <si>
    <t>BOYACA - RAQUIRA</t>
  </si>
  <si>
    <t>BOYACA - RONDON</t>
  </si>
  <si>
    <t>BOYACA - SABOYA</t>
  </si>
  <si>
    <t>BOYACA - SACHICA</t>
  </si>
  <si>
    <t>BOYACA - SAMACA</t>
  </si>
  <si>
    <t>BOYACA - SAN EDUARDO</t>
  </si>
  <si>
    <t>BOYACA - SAN JOSE DE PARE</t>
  </si>
  <si>
    <t>BOYACA - SAN LUIS DE GACENO</t>
  </si>
  <si>
    <t>BOYACA - SAN MATEO</t>
  </si>
  <si>
    <t>BOYACA - SAN MIGUEL DE SEMA</t>
  </si>
  <si>
    <t>BOYACA - SAN PABLO DE BORBUR</t>
  </si>
  <si>
    <t>BOYACA - SANTANA</t>
  </si>
  <si>
    <t>BOYACA - SANTA MARIA</t>
  </si>
  <si>
    <t>BOYACA - SANTA ROSA DE VITERBO</t>
  </si>
  <si>
    <t>BOYACA - SANTA SOFIA</t>
  </si>
  <si>
    <t>BOYACA - SATIVANORTE</t>
  </si>
  <si>
    <t>BOYACA - SATIVASUR</t>
  </si>
  <si>
    <t>BOYACA - SIACHOQUE</t>
  </si>
  <si>
    <t>BOYACA - SOATA</t>
  </si>
  <si>
    <t>BOYACA - SOCOTA</t>
  </si>
  <si>
    <t>BOYACA - SOCHA</t>
  </si>
  <si>
    <t>BOYACA - SOMONDOCO</t>
  </si>
  <si>
    <t>BOYACA - SORA</t>
  </si>
  <si>
    <t>BOYACA - SOTAQUIRA</t>
  </si>
  <si>
    <t>BOYACA - SORACA</t>
  </si>
  <si>
    <t>BOYACA - SUSACON</t>
  </si>
  <si>
    <t>BOYACA - SUTAMARCHAN</t>
  </si>
  <si>
    <t>BOYACA - SUTATENZA</t>
  </si>
  <si>
    <t>BOYACA  - TASCO</t>
  </si>
  <si>
    <t>BOYACA - TENZA</t>
  </si>
  <si>
    <t>BOYACA - TIBANA</t>
  </si>
  <si>
    <t>BOYACA - TIBASOSA</t>
  </si>
  <si>
    <t>BOYACA - TINJACA</t>
  </si>
  <si>
    <t>BOYACA - TIPACOQUE</t>
  </si>
  <si>
    <t>BOYACA - TOCA</t>
  </si>
  <si>
    <t>BOYACA - TOGUI</t>
  </si>
  <si>
    <t>BOYACA - TOPAGA</t>
  </si>
  <si>
    <t>BOYACA - TOTA</t>
  </si>
  <si>
    <t>BOYACA - TUNUNGUA</t>
  </si>
  <si>
    <t>BOYACA - TURMEQUE</t>
  </si>
  <si>
    <t>BOYACA - TUTA</t>
  </si>
  <si>
    <t>BOYACA - TUTASA</t>
  </si>
  <si>
    <t>BOYACA - UMBITA</t>
  </si>
  <si>
    <t>BOYACA - VENTAQUEMADA</t>
  </si>
  <si>
    <t>BOYACA - VIRACACHA</t>
  </si>
  <si>
    <t>BOYACA - ZETAQUIRA</t>
  </si>
  <si>
    <t>CALDAS - AGUADAS</t>
  </si>
  <si>
    <t>CALDAS - ANSERMA</t>
  </si>
  <si>
    <t>CALDAS - ARANZAZU</t>
  </si>
  <si>
    <t>CALDAS - BELALCAZAR</t>
  </si>
  <si>
    <t>CALDAS - CHINCHINA</t>
  </si>
  <si>
    <t>CALDAS - FILADELFIA</t>
  </si>
  <si>
    <t>CALDAS - LA DORADA</t>
  </si>
  <si>
    <t>CALDAS - LA MERCED</t>
  </si>
  <si>
    <t>CALDAS - MANZANAREZ</t>
  </si>
  <si>
    <t>CALDAS - MARMATO</t>
  </si>
  <si>
    <t>CALDAS - MARQUETALIA</t>
  </si>
  <si>
    <t>CALDAS - MARULANDA</t>
  </si>
  <si>
    <t>CALDAS - NEIRA</t>
  </si>
  <si>
    <t>CALDAS - NORCASIA</t>
  </si>
  <si>
    <t>CALDAS - PACORA</t>
  </si>
  <si>
    <t>CALDAS - PALESTINA</t>
  </si>
  <si>
    <t>CALDAS - PENSILVANIA</t>
  </si>
  <si>
    <t>CALDAS - RIOSUCIO</t>
  </si>
  <si>
    <t>CALDAS - RISARALDA</t>
  </si>
  <si>
    <t>CALDAS - SALAMINA</t>
  </si>
  <si>
    <t>CALDAS - SAMANA</t>
  </si>
  <si>
    <t>CALDAS - SAN JOSE</t>
  </si>
  <si>
    <t>CALDAS - SUPIA</t>
  </si>
  <si>
    <t>CALDAS - VICTORIA</t>
  </si>
  <si>
    <t>CALDAS - VILLAMARIA</t>
  </si>
  <si>
    <t>CALDAS - VITERBO</t>
  </si>
  <si>
    <t>CAQUETA - ALBANIA</t>
  </si>
  <si>
    <t>CAQUETA - BELEN DE LOS ANDAQUIES</t>
  </si>
  <si>
    <t>CAQUETA - CARTAGENA DEL CHAIRA</t>
  </si>
  <si>
    <t>CAQUETA - CURILLO</t>
  </si>
  <si>
    <t>CAQUETA - EL DONCELLO</t>
  </si>
  <si>
    <t>CAQUETA - EL PAUJIL</t>
  </si>
  <si>
    <t>CAQUETA - LA MONTAÑITA</t>
  </si>
  <si>
    <t>CAQUETA - MILAN</t>
  </si>
  <si>
    <t>CAQUETA - MORELIA</t>
  </si>
  <si>
    <t>CAQUETA - PUERTO RICO</t>
  </si>
  <si>
    <t>CAQUETA - SAN JOSE FRAGUA</t>
  </si>
  <si>
    <t>CAQUETA - SAN VICENTE DEL CAGUAN</t>
  </si>
  <si>
    <t>CAQUETA - SOLANO</t>
  </si>
  <si>
    <t>CAQUETA - SOLITA</t>
  </si>
  <si>
    <t>CAQUETA - VALPARAISO</t>
  </si>
  <si>
    <t>CAUCA - ALMAGUER</t>
  </si>
  <si>
    <t>CAUCA - ARGELIA</t>
  </si>
  <si>
    <t>CAUCA - BALBOA</t>
  </si>
  <si>
    <t>CAUCA - BOLIVAR</t>
  </si>
  <si>
    <t>CAUCA - BUENOS AIRES</t>
  </si>
  <si>
    <t>CAUCA - CAJIBIO</t>
  </si>
  <si>
    <t>CAUCA - CALDONO</t>
  </si>
  <si>
    <t>CAUCA - CALOTO</t>
  </si>
  <si>
    <t>CAUCA - CORINTO</t>
  </si>
  <si>
    <t>CAUCA - EL TAMBO</t>
  </si>
  <si>
    <t>CAUCA - FLORENCIA</t>
  </si>
  <si>
    <t>CAUCA - GUAPI</t>
  </si>
  <si>
    <t>CAUCA - INZA</t>
  </si>
  <si>
    <t>CAUCA - JAMBALO</t>
  </si>
  <si>
    <t>CAUCA - LA SIERRA</t>
  </si>
  <si>
    <t>CAUCA - LA VEGA</t>
  </si>
  <si>
    <t>CAUCA - LOPEZ DE MICAY</t>
  </si>
  <si>
    <t>CAUCA - MERCADERES</t>
  </si>
  <si>
    <t>CAUCA - MIRANDA</t>
  </si>
  <si>
    <t>CAUCA - MORALES</t>
  </si>
  <si>
    <t>CAUCA - PADILLA</t>
  </si>
  <si>
    <t>CAUCA - PAEZ</t>
  </si>
  <si>
    <t>CAUCA - PATIA (EL BORDO)</t>
  </si>
  <si>
    <t>CAUCA - PIAMONTE</t>
  </si>
  <si>
    <t>CAUCA - PIENDAMO</t>
  </si>
  <si>
    <t>CAUCA - PUERTO TEJADA</t>
  </si>
  <si>
    <t>CAUCA - PURACÉ</t>
  </si>
  <si>
    <t>CAUCA - ROSAS</t>
  </si>
  <si>
    <t>CAUCA - SAN SEBASTIAN</t>
  </si>
  <si>
    <t>CAUCA - SANTANDER DE QUILICHAO</t>
  </si>
  <si>
    <t xml:space="preserve">CAUCA - SANTA ROSA </t>
  </si>
  <si>
    <t>CAUCA - SILVIA</t>
  </si>
  <si>
    <t>CAUCA - SOTARA</t>
  </si>
  <si>
    <t>CAUCA - SAUREZ</t>
  </si>
  <si>
    <t>CAUCA - SUCRE</t>
  </si>
  <si>
    <t>CAUCA - TIMBIO</t>
  </si>
  <si>
    <t>CAUCA - TIMBIQUI</t>
  </si>
  <si>
    <t>CAUCA - TORIBIO</t>
  </si>
  <si>
    <t>CAUCA - TOTORO</t>
  </si>
  <si>
    <t>CAUCA - VILLARICA</t>
  </si>
  <si>
    <t>CESAR - AGUACHICA</t>
  </si>
  <si>
    <t>CESAR - AGUSTÍN CODAZZI</t>
  </si>
  <si>
    <t>CESAR - ASTREA</t>
  </si>
  <si>
    <t>CESAR - BECERRIL</t>
  </si>
  <si>
    <t>CESAR - BOSCONIA</t>
  </si>
  <si>
    <t>CESAR - CHIMICHAGUA</t>
  </si>
  <si>
    <t>CESAR - CHIRIGUANA</t>
  </si>
  <si>
    <t>CESAR - CURUMANI</t>
  </si>
  <si>
    <t>CESAR - EL COPEY</t>
  </si>
  <si>
    <t>CESAR - EL PASO</t>
  </si>
  <si>
    <t>CESAR - GAMARRA</t>
  </si>
  <si>
    <t>CESAR - GONZALEZ</t>
  </si>
  <si>
    <t>CESAR - LA GLORIA</t>
  </si>
  <si>
    <t>CESAR - LA JAGUA DE IBIRICO</t>
  </si>
  <si>
    <t>CESAR - MANAURE</t>
  </si>
  <si>
    <t>CESAR - PAILITAS</t>
  </si>
  <si>
    <t>CESAR - PELAYA</t>
  </si>
  <si>
    <t>CESAR - PUEBLO BELLO</t>
  </si>
  <si>
    <t>CESAR - RIO DE ORO</t>
  </si>
  <si>
    <t>CESAR - LA PAZ</t>
  </si>
  <si>
    <t>CESAR - SAN ALBERTO</t>
  </si>
  <si>
    <t>CESAR - SAN DIEGO</t>
  </si>
  <si>
    <t>CESAR - SAN MARTÍN</t>
  </si>
  <si>
    <t>CESAR - TAMALAMEQUE</t>
  </si>
  <si>
    <t>CORDOBA - AYAPEL</t>
  </si>
  <si>
    <t>CORDOBA - BUENAVISTA</t>
  </si>
  <si>
    <t>CORDOBA - CANALETE</t>
  </si>
  <si>
    <t>CORDOBA - CERETE</t>
  </si>
  <si>
    <t>CORDOBA - CHIMA</t>
  </si>
  <si>
    <t>CORDOBA - CHINU</t>
  </si>
  <si>
    <t>CORDOBA - CIENAGA DE ORO</t>
  </si>
  <si>
    <t>CORDOBA - COTORRA</t>
  </si>
  <si>
    <t>CORDOBA - LA APARTADA</t>
  </si>
  <si>
    <t>CORDOBA - LOS CORDOBAS</t>
  </si>
  <si>
    <t>CORDOBA - MOMIL</t>
  </si>
  <si>
    <t>CORDOBA - MONTELIBANO</t>
  </si>
  <si>
    <t>CORDOBA - MOÑITOS</t>
  </si>
  <si>
    <t>CORDOBA - PLANETA RICA</t>
  </si>
  <si>
    <t>CORDOBA - PUEBLO NUEVO</t>
  </si>
  <si>
    <t>CORDOBA - PUERTO ESCONDIDO</t>
  </si>
  <si>
    <t>CORDOBA - PUERTO LIBERTADOR</t>
  </si>
  <si>
    <t>CORDOBA - PURISIMA</t>
  </si>
  <si>
    <t>CORDOBA - SAN ANRES DE SOTAVENTO</t>
  </si>
  <si>
    <t>CORDOBA - SAN ANTERO</t>
  </si>
  <si>
    <t>CORDOBA - SAN BERNANDO DEL VIENTO</t>
  </si>
  <si>
    <t>CORDOBA - SAN CARLOS</t>
  </si>
  <si>
    <t>CORDOBA - SAN PELAYO</t>
  </si>
  <si>
    <t>CORDOBA - TIERRALTA</t>
  </si>
  <si>
    <t>CORDOBA - VALENCIA</t>
  </si>
  <si>
    <t>CUNDINAMARCA - AGUA DE DIOS</t>
  </si>
  <si>
    <t>CUNDINAMARCA - ALBAN</t>
  </si>
  <si>
    <t>CUNDINAMARCA - ANAPOIMA</t>
  </si>
  <si>
    <t>CUNDINAMARCA - ANOLAIMA</t>
  </si>
  <si>
    <t>CUNDINAMARCA - ARBELAEZ</t>
  </si>
  <si>
    <t>CUNDINAMARCA - BELTRAN</t>
  </si>
  <si>
    <t>CUNDINAMARCA - BITUIMA</t>
  </si>
  <si>
    <t>CUNDINAMARCA - BOJACA</t>
  </si>
  <si>
    <t>CUNDINAMARCA - CABRERA</t>
  </si>
  <si>
    <t>CUNDINAMARCA - CACHIPAY</t>
  </si>
  <si>
    <t>CUNDINAMARCA - CAJICA</t>
  </si>
  <si>
    <t>CUNDINAMARCA - CAPARRAPI</t>
  </si>
  <si>
    <t>CUNDINAMARCA - CAQUEZA</t>
  </si>
  <si>
    <t>CUNDINAMARCA - CARMEN DE CARUPA</t>
  </si>
  <si>
    <t>CUNDINAMARCA - CHAGUANI</t>
  </si>
  <si>
    <t>CUNDINAMARCA - CHIA</t>
  </si>
  <si>
    <t>CUNDINAMARCA - CHIPAQUE</t>
  </si>
  <si>
    <t>CUNDINAMARCA - CHOACHI</t>
  </si>
  <si>
    <t>CUNDINAMARCA - CHOCONTA</t>
  </si>
  <si>
    <t>CUNDINAMARCA - COGUA</t>
  </si>
  <si>
    <t>CUNDINAMARCA - COTA</t>
  </si>
  <si>
    <t>CUNDINAMARCA - CUCUNUBA</t>
  </si>
  <si>
    <t>CUNDINAMARCA - EL COLEGIO</t>
  </si>
  <si>
    <t>CUNDINAMARCA - EL PEÑON</t>
  </si>
  <si>
    <t>CUNDINAMARCA - EL ROSAL</t>
  </si>
  <si>
    <t>CUNDINAMARCA - FACATATIVA</t>
  </si>
  <si>
    <t>CUNDINAMARCA - FOMEQUE</t>
  </si>
  <si>
    <t>CUNDINAMARCA - FOSCA</t>
  </si>
  <si>
    <t>CUNDINAMARCA - FUNZA</t>
  </si>
  <si>
    <t>CUNDINAMARCA - FUQUENE</t>
  </si>
  <si>
    <t>CUNDINAMARCA - GACHALA</t>
  </si>
  <si>
    <t>CUNDINAMARCA - GACHANCIPA</t>
  </si>
  <si>
    <t>CUNDINAMARCA - GACHETA</t>
  </si>
  <si>
    <t>CUNDINAMARCA - GAMA</t>
  </si>
  <si>
    <t>CUNDINAMARCA - GRANADA</t>
  </si>
  <si>
    <t>CUNDINAMARCA - GUACHETA</t>
  </si>
  <si>
    <t>CUNDINAMARCA - GUADUAS</t>
  </si>
  <si>
    <t>CUNDINAMARCA - GUASCA</t>
  </si>
  <si>
    <t>CUNDINAMARCA - GUATAQUI</t>
  </si>
  <si>
    <t>CUNDINAMARCA - GUATAVITA</t>
  </si>
  <si>
    <t>CUNDINAMARCA - GUAYABAL DE SIQUIMA</t>
  </si>
  <si>
    <t>CUNDINAMARCA - GUAYABETAL</t>
  </si>
  <si>
    <t>CUNDINAMARCA - GUTIERREZ</t>
  </si>
  <si>
    <t>CUNDINAMARCA - JERUSALEN</t>
  </si>
  <si>
    <t>CUNDINAMARCA - JUNIN</t>
  </si>
  <si>
    <t>CUNDINAMARCA - LA CALERA</t>
  </si>
  <si>
    <t>CUNDINAMARCA - LA MESA</t>
  </si>
  <si>
    <t>CUNDINAMARCA - LA PALMA</t>
  </si>
  <si>
    <t>CUNDINAMARCA - LA PEÑA</t>
  </si>
  <si>
    <t>CUNDINAMARCA - LA VEGA</t>
  </si>
  <si>
    <t>CUNDINAMARCA - LENGUAZAQUE</t>
  </si>
  <si>
    <t>CUNDINAMARCA - MACHETA</t>
  </si>
  <si>
    <t>CUNDINAMARCA - MADRID</t>
  </si>
  <si>
    <t>CUNDINAMARCA - MANTA</t>
  </si>
  <si>
    <t>CUNDINAMARCA - MEDINA</t>
  </si>
  <si>
    <t>CUNDINAMARCA - MOSQUERA</t>
  </si>
  <si>
    <t>CUNDINAMARCA - NARIÑO</t>
  </si>
  <si>
    <t>CUNDINAMARCA - NEMOCON</t>
  </si>
  <si>
    <t>CUNDINAMARCA - NILO</t>
  </si>
  <si>
    <t>CUNDINAMARCA - NIMAIMA</t>
  </si>
  <si>
    <t>CUNDINAMARCA - NOCAIMA</t>
  </si>
  <si>
    <t>CUNDINAMARCA - OSPINA PEREZ</t>
  </si>
  <si>
    <t>CUNDINAMARCA - PACHO</t>
  </si>
  <si>
    <t>CUNDINAMARCA - PAIME</t>
  </si>
  <si>
    <t>CUNDINAMARCA - PANDI</t>
  </si>
  <si>
    <t>CUNDINAMARCA - PARATEBUENO</t>
  </si>
  <si>
    <t>CUNDINAMARCA - PASCA</t>
  </si>
  <si>
    <t>CUNDINAMARCA - PUERTO SALGAR</t>
  </si>
  <si>
    <t>CUNDINAMARCA - PULI</t>
  </si>
  <si>
    <t>CUNDINAMARCA - QUEBRADANEGRA</t>
  </si>
  <si>
    <t>CUNDINAMARCA - QUETAME</t>
  </si>
  <si>
    <t>CUNDINAMARCA - QUIPILE</t>
  </si>
  <si>
    <t>CUNDINAMARCA - APULO</t>
  </si>
  <si>
    <t>CUNDINAMARCA - RICAURTE</t>
  </si>
  <si>
    <t>CUNDINAMARCA - SAN ANTONIO DEL TEQUENDAMA</t>
  </si>
  <si>
    <t>CUNDINAMARCA - SAN BERNANDO</t>
  </si>
  <si>
    <t>CUNDINAMARCA - SAN CAYETANO</t>
  </si>
  <si>
    <t>CUNDINAMARCA - SAN FRANCISCO</t>
  </si>
  <si>
    <t>CUNDINAMARCA - SAN JUAN DE RIOSECO</t>
  </si>
  <si>
    <t>CUNDINAMARCA - SASAIMA</t>
  </si>
  <si>
    <t>CUNDINAMARCA - SESQUILE</t>
  </si>
  <si>
    <t>CUNDINAMARCA - SIBATE</t>
  </si>
  <si>
    <t>CUNDINAMARCA - SILVANIA</t>
  </si>
  <si>
    <t>CUNDINAMARCA - SIMIJACA</t>
  </si>
  <si>
    <t>CUNDINAMARCA - SOPO</t>
  </si>
  <si>
    <t>CUNDINAMARCA - SUBACHOQUE</t>
  </si>
  <si>
    <t>CUNDINAMARCA - SUESCA</t>
  </si>
  <si>
    <t>CUNDINAMARCA - SUPATA</t>
  </si>
  <si>
    <t>CUNDINAMARCA - SUSA</t>
  </si>
  <si>
    <t>CUNDINAMARCA - SUTATAUSA</t>
  </si>
  <si>
    <t>CUNDINAMARCA - TABIO</t>
  </si>
  <si>
    <t>CUNDINAMARCA - TAUSA</t>
  </si>
  <si>
    <t>CUNDINAMARCA - TENA</t>
  </si>
  <si>
    <t>CUNDINAMARCA - TENJO</t>
  </si>
  <si>
    <t>CUNDINAMARCA - TIBACUY</t>
  </si>
  <si>
    <t>CUNDINAMARCA - TIBIRITA</t>
  </si>
  <si>
    <t>CUNDINAMARCA - TOCAIMA</t>
  </si>
  <si>
    <t>CUNDINAMARCA - TOCANCIPA</t>
  </si>
  <si>
    <t>CUNDINAMARCA - TOPAIPI</t>
  </si>
  <si>
    <t>CUNDINAMARCA - UBALA</t>
  </si>
  <si>
    <t>CUNDINAMARCA - UBAQUE</t>
  </si>
  <si>
    <t>CUNDINAMARCA - UBATE</t>
  </si>
  <si>
    <t>CUNDINAMARCA - UNE</t>
  </si>
  <si>
    <t>CUNDINAMARCA - ÚTICA</t>
  </si>
  <si>
    <t>CUNDINAMARCA - VERGARA</t>
  </si>
  <si>
    <t>CUNDINAMARCA - VIANI</t>
  </si>
  <si>
    <t>CUNDINAMARCA - VILLAGOMEZ</t>
  </si>
  <si>
    <t>CUNDINAMARCA - VILLAPINZON</t>
  </si>
  <si>
    <t>CUNDINAMARCA - VILLETA</t>
  </si>
  <si>
    <t>CUNDINAMARCA - VIOTA</t>
  </si>
  <si>
    <t>CUNDINAMARCA - YACOPI</t>
  </si>
  <si>
    <t>CUNDINAMARCA - ZIPACON</t>
  </si>
  <si>
    <t>CUNDINAMARCA - ZIPAQUIRA</t>
  </si>
  <si>
    <t>CHOCO - QUIBDO</t>
  </si>
  <si>
    <t>CHOCO - ACANDI</t>
  </si>
  <si>
    <t>CHOCO - ALTO BAUDO</t>
  </si>
  <si>
    <t>CHOCO - ATRATO</t>
  </si>
  <si>
    <t>CHOCO - BAGADO</t>
  </si>
  <si>
    <t>CHOCO - BAHIA SOLANO</t>
  </si>
  <si>
    <t>CHOCO - BAJO BAUDO PIZA</t>
  </si>
  <si>
    <t>CHOCO - BOJAYA</t>
  </si>
  <si>
    <t>CHOCO - CANTON DEL SAN PABLO</t>
  </si>
  <si>
    <t>CHOCO - CARMEN DEL DARIEN</t>
  </si>
  <si>
    <t>CHOCO - CERTEGUI</t>
  </si>
  <si>
    <t>CHOCO - CONDOTO</t>
  </si>
  <si>
    <t>CHOCO - EL CARMEN</t>
  </si>
  <si>
    <t>CHOCO - LITORAL DEL SAN JUAN</t>
  </si>
  <si>
    <t>CHOCO - ITSMINA</t>
  </si>
  <si>
    <t>CHOCO - JURADO</t>
  </si>
  <si>
    <t>CHOCO - LLORO</t>
  </si>
  <si>
    <t>CHOCO - MEDIO ATRATO</t>
  </si>
  <si>
    <t>CHOCO - MEDIO BAUDO</t>
  </si>
  <si>
    <t>CHOCO - MEDIO SAN JUAN</t>
  </si>
  <si>
    <t>CHOCO - NOVITA</t>
  </si>
  <si>
    <t>CHOCO - NUQUI</t>
  </si>
  <si>
    <t>CHOCO - RIO IRO</t>
  </si>
  <si>
    <t>CHOCO - RIO QUITO</t>
  </si>
  <si>
    <t>CHOCO - RIO SUCIO</t>
  </si>
  <si>
    <t>CHOCO - SAN JOSE DE PALMAR</t>
  </si>
  <si>
    <t>CHOCO - SIPI</t>
  </si>
  <si>
    <t>CHOCO - TADO</t>
  </si>
  <si>
    <t>CHOCO - UNGUIA</t>
  </si>
  <si>
    <t>CHOCO - UNION PANAMERICANA</t>
  </si>
  <si>
    <t>HUILA - ACEVEDO</t>
  </si>
  <si>
    <t>HUILA - AGRADO</t>
  </si>
  <si>
    <t>HUILA - AIPE</t>
  </si>
  <si>
    <t>HUILA - ALGECIRAS</t>
  </si>
  <si>
    <t>HUILA - ALTAMIRA</t>
  </si>
  <si>
    <t>HUILA - BARAYA</t>
  </si>
  <si>
    <t>HUILA - CAMPOALEGRE</t>
  </si>
  <si>
    <t>HUILA - COLOMBIA</t>
  </si>
  <si>
    <t>HUILA - ELIAS</t>
  </si>
  <si>
    <t>HUILA - GARZON</t>
  </si>
  <si>
    <t>HUILA - GIGANTE</t>
  </si>
  <si>
    <t>HUILA - GUADALUPE</t>
  </si>
  <si>
    <t>HUILA - HOBO</t>
  </si>
  <si>
    <t>HUILA - IQUIRA</t>
  </si>
  <si>
    <t>HUILA - ISNOS</t>
  </si>
  <si>
    <t>HUILA - LA ARGENTINA</t>
  </si>
  <si>
    <t>HUILA - LA PLATA</t>
  </si>
  <si>
    <t>HUILA - NATAGA</t>
  </si>
  <si>
    <t>HUILA - OPORAPA</t>
  </si>
  <si>
    <t>HUILA - PAICOL</t>
  </si>
  <si>
    <t>HUILA - PALERMO</t>
  </si>
  <si>
    <t>HUILA - PALESTINA</t>
  </si>
  <si>
    <t>HUILA - PITAL</t>
  </si>
  <si>
    <t>HUILA - PITALITO</t>
  </si>
  <si>
    <t>HUILA - RIVERA</t>
  </si>
  <si>
    <t>HUILA - SALADOBLANCO</t>
  </si>
  <si>
    <t>HUILA - SAN AGUSTIN</t>
  </si>
  <si>
    <t>HUILA - SANTA MARIA</t>
  </si>
  <si>
    <t>HUILA - SUAZA</t>
  </si>
  <si>
    <t>HUILA - TARQUI</t>
  </si>
  <si>
    <t>HUILA - TESALIA</t>
  </si>
  <si>
    <t>HUILA - TELLO</t>
  </si>
  <si>
    <t>HUILA - TERUEL</t>
  </si>
  <si>
    <t>HUILA - TIMANA</t>
  </si>
  <si>
    <t>HUILA - VILLA VIEJA</t>
  </si>
  <si>
    <t>HUILA - YAGUARA</t>
  </si>
  <si>
    <t>GUAJIRA - RIOACHA</t>
  </si>
  <si>
    <t>GUAJIRA - ALBANIA</t>
  </si>
  <si>
    <t>GUAJIRA - BARRANCAS</t>
  </si>
  <si>
    <t>GUAJIRA - DIBULLA</t>
  </si>
  <si>
    <t>GUAJIRA - DISTRACCION</t>
  </si>
  <si>
    <t>GUAJIRA - EL MOLINO</t>
  </si>
  <si>
    <t>GUAJIRA - FONSECA</t>
  </si>
  <si>
    <t>GUAJIRA - HATONUEVO</t>
  </si>
  <si>
    <t>GUAJIRA - LA JAGUA DEL PILAR</t>
  </si>
  <si>
    <t>GUAJIRA - MANAURE</t>
  </si>
  <si>
    <t>GUAJIRA - SAN JUAN DEL CESAR</t>
  </si>
  <si>
    <t>GUAJIRA - URIBIA</t>
  </si>
  <si>
    <t>GUAJIRA - URUMITA</t>
  </si>
  <si>
    <t>GUAJIRA - VILLANUEVA</t>
  </si>
  <si>
    <t>MAGDALENA - ALGARROBO</t>
  </si>
  <si>
    <t>MAGDALENA - ARACATACA</t>
  </si>
  <si>
    <t>MAGDALENA - ARIGUANI</t>
  </si>
  <si>
    <t>MAGDALENA - CERRO SAN ANTONIO</t>
  </si>
  <si>
    <t>MAGDALENA - CHIBOLO</t>
  </si>
  <si>
    <t>MAGDALENA - CONCORDIA</t>
  </si>
  <si>
    <t>MAGDALENA - EL BANCO</t>
  </si>
  <si>
    <t>MAGDALENA - EL PIÑON</t>
  </si>
  <si>
    <t>MAGDALENA - EL RETEN</t>
  </si>
  <si>
    <t>MAGDALENA - FUNDACION</t>
  </si>
  <si>
    <t>MAGDALENA - GUAMAL</t>
  </si>
  <si>
    <t>MAGDALENA - NUEVA GRANADA</t>
  </si>
  <si>
    <t>MAGDALENA - PEDRAZA</t>
  </si>
  <si>
    <t>MAGDALENA - PIJIÑO DEL CARMEN</t>
  </si>
  <si>
    <t>MAGDALENA - PIVIJAY</t>
  </si>
  <si>
    <t>MAGDALENA - PLATO</t>
  </si>
  <si>
    <t>MAGDALENA - PUEBLO VIEJO</t>
  </si>
  <si>
    <t>MAGDALENA - REMOLINO</t>
  </si>
  <si>
    <t>MAGDALENA - SABANAS DE SAN MIGUEL</t>
  </si>
  <si>
    <t>MAGDALENA - SALAMINA</t>
  </si>
  <si>
    <t>MAGDALENA - SAN SEBASTIAN</t>
  </si>
  <si>
    <t>MAGDALENA - SAN ZENON</t>
  </si>
  <si>
    <t>MAGDALENA - SANTA ANA</t>
  </si>
  <si>
    <t>MAGDALENA - SANTA BARBARA DE PINTO</t>
  </si>
  <si>
    <t>MAGDALENA - SITIONUEVO</t>
  </si>
  <si>
    <t>MAGDALENA - TENERIFE</t>
  </si>
  <si>
    <t>MAGDALENA - ZAPAYAN</t>
  </si>
  <si>
    <t>MAGDALENA - ZONA BANANERA</t>
  </si>
  <si>
    <t>META - ACACIAS</t>
  </si>
  <si>
    <t>META - BARRANCA DE UPIA</t>
  </si>
  <si>
    <t>META - CABUYARO</t>
  </si>
  <si>
    <t>META - CASTILLA NUEVA</t>
  </si>
  <si>
    <t>META - CUBARRAL</t>
  </si>
  <si>
    <t>META - CUMARAL</t>
  </si>
  <si>
    <t>META - EL CALVARIO</t>
  </si>
  <si>
    <t>META - EL CASTILLO</t>
  </si>
  <si>
    <t>META - EL DORADO</t>
  </si>
  <si>
    <t>META - FUENTE DE ORO</t>
  </si>
  <si>
    <t>META - GRANADA</t>
  </si>
  <si>
    <t>META - GUAMAL</t>
  </si>
  <si>
    <t>META - MAPIRIPAN</t>
  </si>
  <si>
    <t>META - MESETAS</t>
  </si>
  <si>
    <t>META - LA MACARENA</t>
  </si>
  <si>
    <t>META - LA URIBE</t>
  </si>
  <si>
    <t>META - LEJANIAS</t>
  </si>
  <si>
    <t>META - PUERTO CONCORDIA</t>
  </si>
  <si>
    <t>META - PUERTO GAITAN</t>
  </si>
  <si>
    <t>META - PUERTO LOPEZ</t>
  </si>
  <si>
    <t>META - PUERTO LLERAS</t>
  </si>
  <si>
    <t>META - PUERTO RICO</t>
  </si>
  <si>
    <t>META - RESTREPO</t>
  </si>
  <si>
    <t>META - SAN CARLOS GUAROA</t>
  </si>
  <si>
    <t>META - SAN JUAN DE ARAMA</t>
  </si>
  <si>
    <t>META - SAN JUANITO</t>
  </si>
  <si>
    <t>META - SAN MARTIN</t>
  </si>
  <si>
    <t>META - VISTA HERMOSA</t>
  </si>
  <si>
    <t>NARIÑO - ALBAN</t>
  </si>
  <si>
    <t>NARIÑO - ALDANA</t>
  </si>
  <si>
    <t>NARIÑO - ANCUYA</t>
  </si>
  <si>
    <t>NARIÑO - ARBOLEDA</t>
  </si>
  <si>
    <t>NARIÑO - BARBACOAS</t>
  </si>
  <si>
    <t>NARIÑO - BELEN</t>
  </si>
  <si>
    <t>NARIÑO - BUESAGO</t>
  </si>
  <si>
    <t xml:space="preserve">NARIÑO - COLON </t>
  </si>
  <si>
    <t>NARIÑO - CONSACA</t>
  </si>
  <si>
    <t>NARIÑO - CONTADERO</t>
  </si>
  <si>
    <t>NARIÑO - CORDOBA</t>
  </si>
  <si>
    <t xml:space="preserve">NARIÑO - CUASPUD </t>
  </si>
  <si>
    <t>NARIÑO - CUMBAL</t>
  </si>
  <si>
    <t>NARIÑO - CUMBITARA</t>
  </si>
  <si>
    <t>NARIÑO - CHACHAGUI</t>
  </si>
  <si>
    <t>NARIÑO - EL CHARCO</t>
  </si>
  <si>
    <t>NARIÑO - EL PEÑOL</t>
  </si>
  <si>
    <t>NARIÑO - EL ROSARIO</t>
  </si>
  <si>
    <t>NARIÑO - EL TABLÓN</t>
  </si>
  <si>
    <t>NARIÑO - EL TAMBO</t>
  </si>
  <si>
    <t>NARIÑO - FUNES</t>
  </si>
  <si>
    <t>NARIÑO - GUACHUCAL</t>
  </si>
  <si>
    <t>NARIÑO - GUAITIRILLA</t>
  </si>
  <si>
    <t>NARIÑO - GUALMATAN</t>
  </si>
  <si>
    <t>NARIÑO - ILES</t>
  </si>
  <si>
    <t>NARIÑO - IMUES</t>
  </si>
  <si>
    <t>NARIÑO - IPIALES</t>
  </si>
  <si>
    <t>NARIÑO - LA CRUZ</t>
  </si>
  <si>
    <t>NARIÑO - LA FLORIDA</t>
  </si>
  <si>
    <t>NARIÑO - LA LLANADA</t>
  </si>
  <si>
    <t>NARIÑO - LA TOLA</t>
  </si>
  <si>
    <t>NARIÑO - LA UNION</t>
  </si>
  <si>
    <t>NARIÑO - LEIVA</t>
  </si>
  <si>
    <t>NARIÑO - LINARES</t>
  </si>
  <si>
    <t>NARIÑO - LOS ANDES</t>
  </si>
  <si>
    <t>NARIÑO - MAGUI</t>
  </si>
  <si>
    <t>NARIÑO - MALLAMA</t>
  </si>
  <si>
    <t>NARIÑO - MOSQUERA</t>
  </si>
  <si>
    <t>NARIÑO - NARIÑO</t>
  </si>
  <si>
    <t>NARIÑO - OLAYA HERRERA</t>
  </si>
  <si>
    <t>NARIÑO - FRANCISCO PIZARRO</t>
  </si>
  <si>
    <t>NARIÑO - POLICARPA</t>
  </si>
  <si>
    <t>NARIÑO - POTOSI</t>
  </si>
  <si>
    <t>NARIÑO - PROVIDENCIA</t>
  </si>
  <si>
    <t>NARIÑO - PUERRES</t>
  </si>
  <si>
    <t>NARIÑO - PUPIALES</t>
  </si>
  <si>
    <t>NARIÑO - RICAURTE</t>
  </si>
  <si>
    <t>NARIÑO - ROBERTO PAYAN</t>
  </si>
  <si>
    <t>NARIÑO - SAMANIEGO</t>
  </si>
  <si>
    <t>NARIÑO - SANDONA</t>
  </si>
  <si>
    <t>NARIÑO - SAN BERNARDO</t>
  </si>
  <si>
    <t>NARIÑO - SAN LORENZO</t>
  </si>
  <si>
    <t>NARIÑO - SAN PABLO</t>
  </si>
  <si>
    <t>NARIÑO - SAN PABLO DE CARTAGO</t>
  </si>
  <si>
    <t>NARIÑO - SANTA BARBARA</t>
  </si>
  <si>
    <t>NARIÑO - SANTA CRUZ</t>
  </si>
  <si>
    <t>NARIÑO - SAPUYES</t>
  </si>
  <si>
    <t>NARIÑO - TAMINANGO</t>
  </si>
  <si>
    <t>NARIÑO - TANGUA</t>
  </si>
  <si>
    <t>NARIÑO - TUQUERRES</t>
  </si>
  <si>
    <t>NARIÑO - YACUANQUIER</t>
  </si>
  <si>
    <t>NORTE DE SANTANDER - ABREGO</t>
  </si>
  <si>
    <t>NORTE DE SANTANDER - ARBOLEDAS</t>
  </si>
  <si>
    <t>NORTE DE SANTANDER - BOCHALEMA</t>
  </si>
  <si>
    <t>NORTE DE SANTANDER - BUCARASICA</t>
  </si>
  <si>
    <t>NORTE DE SANTANDER - CACOTA</t>
  </si>
  <si>
    <t>NORTE DE SANTANDER - CACHIRA</t>
  </si>
  <si>
    <t>NORTE DE SANTANDER - CHINACOTA</t>
  </si>
  <si>
    <t>NORTE DE SANTANDER - CHITAGA</t>
  </si>
  <si>
    <t>NORTE DE SANTANDER - CONVENCION</t>
  </si>
  <si>
    <t>NORTE DE SANTANDER - CUCUTILLA</t>
  </si>
  <si>
    <t>NORTE DE SANTANDER - DURANIA</t>
  </si>
  <si>
    <t>NORTE DE SANTANDER - EL CARMEN</t>
  </si>
  <si>
    <t>NORTE DE SANTANDER - EL TARRA</t>
  </si>
  <si>
    <t>NORTE DE SANTANDER - EL ZULIA</t>
  </si>
  <si>
    <t>NORTE DE SANTANDER - GRAMALOTE</t>
  </si>
  <si>
    <t>NORTE DE SANTANDER - HACARI</t>
  </si>
  <si>
    <t>NORTE DE SANTANDER - HERRAN</t>
  </si>
  <si>
    <t>NORTE DE SANTANDER - LABATECA</t>
  </si>
  <si>
    <t>NORTE DE SANTANDER - LA ESPERANZA</t>
  </si>
  <si>
    <t>NORTE DE SANTANDER - LA PLAYA</t>
  </si>
  <si>
    <t>NORTE DE SANTANDER - LOS PATIOS</t>
  </si>
  <si>
    <t>NORTE DE SANTANDER - LOURDES</t>
  </si>
  <si>
    <t>NORTE DE SANTANDER - MUTISCUA</t>
  </si>
  <si>
    <t>NORTE DE SANTANDER - OCAÑA</t>
  </si>
  <si>
    <t>NORTE DE SANTANDER - PAMPLONA</t>
  </si>
  <si>
    <t>NORTE DE SANTANDER - PAMPLONITA</t>
  </si>
  <si>
    <t>NORTE DE SANTANDER - PUERTO SANTANDER</t>
  </si>
  <si>
    <t>NORTE DE SANTANDER - RAGONVALIA</t>
  </si>
  <si>
    <t>NORTE DE SANTANDER - SALAZAR</t>
  </si>
  <si>
    <t>NORTE DE SANTANDER - SAN CALIXTO</t>
  </si>
  <si>
    <t>NORTE DE SANTANDER - SAN CAYETANO</t>
  </si>
  <si>
    <t>NORTE DE SANTANDER - SANTIAGO</t>
  </si>
  <si>
    <t>NORTE DE SANTANDER - SARDINATA</t>
  </si>
  <si>
    <t>NORTE DE SANTANDER - SILOS</t>
  </si>
  <si>
    <t>NORTE DE SANTANDER - TEORAMA</t>
  </si>
  <si>
    <t>NORTE DE SANTANDER - TIBU</t>
  </si>
  <si>
    <t>NORTE DE SANTANDER - TOLEDO</t>
  </si>
  <si>
    <t>NORTE DE SANTANDER - VILLA CARO</t>
  </si>
  <si>
    <t>NORTE DE SANTANDER - VILLA ROSARIO</t>
  </si>
  <si>
    <t>QUINDIO - BUENAVISTA</t>
  </si>
  <si>
    <t>QUINDIO - CALARCA</t>
  </si>
  <si>
    <t>QUINDIO - CIRCASIA</t>
  </si>
  <si>
    <t>QUINDIO - CORDOBA</t>
  </si>
  <si>
    <t>QUINDIO - FILANDIA</t>
  </si>
  <si>
    <t>QUINDIO - GENOVA</t>
  </si>
  <si>
    <t>QUINDIO - LA TEBAIDA</t>
  </si>
  <si>
    <t>QUINDIO - MONTENEGRO</t>
  </si>
  <si>
    <t>QUINDIO - PIJAO</t>
  </si>
  <si>
    <t>QUINDIO - QUIMBAYA</t>
  </si>
  <si>
    <t>QUINDIO - SALENTO</t>
  </si>
  <si>
    <t>RISARALDA - APIA</t>
  </si>
  <si>
    <t>RISARALDA - BALBOA</t>
  </si>
  <si>
    <t>RISARALDA - BELEN DE UMBRIA</t>
  </si>
  <si>
    <t>RISARALDA - GUATICA</t>
  </si>
  <si>
    <t>RISARALDA - LA CELIA</t>
  </si>
  <si>
    <t>RISARALDA - LA VIRGINIA</t>
  </si>
  <si>
    <t>RISARALDA - MARSELLA</t>
  </si>
  <si>
    <t>RISARALDA - MISTRATO</t>
  </si>
  <si>
    <t>RISARALDA - PUEBLO RICO</t>
  </si>
  <si>
    <t>RISARALDA - QUINCHIA</t>
  </si>
  <si>
    <t>RISARALDA - SANTA ROSA DE CABAL</t>
  </si>
  <si>
    <t>RISARALDA - SANTUARIO</t>
  </si>
  <si>
    <t>SANTANDER - AGUADA</t>
  </si>
  <si>
    <t>SANTANDER - ALBANIA</t>
  </si>
  <si>
    <t>SANTANDER - ARATOCA</t>
  </si>
  <si>
    <t>SANTANDER - BARBOSA</t>
  </si>
  <si>
    <t>SANTANDER - BARICHARA</t>
  </si>
  <si>
    <t>SANTANDER - BETULIA</t>
  </si>
  <si>
    <t>SANTANDER - BOLIVAR</t>
  </si>
  <si>
    <t>SANTANDER - CABRERA</t>
  </si>
  <si>
    <t>SANTANDER - CALIFORNIA</t>
  </si>
  <si>
    <t>SANTANDER - CAPITANEJO</t>
  </si>
  <si>
    <t>SANTANDER - CARCASI</t>
  </si>
  <si>
    <t>SANTANDER - CEPITA</t>
  </si>
  <si>
    <t>SANTANDER - CERRITO</t>
  </si>
  <si>
    <t>SANTANDER - CHARALA</t>
  </si>
  <si>
    <t>SANTANDER - CHARTA</t>
  </si>
  <si>
    <t>SANTANDER - CHIMA</t>
  </si>
  <si>
    <t>SANTANDER - CHIPATA</t>
  </si>
  <si>
    <t>SANTANDER - CIMITARRA</t>
  </si>
  <si>
    <t>SANTANDER - CONCEPCIÓN</t>
  </si>
  <si>
    <t>SANTANDER - CONFINES</t>
  </si>
  <si>
    <t>SANTANDER - CONTRATACIÓN</t>
  </si>
  <si>
    <t>SANTANDER - COROMORO</t>
  </si>
  <si>
    <t>SANTANDER - CURITI</t>
  </si>
  <si>
    <t>SANTANDER - EL CARMEN</t>
  </si>
  <si>
    <t>SANTANDER - GUACAMAYO</t>
  </si>
  <si>
    <t xml:space="preserve">SANTANDER - EL PEÑON </t>
  </si>
  <si>
    <t>SANTANDER - EL PLAYON</t>
  </si>
  <si>
    <t>SANTANDER - ENCINO</t>
  </si>
  <si>
    <t>SANTANDER - ENCISO</t>
  </si>
  <si>
    <t>SANTANDER - FLORIAN</t>
  </si>
  <si>
    <t>SANTANDER - GALAN</t>
  </si>
  <si>
    <t>SANTANDER - GAMBITA</t>
  </si>
  <si>
    <t>SANTANDER - GUACA</t>
  </si>
  <si>
    <t>SANTANDER - GUADALUPE</t>
  </si>
  <si>
    <t>SANTANDER - GUAPOTA</t>
  </si>
  <si>
    <t>SANTANDER - GUAVATA</t>
  </si>
  <si>
    <t>SANTANDER - GUEPSA</t>
  </si>
  <si>
    <t>SANTANDER - HATO</t>
  </si>
  <si>
    <t>SANTANDER - JESUS MARIA</t>
  </si>
  <si>
    <t>SANTANDER - JORDAN</t>
  </si>
  <si>
    <t>SANTANDER - LA BELLEZA</t>
  </si>
  <si>
    <t>SANTANDER - LANDAZURI</t>
  </si>
  <si>
    <t>SANTANDER - LA PAZ</t>
  </si>
  <si>
    <t>SANTANDER - LEBRIJA</t>
  </si>
  <si>
    <t>SANTANDER - LOS SANTOS</t>
  </si>
  <si>
    <t>SANTANDER - MACARAVITA</t>
  </si>
  <si>
    <t>SANTANDER - MALAGA</t>
  </si>
  <si>
    <t>SANTANDER - MATANZA</t>
  </si>
  <si>
    <t>SANTANDER - MOGOTES</t>
  </si>
  <si>
    <t>SANTANDER - MOLAGAVITA</t>
  </si>
  <si>
    <t>SANTANDER - OCAMONTE</t>
  </si>
  <si>
    <t>SANTANDER - OIBA</t>
  </si>
  <si>
    <t>SANTANDER - ONZAGA</t>
  </si>
  <si>
    <t>SANTANDER - PALMAR</t>
  </si>
  <si>
    <t>SANTANDER - PALMAS DEL SOCORRO</t>
  </si>
  <si>
    <t>SANTANDER - PARAMO</t>
  </si>
  <si>
    <t>SANTANDER - PIEDECUESTA</t>
  </si>
  <si>
    <t>SANTANDER - PINCHOTE</t>
  </si>
  <si>
    <t>SANTANDER - PUENTE NACIONAL</t>
  </si>
  <si>
    <t>SANTANDER - PUERTO PARRA</t>
  </si>
  <si>
    <t>SANTANDER - PUERTO WILCHES</t>
  </si>
  <si>
    <t>SANTANDER - RIONEGRO</t>
  </si>
  <si>
    <t>SANTANDER - SABANA DE TORRES</t>
  </si>
  <si>
    <t>SANTANDER - SAN ANDRES</t>
  </si>
  <si>
    <t>SANTANDER - SAN BENITO</t>
  </si>
  <si>
    <t>SANTANDER - SAN GIL</t>
  </si>
  <si>
    <t>SANTANDER - SAN JOAQUIN</t>
  </si>
  <si>
    <t>SANTANDER - SAN JOSE MIRANDA</t>
  </si>
  <si>
    <t>SANTANDER - SAN MIGUEL</t>
  </si>
  <si>
    <t>SANTANDER - SAN VICENTE DE CHUCURI</t>
  </si>
  <si>
    <t>SANTANDER - SANTA BARBARA</t>
  </si>
  <si>
    <t>SANTANDER - SANTA HELENA</t>
  </si>
  <si>
    <t>SANTANDER - SIMACOTA</t>
  </si>
  <si>
    <t>SANTANDER - SOCORRO</t>
  </si>
  <si>
    <t>SANTANDER - SUAITA</t>
  </si>
  <si>
    <t>SANTANDER - SUCRE</t>
  </si>
  <si>
    <t>SANTANDER - SURATA</t>
  </si>
  <si>
    <t>SANTANDER - TONA</t>
  </si>
  <si>
    <t>SANTANDER - VALLE SAN JOSE</t>
  </si>
  <si>
    <t>SANTANDER - VELEZ</t>
  </si>
  <si>
    <t>SANTANDER - VETAS</t>
  </si>
  <si>
    <t>SANTANDER - VILLANUEVA</t>
  </si>
  <si>
    <t>SANTANDER - ZAPATOCA</t>
  </si>
  <si>
    <t>SUCRE - BUENAVISTA</t>
  </si>
  <si>
    <t>SUCRE - CAIMITO</t>
  </si>
  <si>
    <t>SUCRE - COLOSO</t>
  </si>
  <si>
    <t>SUCRE - COROZAL</t>
  </si>
  <si>
    <t>SUCRE - COVEÑAS</t>
  </si>
  <si>
    <t>SUCRE - CHALAN</t>
  </si>
  <si>
    <t>SUCRE - EL ROBLE</t>
  </si>
  <si>
    <t>SUCRE - GALERAS</t>
  </si>
  <si>
    <t>SUCRE - GUARANDA</t>
  </si>
  <si>
    <t>SUCRE - LA UNION</t>
  </si>
  <si>
    <t>SUCRE - LOS PALMITOS</t>
  </si>
  <si>
    <t>SUCRE - MAJAGUAL</t>
  </si>
  <si>
    <t>SUCRE - MORROA</t>
  </si>
  <si>
    <t>SUCRE - OVEJAS</t>
  </si>
  <si>
    <t>SUCRE - PALMITO</t>
  </si>
  <si>
    <t>SUCRE - SAMPUES</t>
  </si>
  <si>
    <t>SUCRE - SAN BENITO ABAD</t>
  </si>
  <si>
    <t>SUCRE - SAN JUAN DE BETULIA</t>
  </si>
  <si>
    <t>SUCRE - SAN MARCOS</t>
  </si>
  <si>
    <t>SUCRE - SAN ONOFRE</t>
  </si>
  <si>
    <t>SUCRE - SAN PEDRO</t>
  </si>
  <si>
    <t>SUCRE - SINCE</t>
  </si>
  <si>
    <t>SUCRE - SUCRE</t>
  </si>
  <si>
    <t>SUCRE - TOLU</t>
  </si>
  <si>
    <t>SUCRE - TOUVIEJO</t>
  </si>
  <si>
    <t>TOLIMA - ALPUJARRA</t>
  </si>
  <si>
    <t>TOLIMA - ALVARADO</t>
  </si>
  <si>
    <t>TOLIMA - AMBALENA</t>
  </si>
  <si>
    <t>TOLIMA - ANZOATEGUI</t>
  </si>
  <si>
    <t>TOLIMA - GUAYABAL</t>
  </si>
  <si>
    <t>TOLIMA - ATACO</t>
  </si>
  <si>
    <t>TOLIMA - CAJAMARCA</t>
  </si>
  <si>
    <t>TOLIMA - CARMEN DE APICALA</t>
  </si>
  <si>
    <t>TOLIMA - CASABIANCA</t>
  </si>
  <si>
    <t>TOLIMA - CHAPARRAL</t>
  </si>
  <si>
    <t>TOLIMA - COELLO</t>
  </si>
  <si>
    <t>TOLIMA - COYAIMA</t>
  </si>
  <si>
    <t>TOLIMA - CUNDAY</t>
  </si>
  <si>
    <t>TOLIMA - DOLORES</t>
  </si>
  <si>
    <t>TOLIMA - ESPINAL</t>
  </si>
  <si>
    <t>TOLIMA - FALAN</t>
  </si>
  <si>
    <t>TOLIMA - FLANDES</t>
  </si>
  <si>
    <t>TOLIMA - FRESNO</t>
  </si>
  <si>
    <t>TOLIMA - GUAMO</t>
  </si>
  <si>
    <t>TOLIMA - HERVEO</t>
  </si>
  <si>
    <t>TOLIMA - HONDA</t>
  </si>
  <si>
    <t>TOLIMA - ICONONZO</t>
  </si>
  <si>
    <t>TOLIMA - LERIDA</t>
  </si>
  <si>
    <t>TOLIMA - LIBANO</t>
  </si>
  <si>
    <t>TOLIMA - MARIQUITA</t>
  </si>
  <si>
    <t>TOLIMA - MELGAR</t>
  </si>
  <si>
    <t>TOLIMA - MURILLO</t>
  </si>
  <si>
    <t>TOLIMA - NATAGAIMA</t>
  </si>
  <si>
    <t>TOLIMA - ORTEGA</t>
  </si>
  <si>
    <t>TOLIMA - PALOCABILDO</t>
  </si>
  <si>
    <t>TOLIMA - PIEDRA</t>
  </si>
  <si>
    <t>TOLIMA - PLANADAS</t>
  </si>
  <si>
    <t>TOLIMA - PRADO</t>
  </si>
  <si>
    <t>TOLIMA - PURIFICACION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</si>
</sst>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240A]##,##0.00;\-##,##0.00"/>
    <numFmt numFmtId="165" formatCode="_(* #,##0_);_(* \(#,##0\);_(* &quot;-&quot;??_);_(@_)"/>
  </numFmts>
  <fonts count="2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color indexed="63"/>
      <name val="Arial"/>
      <family val="2"/>
    </font>
    <font>
      <sz val="6"/>
      <name val="Arial"/>
      <family val="2"/>
    </font>
    <font>
      <sz val="7"/>
      <color indexed="63"/>
      <name val="Arial"/>
      <family val="2"/>
    </font>
    <font>
      <sz val="5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15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2" fillId="0" borderId="1" xfId="15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2" fillId="0" borderId="0" xfId="15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3" fontId="3" fillId="0" borderId="1" xfId="15" applyNumberFormat="1" applyFont="1" applyFill="1" applyBorder="1" applyAlignment="1">
      <alignment horizontal="right" vertical="center" wrapText="1"/>
    </xf>
    <xf numFmtId="3" fontId="2" fillId="0" borderId="1" xfId="15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1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13" fillId="0" borderId="0" xfId="16" applyNumberFormat="1" applyFont="1" applyFill="1" applyBorder="1" applyAlignment="1">
      <alignment horizontal="center" vertical="center"/>
    </xf>
    <xf numFmtId="3" fontId="14" fillId="0" borderId="0" xfId="16" applyNumberFormat="1" applyFont="1" applyFill="1" applyBorder="1" applyAlignment="1">
      <alignment horizontal="left" vertical="center"/>
    </xf>
    <xf numFmtId="3" fontId="0" fillId="0" borderId="0" xfId="15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5" fillId="0" borderId="1" xfId="15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vertical="center" wrapText="1"/>
      <protection/>
    </xf>
    <xf numFmtId="3" fontId="15" fillId="0" borderId="1" xfId="15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9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165" fontId="15" fillId="0" borderId="0" xfId="0" applyNumberFormat="1" applyFont="1" applyFill="1" applyBorder="1" applyAlignment="1" applyProtection="1">
      <alignment vertical="center" wrapText="1"/>
      <protection/>
    </xf>
    <xf numFmtId="3" fontId="15" fillId="0" borderId="1" xfId="15" applyNumberFormat="1" applyFont="1" applyFill="1" applyBorder="1" applyAlignment="1" applyProtection="1">
      <alignment vertical="center" wrapText="1"/>
      <protection/>
    </xf>
    <xf numFmtId="49" fontId="12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5" fillId="0" borderId="4" xfId="15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shrinkToFit="1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1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3" fontId="15" fillId="0" borderId="0" xfId="15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3" fontId="2" fillId="0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43" fontId="0" fillId="0" borderId="1" xfId="15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3" fontId="3" fillId="0" borderId="1" xfId="15" applyNumberForma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1" xfId="15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6" fillId="0" borderId="1" xfId="15" applyNumberFormat="1" applyFont="1" applyFill="1" applyBorder="1" applyAlignment="1">
      <alignment horizontal="right" vertical="center" wrapText="1"/>
    </xf>
    <xf numFmtId="3" fontId="16" fillId="0" borderId="1" xfId="15" applyNumberFormat="1" applyFont="1" applyFill="1" applyBorder="1" applyAlignment="1">
      <alignment vertical="center" wrapText="1"/>
    </xf>
    <xf numFmtId="0" fontId="15" fillId="0" borderId="1" xfId="15" applyNumberFormat="1" applyFont="1" applyFill="1" applyBorder="1" applyAlignment="1">
      <alignment horizontal="center" vertical="center" wrapText="1"/>
    </xf>
    <xf numFmtId="0" fontId="12" fillId="0" borderId="1" xfId="15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1" xfId="15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3" fontId="16" fillId="0" borderId="1" xfId="15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3" fontId="7" fillId="2" borderId="1" xfId="15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2" fillId="0" borderId="0" xfId="15" applyNumberFormat="1" applyFont="1" applyFill="1" applyBorder="1" applyAlignment="1">
      <alignment horizontal="right" vertical="center"/>
    </xf>
    <xf numFmtId="3" fontId="11" fillId="0" borderId="0" xfId="15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H599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9.57421875" style="6" customWidth="1"/>
    <col min="2" max="2" width="58.00390625" style="6" customWidth="1"/>
    <col min="3" max="3" width="12.28125" style="97" bestFit="1" customWidth="1"/>
    <col min="4" max="5" width="11.00390625" style="4" bestFit="1" customWidth="1"/>
    <col min="6" max="6" width="12.28125" style="5" bestFit="1" customWidth="1"/>
    <col min="7" max="7" width="11.7109375" style="6" bestFit="1" customWidth="1"/>
    <col min="8" max="8" width="12.00390625" style="6" bestFit="1" customWidth="1"/>
    <col min="9" max="16384" width="11.421875" style="6" customWidth="1"/>
  </cols>
  <sheetData>
    <row r="1" spans="1:3" ht="11.25">
      <c r="A1" s="1" t="s">
        <v>209</v>
      </c>
      <c r="B1" s="2"/>
      <c r="C1" s="3"/>
    </row>
    <row r="2" spans="1:3" ht="11.25">
      <c r="A2" s="7" t="s">
        <v>210</v>
      </c>
      <c r="C2" s="8">
        <v>39263</v>
      </c>
    </row>
    <row r="3" spans="1:3" ht="11.25">
      <c r="A3" s="7" t="s">
        <v>211</v>
      </c>
      <c r="C3" s="9" t="s">
        <v>212</v>
      </c>
    </row>
    <row r="4" spans="1:3" ht="11.25">
      <c r="A4" s="7" t="s">
        <v>213</v>
      </c>
      <c r="C4" s="9" t="s">
        <v>214</v>
      </c>
    </row>
    <row r="5" spans="1:3" ht="11.25" customHeight="1">
      <c r="A5" s="7" t="s">
        <v>215</v>
      </c>
      <c r="C5" s="10" t="s">
        <v>216</v>
      </c>
    </row>
    <row r="6" spans="1:3" ht="11.25">
      <c r="A6" s="7" t="s">
        <v>217</v>
      </c>
      <c r="C6" s="11" t="s">
        <v>218</v>
      </c>
    </row>
    <row r="7" spans="1:3" ht="11.25" customHeight="1">
      <c r="A7" s="7" t="s">
        <v>219</v>
      </c>
      <c r="C7" s="9" t="s">
        <v>220</v>
      </c>
    </row>
    <row r="8" spans="1:3" ht="11.25">
      <c r="A8" s="12" t="s">
        <v>221</v>
      </c>
      <c r="C8" s="9" t="s">
        <v>223</v>
      </c>
    </row>
    <row r="9" spans="1:3" ht="15.75" customHeight="1">
      <c r="A9" s="13"/>
      <c r="C9" s="14"/>
    </row>
    <row r="10" spans="1:8" ht="11.25" customHeight="1">
      <c r="A10" s="102" t="s">
        <v>224</v>
      </c>
      <c r="B10" s="89"/>
      <c r="C10" s="89"/>
      <c r="D10" s="89"/>
      <c r="E10" s="89"/>
      <c r="F10" s="89"/>
      <c r="G10" s="89"/>
      <c r="H10" s="90"/>
    </row>
    <row r="11" spans="1:8" s="15" customFormat="1" ht="21" customHeight="1">
      <c r="A11" s="103" t="s">
        <v>225</v>
      </c>
      <c r="B11" s="104" t="s">
        <v>226</v>
      </c>
      <c r="C11" s="105" t="s">
        <v>227</v>
      </c>
      <c r="D11" s="106" t="s">
        <v>228</v>
      </c>
      <c r="E11" s="106" t="s">
        <v>228</v>
      </c>
      <c r="F11" s="105" t="s">
        <v>227</v>
      </c>
      <c r="G11" s="104" t="s">
        <v>229</v>
      </c>
      <c r="H11" s="104" t="s">
        <v>229</v>
      </c>
    </row>
    <row r="12" spans="1:8" s="15" customFormat="1" ht="16.5" customHeight="1">
      <c r="A12" s="107"/>
      <c r="B12" s="104" t="s">
        <v>230</v>
      </c>
      <c r="C12" s="108" t="s">
        <v>231</v>
      </c>
      <c r="D12" s="106" t="s">
        <v>232</v>
      </c>
      <c r="E12" s="106" t="s">
        <v>233</v>
      </c>
      <c r="F12" s="105" t="s">
        <v>236</v>
      </c>
      <c r="G12" s="104" t="s">
        <v>234</v>
      </c>
      <c r="H12" s="104" t="s">
        <v>235</v>
      </c>
    </row>
    <row r="13" spans="1:8" ht="11.25">
      <c r="A13" s="16" t="s">
        <v>237</v>
      </c>
      <c r="B13" s="16" t="s">
        <v>238</v>
      </c>
      <c r="C13" s="17">
        <v>0</v>
      </c>
      <c r="D13" s="40">
        <v>3864930576</v>
      </c>
      <c r="E13" s="40">
        <v>3864930576</v>
      </c>
      <c r="F13" s="17">
        <v>0</v>
      </c>
      <c r="G13" s="20">
        <v>0</v>
      </c>
      <c r="H13" s="20">
        <v>0</v>
      </c>
    </row>
    <row r="14" spans="1:8" ht="11.25">
      <c r="A14" s="16" t="s">
        <v>239</v>
      </c>
      <c r="B14" s="16" t="s">
        <v>240</v>
      </c>
      <c r="C14" s="17">
        <v>0</v>
      </c>
      <c r="D14" s="40">
        <v>3592589479</v>
      </c>
      <c r="E14" s="40">
        <v>3592589479</v>
      </c>
      <c r="F14" s="17">
        <v>0</v>
      </c>
      <c r="G14" s="20">
        <v>0</v>
      </c>
      <c r="H14" s="20">
        <v>0</v>
      </c>
    </row>
    <row r="15" spans="1:8" ht="11.25">
      <c r="A15" s="16" t="s">
        <v>241</v>
      </c>
      <c r="B15" s="16" t="s">
        <v>242</v>
      </c>
      <c r="C15" s="17">
        <v>-18055936</v>
      </c>
      <c r="D15" s="40">
        <v>32084</v>
      </c>
      <c r="E15" s="40">
        <v>480000</v>
      </c>
      <c r="F15" s="17">
        <v>-18503851</v>
      </c>
      <c r="G15" s="20">
        <v>0</v>
      </c>
      <c r="H15" s="20">
        <v>0</v>
      </c>
    </row>
    <row r="16" spans="1:8" ht="11.25">
      <c r="A16" s="16" t="s">
        <v>243</v>
      </c>
      <c r="B16" s="16" t="s">
        <v>244</v>
      </c>
      <c r="C16" s="17">
        <v>-9188531</v>
      </c>
      <c r="D16" s="18">
        <v>32084</v>
      </c>
      <c r="E16" s="18">
        <v>0</v>
      </c>
      <c r="F16" s="19">
        <v>-9156446</v>
      </c>
      <c r="G16" s="19">
        <v>0</v>
      </c>
      <c r="H16" s="19">
        <v>-9156446</v>
      </c>
    </row>
    <row r="17" spans="1:8" ht="11.25">
      <c r="A17" s="16" t="s">
        <v>245</v>
      </c>
      <c r="B17" s="16" t="s">
        <v>246</v>
      </c>
      <c r="C17" s="17">
        <v>-1859886</v>
      </c>
      <c r="D17" s="18">
        <v>0</v>
      </c>
      <c r="E17" s="18">
        <v>0</v>
      </c>
      <c r="F17" s="19">
        <v>-1859886</v>
      </c>
      <c r="G17" s="20">
        <v>0</v>
      </c>
      <c r="H17" s="19">
        <v>-1859886</v>
      </c>
    </row>
    <row r="18" spans="1:8" ht="11.25">
      <c r="A18" s="16" t="s">
        <v>247</v>
      </c>
      <c r="B18" s="16" t="s">
        <v>248</v>
      </c>
      <c r="C18" s="17">
        <v>-2699727</v>
      </c>
      <c r="D18" s="18">
        <v>0</v>
      </c>
      <c r="E18" s="18">
        <v>0</v>
      </c>
      <c r="F18" s="19">
        <v>-2699727</v>
      </c>
      <c r="G18" s="20">
        <v>0</v>
      </c>
      <c r="H18" s="19">
        <v>-2699727</v>
      </c>
    </row>
    <row r="19" spans="1:8" ht="11.25">
      <c r="A19" s="16" t="s">
        <v>249</v>
      </c>
      <c r="B19" s="21" t="s">
        <v>250</v>
      </c>
      <c r="C19" s="17">
        <v>-142842</v>
      </c>
      <c r="D19" s="18">
        <v>0</v>
      </c>
      <c r="E19" s="18">
        <v>0</v>
      </c>
      <c r="F19" s="19">
        <v>-142842</v>
      </c>
      <c r="G19" s="20">
        <v>0</v>
      </c>
      <c r="H19" s="19">
        <v>-142842</v>
      </c>
    </row>
    <row r="20" spans="1:8" ht="11.25">
      <c r="A20" s="16" t="s">
        <v>251</v>
      </c>
      <c r="B20" s="16" t="s">
        <v>252</v>
      </c>
      <c r="C20" s="17">
        <v>-100238</v>
      </c>
      <c r="D20" s="18">
        <v>0</v>
      </c>
      <c r="E20" s="18">
        <v>100000</v>
      </c>
      <c r="F20" s="19">
        <v>-200238</v>
      </c>
      <c r="G20" s="20">
        <v>0</v>
      </c>
      <c r="H20" s="19">
        <v>-200238</v>
      </c>
    </row>
    <row r="21" spans="1:8" ht="11.25">
      <c r="A21" s="16" t="s">
        <v>253</v>
      </c>
      <c r="B21" s="16" t="s">
        <v>254</v>
      </c>
      <c r="C21" s="17">
        <v>-100000</v>
      </c>
      <c r="D21" s="18">
        <v>0</v>
      </c>
      <c r="E21" s="18">
        <v>280000</v>
      </c>
      <c r="F21" s="19">
        <v>-380000</v>
      </c>
      <c r="G21" s="20">
        <v>0</v>
      </c>
      <c r="H21" s="19">
        <v>-380000</v>
      </c>
    </row>
    <row r="22" spans="1:8" ht="11.25">
      <c r="A22" s="16" t="s">
        <v>255</v>
      </c>
      <c r="B22" s="16" t="s">
        <v>256</v>
      </c>
      <c r="C22" s="17">
        <v>-142089</v>
      </c>
      <c r="D22" s="18">
        <v>0</v>
      </c>
      <c r="E22" s="18">
        <v>100000</v>
      </c>
      <c r="F22" s="19">
        <v>-242089</v>
      </c>
      <c r="G22" s="20">
        <v>0</v>
      </c>
      <c r="H22" s="19">
        <v>-242089</v>
      </c>
    </row>
    <row r="23" spans="1:8" ht="11.25">
      <c r="A23" s="16" t="s">
        <v>257</v>
      </c>
      <c r="B23" s="16" t="s">
        <v>258</v>
      </c>
      <c r="C23" s="17">
        <v>-1627758</v>
      </c>
      <c r="D23" s="18">
        <v>0</v>
      </c>
      <c r="E23" s="18">
        <v>0</v>
      </c>
      <c r="F23" s="19">
        <v>-1627758</v>
      </c>
      <c r="G23" s="20">
        <v>0</v>
      </c>
      <c r="H23" s="19">
        <v>-1627758</v>
      </c>
    </row>
    <row r="24" spans="1:8" ht="11.25">
      <c r="A24" s="16" t="s">
        <v>259</v>
      </c>
      <c r="B24" s="16" t="s">
        <v>260</v>
      </c>
      <c r="C24" s="17">
        <v>-1643214</v>
      </c>
      <c r="D24" s="18">
        <v>0</v>
      </c>
      <c r="E24" s="18">
        <v>0</v>
      </c>
      <c r="F24" s="19">
        <v>-1643214</v>
      </c>
      <c r="G24" s="20">
        <v>0</v>
      </c>
      <c r="H24" s="19">
        <v>-1643214</v>
      </c>
    </row>
    <row r="25" spans="1:8" ht="11.25">
      <c r="A25" s="16" t="s">
        <v>261</v>
      </c>
      <c r="B25" s="16" t="s">
        <v>262</v>
      </c>
      <c r="C25" s="17">
        <v>-330993</v>
      </c>
      <c r="D25" s="18">
        <v>0</v>
      </c>
      <c r="E25" s="18">
        <v>0</v>
      </c>
      <c r="F25" s="19">
        <v>-330993</v>
      </c>
      <c r="G25" s="20">
        <v>0</v>
      </c>
      <c r="H25" s="19">
        <v>-330993</v>
      </c>
    </row>
    <row r="26" spans="1:8" ht="11.25">
      <c r="A26" s="16" t="s">
        <v>263</v>
      </c>
      <c r="B26" s="16" t="s">
        <v>264</v>
      </c>
      <c r="C26" s="17">
        <v>-55166</v>
      </c>
      <c r="D26" s="18">
        <v>0</v>
      </c>
      <c r="E26" s="18">
        <v>0</v>
      </c>
      <c r="F26" s="19">
        <v>-55166</v>
      </c>
      <c r="G26" s="20">
        <v>0</v>
      </c>
      <c r="H26" s="19">
        <v>-55166</v>
      </c>
    </row>
    <row r="27" spans="1:8" ht="11.25">
      <c r="A27" s="16" t="s">
        <v>265</v>
      </c>
      <c r="B27" s="16" t="s">
        <v>266</v>
      </c>
      <c r="C27" s="17">
        <v>-55166</v>
      </c>
      <c r="D27" s="18">
        <v>0</v>
      </c>
      <c r="E27" s="18">
        <v>0</v>
      </c>
      <c r="F27" s="19">
        <v>-55166</v>
      </c>
      <c r="G27" s="20">
        <v>0</v>
      </c>
      <c r="H27" s="19">
        <v>-55166</v>
      </c>
    </row>
    <row r="28" spans="1:8" ht="11.25">
      <c r="A28" s="16" t="s">
        <v>267</v>
      </c>
      <c r="B28" s="22" t="s">
        <v>268</v>
      </c>
      <c r="C28" s="17">
        <v>-110331</v>
      </c>
      <c r="D28" s="18">
        <v>0</v>
      </c>
      <c r="E28" s="18">
        <v>0</v>
      </c>
      <c r="F28" s="19">
        <v>-110331</v>
      </c>
      <c r="G28" s="20">
        <v>0</v>
      </c>
      <c r="H28" s="19">
        <v>-110331</v>
      </c>
    </row>
    <row r="29" spans="1:8" ht="11.25">
      <c r="A29" s="16" t="s">
        <v>269</v>
      </c>
      <c r="B29" s="16" t="s">
        <v>270</v>
      </c>
      <c r="C29" s="17">
        <v>-2653931</v>
      </c>
      <c r="D29" s="40">
        <v>90000</v>
      </c>
      <c r="E29" s="40">
        <v>0</v>
      </c>
      <c r="F29" s="17">
        <v>-2563931</v>
      </c>
      <c r="G29" s="20">
        <v>0</v>
      </c>
      <c r="H29" s="20">
        <v>0</v>
      </c>
    </row>
    <row r="30" spans="1:8" ht="11.25">
      <c r="A30" s="16" t="s">
        <v>271</v>
      </c>
      <c r="B30" s="16" t="s">
        <v>272</v>
      </c>
      <c r="C30" s="17">
        <v>-37334</v>
      </c>
      <c r="D30" s="18">
        <v>0</v>
      </c>
      <c r="E30" s="18">
        <v>0</v>
      </c>
      <c r="F30" s="19">
        <v>-37334</v>
      </c>
      <c r="G30" s="20">
        <v>0</v>
      </c>
      <c r="H30" s="19">
        <v>-37334</v>
      </c>
    </row>
    <row r="31" spans="1:8" ht="11.25">
      <c r="A31" s="16" t="s">
        <v>273</v>
      </c>
      <c r="B31" s="16" t="s">
        <v>274</v>
      </c>
      <c r="C31" s="17">
        <v>-20000</v>
      </c>
      <c r="D31" s="18">
        <v>0</v>
      </c>
      <c r="E31" s="18">
        <v>0</v>
      </c>
      <c r="F31" s="19">
        <v>-20000</v>
      </c>
      <c r="G31" s="20">
        <v>0</v>
      </c>
      <c r="H31" s="19">
        <v>-20000</v>
      </c>
    </row>
    <row r="32" spans="1:8" ht="11.25">
      <c r="A32" s="16" t="s">
        <v>275</v>
      </c>
      <c r="B32" s="16" t="s">
        <v>276</v>
      </c>
      <c r="C32" s="17">
        <v>-320020</v>
      </c>
      <c r="D32" s="18">
        <v>60000</v>
      </c>
      <c r="E32" s="18">
        <v>0</v>
      </c>
      <c r="F32" s="19">
        <v>-260020</v>
      </c>
      <c r="G32" s="20">
        <v>0</v>
      </c>
      <c r="H32" s="19">
        <v>-260020</v>
      </c>
    </row>
    <row r="33" spans="1:8" ht="11.25">
      <c r="A33" s="16" t="s">
        <v>277</v>
      </c>
      <c r="B33" s="16" t="s">
        <v>278</v>
      </c>
      <c r="C33" s="17">
        <v>-639780</v>
      </c>
      <c r="D33" s="18">
        <v>0</v>
      </c>
      <c r="E33" s="18">
        <v>0</v>
      </c>
      <c r="F33" s="19">
        <v>-639780</v>
      </c>
      <c r="G33" s="20">
        <v>0</v>
      </c>
      <c r="H33" s="19">
        <v>-639780</v>
      </c>
    </row>
    <row r="34" spans="1:8" ht="11.25">
      <c r="A34" s="16" t="s">
        <v>279</v>
      </c>
      <c r="B34" s="16" t="s">
        <v>280</v>
      </c>
      <c r="C34" s="17">
        <v>-52131</v>
      </c>
      <c r="D34" s="18">
        <v>0</v>
      </c>
      <c r="E34" s="18">
        <v>0</v>
      </c>
      <c r="F34" s="19">
        <v>-52131</v>
      </c>
      <c r="G34" s="20">
        <v>0</v>
      </c>
      <c r="H34" s="19">
        <v>-52131</v>
      </c>
    </row>
    <row r="35" spans="1:8" ht="11.25">
      <c r="A35" s="16" t="s">
        <v>281</v>
      </c>
      <c r="B35" s="16" t="s">
        <v>282</v>
      </c>
      <c r="C35" s="17">
        <v>-82000</v>
      </c>
      <c r="D35" s="18">
        <v>0</v>
      </c>
      <c r="E35" s="18">
        <v>0</v>
      </c>
      <c r="F35" s="19">
        <v>-82000</v>
      </c>
      <c r="G35" s="20">
        <v>0</v>
      </c>
      <c r="H35" s="19">
        <v>-82000</v>
      </c>
    </row>
    <row r="36" spans="1:8" ht="11.25">
      <c r="A36" s="16" t="s">
        <v>283</v>
      </c>
      <c r="B36" s="16" t="s">
        <v>284</v>
      </c>
      <c r="C36" s="17">
        <v>-860000</v>
      </c>
      <c r="D36" s="18">
        <v>0</v>
      </c>
      <c r="E36" s="18">
        <v>0</v>
      </c>
      <c r="F36" s="19">
        <v>-860000</v>
      </c>
      <c r="G36" s="20">
        <v>0</v>
      </c>
      <c r="H36" s="19">
        <v>-860000</v>
      </c>
    </row>
    <row r="37" spans="1:8" ht="11.25">
      <c r="A37" s="16" t="s">
        <v>285</v>
      </c>
      <c r="B37" s="16" t="s">
        <v>286</v>
      </c>
      <c r="C37" s="17">
        <v>-200000</v>
      </c>
      <c r="D37" s="18">
        <v>0</v>
      </c>
      <c r="E37" s="18">
        <v>0</v>
      </c>
      <c r="F37" s="19">
        <v>-200000</v>
      </c>
      <c r="G37" s="20">
        <v>0</v>
      </c>
      <c r="H37" s="19">
        <v>-200000</v>
      </c>
    </row>
    <row r="38" spans="1:8" ht="11.25">
      <c r="A38" s="16" t="s">
        <v>287</v>
      </c>
      <c r="B38" s="16" t="s">
        <v>288</v>
      </c>
      <c r="C38" s="17">
        <v>-150000</v>
      </c>
      <c r="D38" s="18">
        <v>0</v>
      </c>
      <c r="E38" s="18">
        <v>0</v>
      </c>
      <c r="F38" s="19">
        <v>-150000</v>
      </c>
      <c r="G38" s="20">
        <v>0</v>
      </c>
      <c r="H38" s="19">
        <v>-150000</v>
      </c>
    </row>
    <row r="39" spans="1:8" ht="11.25">
      <c r="A39" s="16" t="s">
        <v>289</v>
      </c>
      <c r="B39" s="16" t="s">
        <v>290</v>
      </c>
      <c r="C39" s="17">
        <v>-10000</v>
      </c>
      <c r="D39" s="18">
        <v>0</v>
      </c>
      <c r="E39" s="18">
        <v>0</v>
      </c>
      <c r="F39" s="19">
        <v>-10000</v>
      </c>
      <c r="G39" s="20">
        <v>0</v>
      </c>
      <c r="H39" s="19">
        <v>-10000</v>
      </c>
    </row>
    <row r="40" spans="1:8" ht="11.25">
      <c r="A40" s="16" t="s">
        <v>291</v>
      </c>
      <c r="B40" s="16" t="s">
        <v>292</v>
      </c>
      <c r="C40" s="17">
        <v>-200000</v>
      </c>
      <c r="D40" s="18">
        <v>0</v>
      </c>
      <c r="E40" s="18">
        <v>0</v>
      </c>
      <c r="F40" s="19">
        <v>-200000</v>
      </c>
      <c r="G40" s="20">
        <v>0</v>
      </c>
      <c r="H40" s="19">
        <v>-200000</v>
      </c>
    </row>
    <row r="41" spans="1:8" ht="11.25">
      <c r="A41" s="16" t="s">
        <v>293</v>
      </c>
      <c r="B41" s="16" t="s">
        <v>294</v>
      </c>
      <c r="C41" s="17">
        <v>-82667</v>
      </c>
      <c r="D41" s="18">
        <v>30000</v>
      </c>
      <c r="E41" s="18">
        <v>0</v>
      </c>
      <c r="F41" s="19">
        <v>-52667</v>
      </c>
      <c r="G41" s="20">
        <v>0</v>
      </c>
      <c r="H41" s="19">
        <v>-52667</v>
      </c>
    </row>
    <row r="42" spans="1:8" ht="11.25">
      <c r="A42" s="16" t="s">
        <v>295</v>
      </c>
      <c r="B42" s="16" t="s">
        <v>296</v>
      </c>
      <c r="C42" s="17">
        <v>-12830812838</v>
      </c>
      <c r="D42" s="40">
        <v>340000</v>
      </c>
      <c r="E42" s="40">
        <v>0</v>
      </c>
      <c r="F42" s="17">
        <v>-12830472838</v>
      </c>
      <c r="G42" s="20">
        <v>0</v>
      </c>
      <c r="H42" s="19">
        <v>0</v>
      </c>
    </row>
    <row r="43" spans="1:8" ht="11.25">
      <c r="A43" s="16" t="s">
        <v>297</v>
      </c>
      <c r="B43" s="16" t="s">
        <v>298</v>
      </c>
      <c r="C43" s="17">
        <v>-7258131</v>
      </c>
      <c r="D43" s="18">
        <v>0</v>
      </c>
      <c r="E43" s="18">
        <v>0</v>
      </c>
      <c r="F43" s="19">
        <v>-7258131</v>
      </c>
      <c r="G43" s="20">
        <v>0</v>
      </c>
      <c r="H43" s="19">
        <v>-7258131</v>
      </c>
    </row>
    <row r="44" spans="1:8" ht="11.25">
      <c r="A44" s="16" t="s">
        <v>299</v>
      </c>
      <c r="B44" s="16" t="s">
        <v>300</v>
      </c>
      <c r="C44" s="17">
        <v>-1564033338</v>
      </c>
      <c r="D44" s="18">
        <v>340000</v>
      </c>
      <c r="E44" s="18">
        <v>0</v>
      </c>
      <c r="F44" s="19">
        <v>-1563693338</v>
      </c>
      <c r="G44" s="20">
        <v>0</v>
      </c>
      <c r="H44" s="19">
        <v>-1563693338</v>
      </c>
    </row>
    <row r="45" spans="1:8" ht="11.25">
      <c r="A45" s="16" t="s">
        <v>301</v>
      </c>
      <c r="B45" s="16" t="s">
        <v>302</v>
      </c>
      <c r="C45" s="17">
        <v>-2338858</v>
      </c>
      <c r="D45" s="18">
        <v>0</v>
      </c>
      <c r="E45" s="18">
        <v>0</v>
      </c>
      <c r="F45" s="19">
        <v>-2338858</v>
      </c>
      <c r="G45" s="20">
        <v>0</v>
      </c>
      <c r="H45" s="19">
        <v>-2338858</v>
      </c>
    </row>
    <row r="46" spans="1:8" ht="11.25">
      <c r="A46" s="16" t="s">
        <v>303</v>
      </c>
      <c r="B46" s="22" t="s">
        <v>304</v>
      </c>
      <c r="C46" s="17">
        <v>-10577356</v>
      </c>
      <c r="D46" s="18">
        <v>0</v>
      </c>
      <c r="E46" s="18">
        <v>0</v>
      </c>
      <c r="F46" s="19">
        <v>-10577356</v>
      </c>
      <c r="G46" s="20">
        <v>0</v>
      </c>
      <c r="H46" s="19">
        <v>-10577356</v>
      </c>
    </row>
    <row r="47" spans="1:8" ht="11.25">
      <c r="A47" s="16" t="s">
        <v>305</v>
      </c>
      <c r="B47" s="16" t="s">
        <v>306</v>
      </c>
      <c r="C47" s="17">
        <v>-648390</v>
      </c>
      <c r="D47" s="18">
        <v>0</v>
      </c>
      <c r="E47" s="18">
        <v>0</v>
      </c>
      <c r="F47" s="19">
        <v>-648390</v>
      </c>
      <c r="G47" s="20">
        <v>0</v>
      </c>
      <c r="H47" s="19">
        <v>-648390</v>
      </c>
    </row>
    <row r="48" spans="1:8" ht="11.25">
      <c r="A48" s="16" t="s">
        <v>307</v>
      </c>
      <c r="B48" s="16" t="s">
        <v>308</v>
      </c>
      <c r="C48" s="17">
        <v>-154438853</v>
      </c>
      <c r="D48" s="18">
        <v>0</v>
      </c>
      <c r="E48" s="18">
        <v>0</v>
      </c>
      <c r="F48" s="19">
        <v>-154438853</v>
      </c>
      <c r="G48" s="20">
        <v>0</v>
      </c>
      <c r="H48" s="19">
        <v>-154438853</v>
      </c>
    </row>
    <row r="49" spans="1:8" ht="11.25">
      <c r="A49" s="16" t="s">
        <v>309</v>
      </c>
      <c r="B49" s="16" t="s">
        <v>310</v>
      </c>
      <c r="C49" s="17">
        <v>-1932257385</v>
      </c>
      <c r="D49" s="18">
        <v>0</v>
      </c>
      <c r="E49" s="18">
        <v>0</v>
      </c>
      <c r="F49" s="19">
        <v>-1932257385</v>
      </c>
      <c r="G49" s="20">
        <v>0</v>
      </c>
      <c r="H49" s="19">
        <v>-1932257385</v>
      </c>
    </row>
    <row r="50" spans="1:8" ht="11.25">
      <c r="A50" s="16" t="s">
        <v>311</v>
      </c>
      <c r="B50" s="16" t="s">
        <v>312</v>
      </c>
      <c r="C50" s="17">
        <v>-9154260529</v>
      </c>
      <c r="D50" s="18">
        <v>0</v>
      </c>
      <c r="E50" s="18">
        <v>0</v>
      </c>
      <c r="F50" s="19">
        <v>-9154260529</v>
      </c>
      <c r="G50" s="20">
        <v>0</v>
      </c>
      <c r="H50" s="19">
        <v>-9154260529</v>
      </c>
    </row>
    <row r="51" spans="1:8" ht="11.25">
      <c r="A51" s="16" t="s">
        <v>313</v>
      </c>
      <c r="B51" s="16" t="s">
        <v>314</v>
      </c>
      <c r="C51" s="17">
        <v>-5000000</v>
      </c>
      <c r="D51" s="18">
        <v>0</v>
      </c>
      <c r="E51" s="18">
        <v>0</v>
      </c>
      <c r="F51" s="19">
        <v>-5000000</v>
      </c>
      <c r="G51" s="20">
        <v>0</v>
      </c>
      <c r="H51" s="19">
        <v>-5000000</v>
      </c>
    </row>
    <row r="52" spans="1:8" ht="11.25">
      <c r="A52" s="16" t="s">
        <v>315</v>
      </c>
      <c r="B52" s="16" t="s">
        <v>316</v>
      </c>
      <c r="C52" s="17">
        <v>14786352</v>
      </c>
      <c r="D52" s="40">
        <v>470305</v>
      </c>
      <c r="E52" s="40">
        <v>4046760</v>
      </c>
      <c r="F52" s="17">
        <v>11209896</v>
      </c>
      <c r="G52" s="20">
        <v>0</v>
      </c>
      <c r="H52" s="19">
        <v>0</v>
      </c>
    </row>
    <row r="53" spans="1:8" ht="11.25">
      <c r="A53" s="16" t="s">
        <v>317</v>
      </c>
      <c r="B53" s="16" t="s">
        <v>244</v>
      </c>
      <c r="C53" s="17">
        <v>7397454</v>
      </c>
      <c r="D53" s="18">
        <v>0</v>
      </c>
      <c r="E53" s="18">
        <v>2078787</v>
      </c>
      <c r="F53" s="19">
        <v>5318666</v>
      </c>
      <c r="G53" s="20">
        <v>0</v>
      </c>
      <c r="H53" s="19">
        <v>5318666</v>
      </c>
    </row>
    <row r="54" spans="1:8" ht="11.25">
      <c r="A54" s="16" t="s">
        <v>318</v>
      </c>
      <c r="B54" s="16" t="s">
        <v>246</v>
      </c>
      <c r="C54" s="17">
        <v>1486193</v>
      </c>
      <c r="D54" s="18">
        <v>0</v>
      </c>
      <c r="E54" s="18">
        <v>398263</v>
      </c>
      <c r="F54" s="19">
        <v>1087929</v>
      </c>
      <c r="G54" s="20">
        <v>0</v>
      </c>
      <c r="H54" s="19">
        <v>1087929</v>
      </c>
    </row>
    <row r="55" spans="1:8" ht="11.25">
      <c r="A55" s="16" t="s">
        <v>319</v>
      </c>
      <c r="B55" s="16" t="s">
        <v>248</v>
      </c>
      <c r="C55" s="17">
        <v>2523454</v>
      </c>
      <c r="D55" s="18">
        <v>0</v>
      </c>
      <c r="E55" s="18">
        <v>321023</v>
      </c>
      <c r="F55" s="19">
        <v>2202430</v>
      </c>
      <c r="G55" s="20">
        <v>0</v>
      </c>
      <c r="H55" s="19">
        <v>2202430</v>
      </c>
    </row>
    <row r="56" spans="1:8" ht="11.25">
      <c r="A56" s="16" t="s">
        <v>320</v>
      </c>
      <c r="B56" s="21" t="s">
        <v>250</v>
      </c>
      <c r="C56" s="17">
        <v>113138</v>
      </c>
      <c r="D56" s="18">
        <v>0</v>
      </c>
      <c r="E56" s="18">
        <v>48530</v>
      </c>
      <c r="F56" s="19">
        <v>64607</v>
      </c>
      <c r="G56" s="20">
        <v>0</v>
      </c>
      <c r="H56" s="19">
        <v>64607</v>
      </c>
    </row>
    <row r="57" spans="1:8" ht="11.25">
      <c r="A57" s="16" t="s">
        <v>321</v>
      </c>
      <c r="B57" s="16" t="s">
        <v>252</v>
      </c>
      <c r="C57" s="17">
        <v>28391</v>
      </c>
      <c r="D57" s="18">
        <v>98205</v>
      </c>
      <c r="E57" s="18">
        <v>44050</v>
      </c>
      <c r="F57" s="19">
        <v>82545</v>
      </c>
      <c r="G57" s="20">
        <v>0</v>
      </c>
      <c r="H57" s="19">
        <v>82545</v>
      </c>
    </row>
    <row r="58" spans="1:8" ht="11.25">
      <c r="A58" s="16" t="s">
        <v>322</v>
      </c>
      <c r="B58" s="16" t="s">
        <v>254</v>
      </c>
      <c r="C58" s="17">
        <v>100000</v>
      </c>
      <c r="D58" s="18">
        <v>280000</v>
      </c>
      <c r="E58" s="18">
        <v>190000</v>
      </c>
      <c r="F58" s="19">
        <v>190000</v>
      </c>
      <c r="G58" s="20">
        <v>0</v>
      </c>
      <c r="H58" s="19">
        <v>190000</v>
      </c>
    </row>
    <row r="59" spans="1:8" ht="11.25">
      <c r="A59" s="16" t="s">
        <v>323</v>
      </c>
      <c r="B59" s="16" t="s">
        <v>256</v>
      </c>
      <c r="C59" s="17">
        <v>127088</v>
      </c>
      <c r="D59" s="18">
        <v>92100</v>
      </c>
      <c r="E59" s="18">
        <v>110263</v>
      </c>
      <c r="F59" s="19">
        <v>108925</v>
      </c>
      <c r="G59" s="20">
        <v>0</v>
      </c>
      <c r="H59" s="19">
        <v>108925</v>
      </c>
    </row>
    <row r="60" spans="1:8" ht="11.25">
      <c r="A60" s="16" t="s">
        <v>324</v>
      </c>
      <c r="B60" s="16" t="s">
        <v>258</v>
      </c>
      <c r="C60" s="17">
        <v>1252921</v>
      </c>
      <c r="D60" s="18">
        <v>0</v>
      </c>
      <c r="E60" s="18">
        <v>383509</v>
      </c>
      <c r="F60" s="19">
        <v>869411</v>
      </c>
      <c r="G60" s="20">
        <v>0</v>
      </c>
      <c r="H60" s="19">
        <v>869411</v>
      </c>
    </row>
    <row r="61" spans="1:8" ht="11.25">
      <c r="A61" s="16" t="s">
        <v>325</v>
      </c>
      <c r="B61" s="16" t="s">
        <v>260</v>
      </c>
      <c r="C61" s="17">
        <v>1313734</v>
      </c>
      <c r="D61" s="18">
        <v>0</v>
      </c>
      <c r="E61" s="18">
        <v>354985</v>
      </c>
      <c r="F61" s="19">
        <v>958749</v>
      </c>
      <c r="G61" s="20">
        <v>0</v>
      </c>
      <c r="H61" s="19">
        <v>958749</v>
      </c>
    </row>
    <row r="62" spans="1:8" ht="11.25">
      <c r="A62" s="16" t="s">
        <v>326</v>
      </c>
      <c r="B62" s="16" t="s">
        <v>262</v>
      </c>
      <c r="C62" s="17">
        <v>266384</v>
      </c>
      <c r="D62" s="18">
        <v>0</v>
      </c>
      <c r="E62" s="18">
        <v>70407</v>
      </c>
      <c r="F62" s="19">
        <v>195977</v>
      </c>
      <c r="G62" s="20">
        <v>0</v>
      </c>
      <c r="H62" s="19">
        <v>195977</v>
      </c>
    </row>
    <row r="63" spans="1:8" ht="11.25">
      <c r="A63" s="16" t="s">
        <v>327</v>
      </c>
      <c r="B63" s="16" t="s">
        <v>264</v>
      </c>
      <c r="C63" s="17">
        <v>44397</v>
      </c>
      <c r="D63" s="18">
        <v>0</v>
      </c>
      <c r="E63" s="18">
        <v>11734</v>
      </c>
      <c r="F63" s="19">
        <v>32662</v>
      </c>
      <c r="G63" s="20">
        <v>0</v>
      </c>
      <c r="H63" s="19">
        <v>32662</v>
      </c>
    </row>
    <row r="64" spans="1:8" ht="11.25">
      <c r="A64" s="16" t="s">
        <v>328</v>
      </c>
      <c r="B64" s="16" t="s">
        <v>266</v>
      </c>
      <c r="C64" s="17">
        <v>44397</v>
      </c>
      <c r="D64" s="18">
        <v>0</v>
      </c>
      <c r="E64" s="18">
        <v>11734</v>
      </c>
      <c r="F64" s="19">
        <v>32662</v>
      </c>
      <c r="G64" s="20">
        <v>0</v>
      </c>
      <c r="H64" s="19">
        <v>32662</v>
      </c>
    </row>
    <row r="65" spans="1:8" ht="11.25">
      <c r="A65" s="16" t="s">
        <v>329</v>
      </c>
      <c r="B65" s="21" t="s">
        <v>268</v>
      </c>
      <c r="C65" s="17">
        <v>88794</v>
      </c>
      <c r="D65" s="18">
        <v>0</v>
      </c>
      <c r="E65" s="18">
        <v>23469</v>
      </c>
      <c r="F65" s="19">
        <v>65325</v>
      </c>
      <c r="G65" s="20">
        <v>0</v>
      </c>
      <c r="H65" s="19">
        <v>65325</v>
      </c>
    </row>
    <row r="66" spans="1:8" ht="11.25">
      <c r="A66" s="16" t="s">
        <v>330</v>
      </c>
      <c r="B66" s="16" t="s">
        <v>331</v>
      </c>
      <c r="C66" s="17">
        <v>2375770</v>
      </c>
      <c r="D66" s="40">
        <v>0</v>
      </c>
      <c r="E66" s="40">
        <v>820972</v>
      </c>
      <c r="F66" s="17">
        <v>1554798</v>
      </c>
      <c r="G66" s="20">
        <v>0</v>
      </c>
      <c r="H66" s="19">
        <v>0</v>
      </c>
    </row>
    <row r="67" spans="1:8" ht="11.25">
      <c r="A67" s="16" t="s">
        <v>332</v>
      </c>
      <c r="B67" s="16" t="s">
        <v>272</v>
      </c>
      <c r="C67" s="17">
        <v>37333</v>
      </c>
      <c r="D67" s="18">
        <v>0</v>
      </c>
      <c r="E67" s="18">
        <v>32096</v>
      </c>
      <c r="F67" s="19">
        <v>5237</v>
      </c>
      <c r="G67" s="20">
        <v>0</v>
      </c>
      <c r="H67" s="19">
        <v>5237</v>
      </c>
    </row>
    <row r="68" spans="1:8" ht="11.25">
      <c r="A68" s="16" t="s">
        <v>333</v>
      </c>
      <c r="B68" s="16" t="s">
        <v>274</v>
      </c>
      <c r="C68" s="17">
        <v>20000</v>
      </c>
      <c r="D68" s="18">
        <v>0</v>
      </c>
      <c r="E68" s="18">
        <v>0</v>
      </c>
      <c r="F68" s="19">
        <v>20000</v>
      </c>
      <c r="G68" s="20">
        <v>0</v>
      </c>
      <c r="H68" s="19">
        <v>20000</v>
      </c>
    </row>
    <row r="69" spans="1:8" ht="11.25">
      <c r="A69" s="16" t="s">
        <v>334</v>
      </c>
      <c r="B69" s="16" t="s">
        <v>276</v>
      </c>
      <c r="C69" s="17">
        <v>305020</v>
      </c>
      <c r="D69" s="18">
        <v>0</v>
      </c>
      <c r="E69" s="18">
        <v>185591</v>
      </c>
      <c r="F69" s="19">
        <v>119428</v>
      </c>
      <c r="G69" s="20">
        <v>0</v>
      </c>
      <c r="H69" s="19">
        <v>119428</v>
      </c>
    </row>
    <row r="70" spans="1:8" ht="11.25">
      <c r="A70" s="16" t="s">
        <v>335</v>
      </c>
      <c r="B70" s="16" t="s">
        <v>278</v>
      </c>
      <c r="C70" s="17">
        <v>603960</v>
      </c>
      <c r="D70" s="18">
        <v>0</v>
      </c>
      <c r="E70" s="18">
        <v>324349</v>
      </c>
      <c r="F70" s="19">
        <v>279610</v>
      </c>
      <c r="G70" s="20">
        <v>0</v>
      </c>
      <c r="H70" s="19">
        <v>279610</v>
      </c>
    </row>
    <row r="71" spans="1:8" ht="11.25">
      <c r="A71" s="16" t="s">
        <v>336</v>
      </c>
      <c r="B71" s="16" t="s">
        <v>280</v>
      </c>
      <c r="C71" s="17">
        <v>51221</v>
      </c>
      <c r="D71" s="18">
        <v>0</v>
      </c>
      <c r="E71" s="18">
        <v>8655</v>
      </c>
      <c r="F71" s="19">
        <v>42566</v>
      </c>
      <c r="G71" s="20">
        <v>0</v>
      </c>
      <c r="H71" s="19">
        <v>42566</v>
      </c>
    </row>
    <row r="72" spans="1:8" ht="11.25">
      <c r="A72" s="16" t="s">
        <v>337</v>
      </c>
      <c r="B72" s="16" t="s">
        <v>282</v>
      </c>
      <c r="C72" s="17">
        <v>80178</v>
      </c>
      <c r="D72" s="18">
        <v>0</v>
      </c>
      <c r="E72" s="18">
        <v>9000</v>
      </c>
      <c r="F72" s="19">
        <v>71178</v>
      </c>
      <c r="G72" s="20">
        <v>0</v>
      </c>
      <c r="H72" s="19">
        <v>71178</v>
      </c>
    </row>
    <row r="73" spans="1:8" ht="11.25">
      <c r="A73" s="16" t="s">
        <v>338</v>
      </c>
      <c r="B73" s="16" t="s">
        <v>284</v>
      </c>
      <c r="C73" s="17">
        <v>758087</v>
      </c>
      <c r="D73" s="18">
        <v>0</v>
      </c>
      <c r="E73" s="18">
        <v>167960</v>
      </c>
      <c r="F73" s="19">
        <v>590126</v>
      </c>
      <c r="G73" s="20">
        <v>0</v>
      </c>
      <c r="H73" s="19">
        <v>590126</v>
      </c>
    </row>
    <row r="74" spans="1:8" ht="11.25">
      <c r="A74" s="16" t="s">
        <v>339</v>
      </c>
      <c r="B74" s="16" t="s">
        <v>286</v>
      </c>
      <c r="C74" s="17">
        <v>138949</v>
      </c>
      <c r="D74" s="18">
        <v>0</v>
      </c>
      <c r="E74" s="18">
        <v>830</v>
      </c>
      <c r="F74" s="19">
        <v>138119</v>
      </c>
      <c r="G74" s="20">
        <v>0</v>
      </c>
      <c r="H74" s="19">
        <v>138119</v>
      </c>
    </row>
    <row r="75" spans="1:8" ht="11.25">
      <c r="A75" s="16" t="s">
        <v>340</v>
      </c>
      <c r="B75" s="16" t="s">
        <v>288</v>
      </c>
      <c r="C75" s="17">
        <v>121312</v>
      </c>
      <c r="D75" s="18">
        <v>0</v>
      </c>
      <c r="E75" s="18">
        <v>13989</v>
      </c>
      <c r="F75" s="19">
        <v>107323</v>
      </c>
      <c r="G75" s="20">
        <v>0</v>
      </c>
      <c r="H75" s="19">
        <v>107323</v>
      </c>
    </row>
    <row r="76" spans="1:8" ht="11.25">
      <c r="A76" s="16" t="s">
        <v>341</v>
      </c>
      <c r="B76" s="16" t="s">
        <v>290</v>
      </c>
      <c r="C76" s="17">
        <v>10000</v>
      </c>
      <c r="D76" s="18">
        <v>0</v>
      </c>
      <c r="E76" s="18">
        <v>0</v>
      </c>
      <c r="F76" s="19">
        <v>10000</v>
      </c>
      <c r="G76" s="20">
        <v>0</v>
      </c>
      <c r="H76" s="19">
        <v>10000</v>
      </c>
    </row>
    <row r="77" spans="1:8" ht="11.25">
      <c r="A77" s="16" t="s">
        <v>342</v>
      </c>
      <c r="B77" s="16" t="s">
        <v>292</v>
      </c>
      <c r="C77" s="17">
        <v>168710</v>
      </c>
      <c r="D77" s="18">
        <v>0</v>
      </c>
      <c r="E77" s="18">
        <v>48500</v>
      </c>
      <c r="F77" s="19">
        <v>120210</v>
      </c>
      <c r="G77" s="20">
        <v>0</v>
      </c>
      <c r="H77" s="19">
        <v>120210</v>
      </c>
    </row>
    <row r="78" spans="1:8" ht="11.25">
      <c r="A78" s="16" t="s">
        <v>343</v>
      </c>
      <c r="B78" s="16" t="s">
        <v>294</v>
      </c>
      <c r="C78" s="17">
        <v>80996</v>
      </c>
      <c r="D78" s="18">
        <v>0</v>
      </c>
      <c r="E78" s="18">
        <v>30000</v>
      </c>
      <c r="F78" s="19">
        <v>50996</v>
      </c>
      <c r="G78" s="20">
        <v>0</v>
      </c>
      <c r="H78" s="19">
        <v>50996</v>
      </c>
    </row>
    <row r="79" spans="1:8" ht="11.25">
      <c r="A79" s="16" t="s">
        <v>344</v>
      </c>
      <c r="B79" s="16" t="s">
        <v>345</v>
      </c>
      <c r="C79" s="17">
        <v>8919022177</v>
      </c>
      <c r="D79" s="40">
        <v>0</v>
      </c>
      <c r="E79" s="40">
        <v>3456986060</v>
      </c>
      <c r="F79" s="17">
        <v>5462036116</v>
      </c>
      <c r="G79" s="20">
        <v>0</v>
      </c>
      <c r="H79" s="19">
        <v>0</v>
      </c>
    </row>
    <row r="80" spans="1:8" ht="11.25">
      <c r="A80" s="16" t="s">
        <v>346</v>
      </c>
      <c r="B80" s="16" t="s">
        <v>298</v>
      </c>
      <c r="C80" s="17">
        <v>4010688</v>
      </c>
      <c r="D80" s="18">
        <v>0</v>
      </c>
      <c r="E80" s="18">
        <v>3620433</v>
      </c>
      <c r="F80" s="19">
        <v>390254</v>
      </c>
      <c r="G80" s="20">
        <v>0</v>
      </c>
      <c r="H80" s="19">
        <v>390254</v>
      </c>
    </row>
    <row r="81" spans="1:8" ht="11.25">
      <c r="A81" s="16" t="s">
        <v>347</v>
      </c>
      <c r="B81" s="16" t="s">
        <v>300</v>
      </c>
      <c r="C81" s="17">
        <v>1195560144</v>
      </c>
      <c r="D81" s="18">
        <v>0</v>
      </c>
      <c r="E81" s="18">
        <v>449558651</v>
      </c>
      <c r="F81" s="19">
        <v>746001492</v>
      </c>
      <c r="G81" s="20">
        <v>0</v>
      </c>
      <c r="H81" s="19">
        <v>746001492</v>
      </c>
    </row>
    <row r="82" spans="1:8" ht="11.25">
      <c r="A82" s="16" t="s">
        <v>348</v>
      </c>
      <c r="B82" s="16" t="s">
        <v>302</v>
      </c>
      <c r="C82" s="17">
        <v>1772522</v>
      </c>
      <c r="D82" s="18">
        <v>0</v>
      </c>
      <c r="E82" s="18">
        <v>1123926</v>
      </c>
      <c r="F82" s="19">
        <v>648595</v>
      </c>
      <c r="G82" s="20">
        <v>0</v>
      </c>
      <c r="H82" s="19">
        <v>648595</v>
      </c>
    </row>
    <row r="83" spans="1:8" ht="11.25">
      <c r="A83" s="16" t="s">
        <v>349</v>
      </c>
      <c r="B83" s="22" t="s">
        <v>304</v>
      </c>
      <c r="C83" s="17">
        <v>8472945</v>
      </c>
      <c r="D83" s="18">
        <v>0</v>
      </c>
      <c r="E83" s="18">
        <v>2294218</v>
      </c>
      <c r="F83" s="19">
        <v>6178727</v>
      </c>
      <c r="G83" s="20">
        <v>0</v>
      </c>
      <c r="H83" s="19">
        <v>6178727</v>
      </c>
    </row>
    <row r="84" spans="1:8" ht="11.25">
      <c r="A84" s="16" t="s">
        <v>350</v>
      </c>
      <c r="B84" s="16" t="s">
        <v>306</v>
      </c>
      <c r="C84" s="17">
        <v>648389</v>
      </c>
      <c r="D84" s="18">
        <v>0</v>
      </c>
      <c r="E84" s="18">
        <v>508906</v>
      </c>
      <c r="F84" s="19">
        <v>139483</v>
      </c>
      <c r="G84" s="20">
        <v>0</v>
      </c>
      <c r="H84" s="19">
        <v>139483</v>
      </c>
    </row>
    <row r="85" spans="1:8" ht="11.25">
      <c r="A85" s="16" t="s">
        <v>351</v>
      </c>
      <c r="B85" s="16" t="s">
        <v>308</v>
      </c>
      <c r="C85" s="17">
        <v>116784255</v>
      </c>
      <c r="D85" s="18">
        <v>0</v>
      </c>
      <c r="E85" s="18">
        <v>48099473</v>
      </c>
      <c r="F85" s="19">
        <v>68684782</v>
      </c>
      <c r="G85" s="20">
        <v>0</v>
      </c>
      <c r="H85" s="19">
        <v>68684782</v>
      </c>
    </row>
    <row r="86" spans="1:8" ht="11.25">
      <c r="A86" s="16" t="s">
        <v>352</v>
      </c>
      <c r="B86" s="16" t="s">
        <v>310</v>
      </c>
      <c r="C86" s="17">
        <v>1620660207</v>
      </c>
      <c r="D86" s="18">
        <v>0</v>
      </c>
      <c r="E86" s="18">
        <v>660582081</v>
      </c>
      <c r="F86" s="19">
        <v>960078125</v>
      </c>
      <c r="G86" s="20">
        <v>0</v>
      </c>
      <c r="H86" s="19">
        <v>960078125</v>
      </c>
    </row>
    <row r="87" spans="1:8" ht="11.25">
      <c r="A87" s="16" t="s">
        <v>353</v>
      </c>
      <c r="B87" s="16" t="s">
        <v>312</v>
      </c>
      <c r="C87" s="17">
        <v>5966115110</v>
      </c>
      <c r="D87" s="18">
        <v>0</v>
      </c>
      <c r="E87" s="18">
        <v>2290340574</v>
      </c>
      <c r="F87" s="19">
        <v>3675774536</v>
      </c>
      <c r="G87" s="20">
        <v>0</v>
      </c>
      <c r="H87" s="19">
        <v>3675774536</v>
      </c>
    </row>
    <row r="88" spans="1:8" ht="11.25">
      <c r="A88" s="16" t="s">
        <v>354</v>
      </c>
      <c r="B88" s="16" t="s">
        <v>314</v>
      </c>
      <c r="C88" s="17">
        <v>4997913</v>
      </c>
      <c r="D88" s="18">
        <v>0</v>
      </c>
      <c r="E88" s="18">
        <v>857794</v>
      </c>
      <c r="F88" s="19">
        <v>4140118</v>
      </c>
      <c r="G88" s="20">
        <v>0</v>
      </c>
      <c r="H88" s="19">
        <v>4140118</v>
      </c>
    </row>
    <row r="89" spans="1:8" ht="11.25">
      <c r="A89" s="16" t="s">
        <v>355</v>
      </c>
      <c r="B89" s="16" t="s">
        <v>356</v>
      </c>
      <c r="C89" s="17">
        <v>15000</v>
      </c>
      <c r="D89" s="40">
        <v>287763</v>
      </c>
      <c r="E89" s="40">
        <v>7100</v>
      </c>
      <c r="F89" s="17">
        <v>295663</v>
      </c>
      <c r="G89" s="20">
        <v>0</v>
      </c>
      <c r="H89" s="19">
        <v>0</v>
      </c>
    </row>
    <row r="90" spans="1:8" ht="11.25">
      <c r="A90" s="16" t="s">
        <v>357</v>
      </c>
      <c r="B90" s="16" t="s">
        <v>244</v>
      </c>
      <c r="C90" s="17">
        <v>0</v>
      </c>
      <c r="D90" s="18">
        <v>0</v>
      </c>
      <c r="E90" s="18">
        <v>0</v>
      </c>
      <c r="F90" s="19">
        <v>0</v>
      </c>
      <c r="G90" s="20">
        <v>0</v>
      </c>
      <c r="H90" s="19">
        <v>0</v>
      </c>
    </row>
    <row r="91" spans="1:8" ht="11.25">
      <c r="A91" s="16" t="s">
        <v>358</v>
      </c>
      <c r="B91" s="16" t="s">
        <v>246</v>
      </c>
      <c r="C91" s="17">
        <v>0</v>
      </c>
      <c r="D91" s="18">
        <v>0</v>
      </c>
      <c r="E91" s="18">
        <v>0</v>
      </c>
      <c r="F91" s="19">
        <v>0</v>
      </c>
      <c r="G91" s="20">
        <v>0</v>
      </c>
      <c r="H91" s="19">
        <v>0</v>
      </c>
    </row>
    <row r="92" spans="1:8" ht="11.25">
      <c r="A92" s="16" t="s">
        <v>359</v>
      </c>
      <c r="B92" s="16" t="s">
        <v>248</v>
      </c>
      <c r="C92" s="17">
        <v>0</v>
      </c>
      <c r="D92" s="18">
        <v>0</v>
      </c>
      <c r="E92" s="18">
        <v>0</v>
      </c>
      <c r="F92" s="19">
        <v>0</v>
      </c>
      <c r="G92" s="20">
        <v>0</v>
      </c>
      <c r="H92" s="19">
        <v>0</v>
      </c>
    </row>
    <row r="93" spans="1:8" ht="11.25">
      <c r="A93" s="16" t="s">
        <v>360</v>
      </c>
      <c r="B93" s="21" t="s">
        <v>250</v>
      </c>
      <c r="C93" s="17">
        <v>0</v>
      </c>
      <c r="D93" s="18">
        <v>0</v>
      </c>
      <c r="E93" s="18">
        <v>0</v>
      </c>
      <c r="F93" s="19">
        <v>0</v>
      </c>
      <c r="G93" s="20">
        <v>0</v>
      </c>
      <c r="H93" s="19">
        <v>0</v>
      </c>
    </row>
    <row r="94" spans="1:8" ht="11.25">
      <c r="A94" s="16" t="s">
        <v>361</v>
      </c>
      <c r="B94" s="16" t="s">
        <v>252</v>
      </c>
      <c r="C94" s="17">
        <v>0</v>
      </c>
      <c r="D94" s="18">
        <v>0</v>
      </c>
      <c r="E94" s="18">
        <v>0</v>
      </c>
      <c r="F94" s="19">
        <v>0</v>
      </c>
      <c r="G94" s="20">
        <v>0</v>
      </c>
      <c r="H94" s="19">
        <v>0</v>
      </c>
    </row>
    <row r="95" spans="1:8" ht="11.25">
      <c r="A95" s="16" t="s">
        <v>362</v>
      </c>
      <c r="B95" s="16" t="s">
        <v>254</v>
      </c>
      <c r="C95" s="17">
        <v>0</v>
      </c>
      <c r="D95" s="18">
        <v>177500</v>
      </c>
      <c r="E95" s="18">
        <v>0</v>
      </c>
      <c r="F95" s="19">
        <v>177500</v>
      </c>
      <c r="G95" s="20">
        <v>0</v>
      </c>
      <c r="H95" s="19">
        <v>177500</v>
      </c>
    </row>
    <row r="96" spans="1:8" ht="11.25">
      <c r="A96" s="16" t="s">
        <v>363</v>
      </c>
      <c r="B96" s="16" t="s">
        <v>256</v>
      </c>
      <c r="C96" s="17">
        <v>15000</v>
      </c>
      <c r="D96" s="18">
        <v>110263</v>
      </c>
      <c r="E96" s="18">
        <v>7100</v>
      </c>
      <c r="F96" s="19">
        <v>118163</v>
      </c>
      <c r="G96" s="20">
        <v>0</v>
      </c>
      <c r="H96" s="19">
        <v>118163</v>
      </c>
    </row>
    <row r="97" spans="1:8" ht="11.25">
      <c r="A97" s="16" t="s">
        <v>364</v>
      </c>
      <c r="B97" s="16" t="s">
        <v>258</v>
      </c>
      <c r="C97" s="17">
        <v>0</v>
      </c>
      <c r="D97" s="18">
        <v>0</v>
      </c>
      <c r="E97" s="18">
        <v>0</v>
      </c>
      <c r="F97" s="19">
        <v>0</v>
      </c>
      <c r="G97" s="20">
        <v>0</v>
      </c>
      <c r="H97" s="19">
        <v>0</v>
      </c>
    </row>
    <row r="98" spans="1:8" ht="11.25">
      <c r="A98" s="16" t="s">
        <v>365</v>
      </c>
      <c r="B98" s="16" t="s">
        <v>260</v>
      </c>
      <c r="C98" s="17">
        <v>0</v>
      </c>
      <c r="D98" s="18">
        <v>0</v>
      </c>
      <c r="E98" s="18">
        <v>0</v>
      </c>
      <c r="F98" s="19">
        <v>0</v>
      </c>
      <c r="G98" s="20">
        <v>0</v>
      </c>
      <c r="H98" s="19">
        <v>0</v>
      </c>
    </row>
    <row r="99" spans="1:8" ht="11.25">
      <c r="A99" s="16" t="s">
        <v>366</v>
      </c>
      <c r="B99" s="16" t="s">
        <v>262</v>
      </c>
      <c r="C99" s="17">
        <v>0</v>
      </c>
      <c r="D99" s="18">
        <v>0</v>
      </c>
      <c r="E99" s="18">
        <v>0</v>
      </c>
      <c r="F99" s="19">
        <v>0</v>
      </c>
      <c r="G99" s="20">
        <v>0</v>
      </c>
      <c r="H99" s="19">
        <v>0</v>
      </c>
    </row>
    <row r="100" spans="1:8" ht="11.25">
      <c r="A100" s="16" t="s">
        <v>367</v>
      </c>
      <c r="B100" s="16" t="s">
        <v>264</v>
      </c>
      <c r="C100" s="17">
        <v>0</v>
      </c>
      <c r="D100" s="18">
        <v>0</v>
      </c>
      <c r="E100" s="18">
        <v>0</v>
      </c>
      <c r="F100" s="19">
        <v>0</v>
      </c>
      <c r="G100" s="20">
        <v>0</v>
      </c>
      <c r="H100" s="19">
        <v>0</v>
      </c>
    </row>
    <row r="101" spans="1:8" ht="11.25">
      <c r="A101" s="16" t="s">
        <v>368</v>
      </c>
      <c r="B101" s="16" t="s">
        <v>266</v>
      </c>
      <c r="C101" s="17">
        <v>0</v>
      </c>
      <c r="D101" s="18">
        <v>0</v>
      </c>
      <c r="E101" s="18">
        <v>0</v>
      </c>
      <c r="F101" s="19">
        <v>0</v>
      </c>
      <c r="G101" s="20">
        <v>0</v>
      </c>
      <c r="H101" s="19">
        <v>0</v>
      </c>
    </row>
    <row r="102" spans="1:8" ht="11.25">
      <c r="A102" s="16" t="s">
        <v>369</v>
      </c>
      <c r="B102" s="21" t="s">
        <v>268</v>
      </c>
      <c r="C102" s="17">
        <v>0</v>
      </c>
      <c r="D102" s="18">
        <v>0</v>
      </c>
      <c r="E102" s="18">
        <v>0</v>
      </c>
      <c r="F102" s="19">
        <v>0</v>
      </c>
      <c r="G102" s="20">
        <v>0</v>
      </c>
      <c r="H102" s="19">
        <v>0</v>
      </c>
    </row>
    <row r="103" spans="1:8" ht="11.25">
      <c r="A103" s="16" t="s">
        <v>370</v>
      </c>
      <c r="B103" s="16" t="s">
        <v>371</v>
      </c>
      <c r="C103" s="17">
        <v>110128</v>
      </c>
      <c r="D103" s="40">
        <v>464215</v>
      </c>
      <c r="E103" s="40">
        <v>84749</v>
      </c>
      <c r="F103" s="17">
        <v>489593</v>
      </c>
      <c r="G103" s="20">
        <v>0</v>
      </c>
      <c r="H103" s="19">
        <v>0</v>
      </c>
    </row>
    <row r="104" spans="1:8" ht="11.25">
      <c r="A104" s="16" t="s">
        <v>372</v>
      </c>
      <c r="B104" s="16" t="s">
        <v>272</v>
      </c>
      <c r="C104" s="17">
        <v>0</v>
      </c>
      <c r="D104" s="18">
        <v>24160</v>
      </c>
      <c r="E104" s="18">
        <v>24160</v>
      </c>
      <c r="F104" s="19">
        <v>0</v>
      </c>
      <c r="G104" s="20">
        <v>0</v>
      </c>
      <c r="H104" s="19">
        <v>0</v>
      </c>
    </row>
    <row r="105" spans="1:8" ht="11.25">
      <c r="A105" s="16" t="s">
        <v>373</v>
      </c>
      <c r="B105" s="16" t="s">
        <v>276</v>
      </c>
      <c r="C105" s="17">
        <v>15000</v>
      </c>
      <c r="D105" s="18">
        <v>89903</v>
      </c>
      <c r="E105" s="18">
        <v>0</v>
      </c>
      <c r="F105" s="19">
        <v>104903</v>
      </c>
      <c r="G105" s="20">
        <v>0</v>
      </c>
      <c r="H105" s="19">
        <v>104903</v>
      </c>
    </row>
    <row r="106" spans="1:8" ht="11.25">
      <c r="A106" s="16" t="s">
        <v>374</v>
      </c>
      <c r="B106" s="16" t="s">
        <v>278</v>
      </c>
      <c r="C106" s="17">
        <v>35819</v>
      </c>
      <c r="D106" s="18">
        <v>263202</v>
      </c>
      <c r="E106" s="18">
        <v>0</v>
      </c>
      <c r="F106" s="19">
        <v>299022</v>
      </c>
      <c r="G106" s="20">
        <v>0</v>
      </c>
      <c r="H106" s="19">
        <v>299022</v>
      </c>
    </row>
    <row r="107" spans="1:8" ht="11.25">
      <c r="A107" s="16" t="s">
        <v>375</v>
      </c>
      <c r="B107" s="16" t="s">
        <v>280</v>
      </c>
      <c r="C107" s="17">
        <v>0</v>
      </c>
      <c r="D107" s="18">
        <v>6999</v>
      </c>
      <c r="E107" s="18">
        <v>0</v>
      </c>
      <c r="F107" s="19">
        <v>6999</v>
      </c>
      <c r="G107" s="20">
        <v>0</v>
      </c>
      <c r="H107" s="19">
        <v>6999</v>
      </c>
    </row>
    <row r="108" spans="1:8" ht="11.25">
      <c r="A108" s="16" t="s">
        <v>376</v>
      </c>
      <c r="B108" s="16" t="s">
        <v>282</v>
      </c>
      <c r="C108" s="17">
        <v>0</v>
      </c>
      <c r="D108" s="18">
        <v>9000</v>
      </c>
      <c r="E108" s="18">
        <v>0</v>
      </c>
      <c r="F108" s="19">
        <v>9000</v>
      </c>
      <c r="G108" s="20">
        <v>0</v>
      </c>
      <c r="H108" s="19">
        <v>9000</v>
      </c>
    </row>
    <row r="109" spans="1:8" ht="11.25">
      <c r="A109" s="16" t="s">
        <v>377</v>
      </c>
      <c r="B109" s="16" t="s">
        <v>284</v>
      </c>
      <c r="C109" s="17">
        <v>0</v>
      </c>
      <c r="D109" s="18">
        <v>35226</v>
      </c>
      <c r="E109" s="18">
        <v>35226</v>
      </c>
      <c r="F109" s="19">
        <v>0</v>
      </c>
      <c r="G109" s="20">
        <v>0</v>
      </c>
      <c r="H109" s="19">
        <v>0</v>
      </c>
    </row>
    <row r="110" spans="1:8" ht="11.25">
      <c r="A110" s="16" t="s">
        <v>378</v>
      </c>
      <c r="B110" s="16" t="s">
        <v>286</v>
      </c>
      <c r="C110" s="17">
        <v>205</v>
      </c>
      <c r="D110" s="18">
        <v>676</v>
      </c>
      <c r="E110" s="18">
        <v>881</v>
      </c>
      <c r="F110" s="19">
        <v>0</v>
      </c>
      <c r="G110" s="20">
        <v>0</v>
      </c>
      <c r="H110" s="19">
        <v>0</v>
      </c>
    </row>
    <row r="111" spans="1:8" ht="11.25">
      <c r="A111" s="16" t="s">
        <v>379</v>
      </c>
      <c r="B111" s="16" t="s">
        <v>288</v>
      </c>
      <c r="C111" s="17">
        <v>26143</v>
      </c>
      <c r="D111" s="18">
        <v>13989</v>
      </c>
      <c r="E111" s="18">
        <v>28611</v>
      </c>
      <c r="F111" s="19">
        <v>11521</v>
      </c>
      <c r="G111" s="20">
        <v>0</v>
      </c>
      <c r="H111" s="19">
        <v>11521</v>
      </c>
    </row>
    <row r="112" spans="1:8" ht="11.25">
      <c r="A112" s="16" t="s">
        <v>380</v>
      </c>
      <c r="B112" s="16" t="s">
        <v>292</v>
      </c>
      <c r="C112" s="17">
        <v>31289</v>
      </c>
      <c r="D112" s="18">
        <v>45218</v>
      </c>
      <c r="E112" s="18">
        <v>18360</v>
      </c>
      <c r="F112" s="19">
        <v>58146</v>
      </c>
      <c r="G112" s="20">
        <v>0</v>
      </c>
      <c r="H112" s="19">
        <v>58146</v>
      </c>
    </row>
    <row r="113" spans="1:8" ht="11.25">
      <c r="A113" s="16" t="s">
        <v>381</v>
      </c>
      <c r="B113" s="16" t="s">
        <v>294</v>
      </c>
      <c r="C113" s="17">
        <v>1670</v>
      </c>
      <c r="D113" s="18">
        <v>0</v>
      </c>
      <c r="E113" s="18">
        <v>1670</v>
      </c>
      <c r="F113" s="19">
        <v>0</v>
      </c>
      <c r="G113" s="20">
        <v>0</v>
      </c>
      <c r="H113" s="19">
        <v>0</v>
      </c>
    </row>
    <row r="114" spans="1:8" ht="11.25">
      <c r="A114" s="16" t="s">
        <v>382</v>
      </c>
      <c r="B114" s="16" t="s">
        <v>383</v>
      </c>
      <c r="C114" s="17">
        <v>80616822</v>
      </c>
      <c r="D114" s="40">
        <v>202938753</v>
      </c>
      <c r="E114" s="40">
        <v>129964140</v>
      </c>
      <c r="F114" s="17">
        <v>153591435</v>
      </c>
      <c r="G114" s="20">
        <v>0</v>
      </c>
      <c r="H114" s="19">
        <v>0</v>
      </c>
    </row>
    <row r="115" spans="1:8" ht="11.25">
      <c r="A115" s="16" t="s">
        <v>384</v>
      </c>
      <c r="B115" s="16" t="s">
        <v>298</v>
      </c>
      <c r="C115" s="17">
        <v>3246870</v>
      </c>
      <c r="D115" s="18">
        <v>2804736</v>
      </c>
      <c r="E115" s="18">
        <v>1722095</v>
      </c>
      <c r="F115" s="19">
        <v>4329510</v>
      </c>
      <c r="G115" s="20">
        <v>0</v>
      </c>
      <c r="H115" s="19">
        <v>4329510</v>
      </c>
    </row>
    <row r="116" spans="1:8" ht="11.25">
      <c r="A116" s="16" t="s">
        <v>385</v>
      </c>
      <c r="B116" s="16" t="s">
        <v>300</v>
      </c>
      <c r="C116" s="17">
        <v>128958</v>
      </c>
      <c r="D116" s="18">
        <v>179674660</v>
      </c>
      <c r="E116" s="18">
        <v>89837330</v>
      </c>
      <c r="F116" s="19">
        <v>89966289</v>
      </c>
      <c r="G116" s="20">
        <v>0</v>
      </c>
      <c r="H116" s="19">
        <v>89966289</v>
      </c>
    </row>
    <row r="117" spans="1:8" ht="11.25">
      <c r="A117" s="16" t="s">
        <v>386</v>
      </c>
      <c r="B117" s="16" t="s">
        <v>302</v>
      </c>
      <c r="C117" s="17">
        <v>318552</v>
      </c>
      <c r="D117" s="18">
        <v>600739</v>
      </c>
      <c r="E117" s="18">
        <v>64691</v>
      </c>
      <c r="F117" s="19">
        <v>854599</v>
      </c>
      <c r="G117" s="20">
        <v>0</v>
      </c>
      <c r="H117" s="19">
        <v>854599</v>
      </c>
    </row>
    <row r="118" spans="1:8" ht="11.25">
      <c r="A118" s="16" t="s">
        <v>387</v>
      </c>
      <c r="B118" s="22" t="s">
        <v>304</v>
      </c>
      <c r="C118" s="17">
        <v>0</v>
      </c>
      <c r="D118" s="18">
        <v>785840</v>
      </c>
      <c r="E118" s="18">
        <v>785840</v>
      </c>
      <c r="F118" s="19">
        <v>0</v>
      </c>
      <c r="G118" s="20">
        <v>0</v>
      </c>
      <c r="H118" s="19">
        <v>0</v>
      </c>
    </row>
    <row r="119" spans="1:8" ht="11.25">
      <c r="A119" s="16" t="s">
        <v>388</v>
      </c>
      <c r="B119" s="16" t="s">
        <v>306</v>
      </c>
      <c r="C119" s="17">
        <v>0</v>
      </c>
      <c r="D119" s="18">
        <v>508906</v>
      </c>
      <c r="E119" s="18">
        <v>0</v>
      </c>
      <c r="F119" s="19">
        <v>508906</v>
      </c>
      <c r="G119" s="20">
        <v>0</v>
      </c>
      <c r="H119" s="19">
        <v>508906</v>
      </c>
    </row>
    <row r="120" spans="1:8" ht="11.25">
      <c r="A120" s="16" t="s">
        <v>389</v>
      </c>
      <c r="B120" s="16" t="s">
        <v>308</v>
      </c>
      <c r="C120" s="17">
        <v>0</v>
      </c>
      <c r="D120" s="18">
        <v>18532662</v>
      </c>
      <c r="E120" s="18">
        <v>8677058</v>
      </c>
      <c r="F120" s="19">
        <v>9855603</v>
      </c>
      <c r="G120" s="20">
        <v>0</v>
      </c>
      <c r="H120" s="19">
        <v>9855603</v>
      </c>
    </row>
    <row r="121" spans="1:8" ht="11.25">
      <c r="A121" s="16" t="s">
        <v>390</v>
      </c>
      <c r="B121" s="16" t="s">
        <v>310</v>
      </c>
      <c r="C121" s="17">
        <v>0</v>
      </c>
      <c r="D121" s="18">
        <v>0</v>
      </c>
      <c r="E121" s="18">
        <v>0</v>
      </c>
      <c r="F121" s="19">
        <v>0</v>
      </c>
      <c r="G121" s="20">
        <v>0</v>
      </c>
      <c r="H121" s="19">
        <v>0</v>
      </c>
    </row>
    <row r="122" spans="1:8" ht="11.25">
      <c r="A122" s="16" t="s">
        <v>391</v>
      </c>
      <c r="B122" s="16" t="s">
        <v>312</v>
      </c>
      <c r="C122" s="17">
        <v>76922441</v>
      </c>
      <c r="D122" s="18">
        <v>0</v>
      </c>
      <c r="E122" s="18">
        <v>28845915</v>
      </c>
      <c r="F122" s="19">
        <v>48076525</v>
      </c>
      <c r="G122" s="20">
        <v>0</v>
      </c>
      <c r="H122" s="19">
        <v>48076525</v>
      </c>
    </row>
    <row r="123" spans="1:8" ht="11.25">
      <c r="A123" s="16" t="s">
        <v>392</v>
      </c>
      <c r="B123" s="16" t="s">
        <v>314</v>
      </c>
      <c r="C123" s="17">
        <v>0</v>
      </c>
      <c r="D123" s="18">
        <v>31208</v>
      </c>
      <c r="E123" s="18">
        <v>31208</v>
      </c>
      <c r="F123" s="19">
        <v>0</v>
      </c>
      <c r="G123" s="20">
        <v>0</v>
      </c>
      <c r="H123" s="19">
        <v>0</v>
      </c>
    </row>
    <row r="124" spans="1:8" ht="11.25">
      <c r="A124" s="16" t="s">
        <v>393</v>
      </c>
      <c r="B124" s="16" t="s">
        <v>394</v>
      </c>
      <c r="C124" s="17">
        <v>0</v>
      </c>
      <c r="D124" s="40">
        <v>0</v>
      </c>
      <c r="E124" s="40">
        <v>0</v>
      </c>
      <c r="F124" s="17">
        <v>0</v>
      </c>
      <c r="G124" s="20">
        <v>0</v>
      </c>
      <c r="H124" s="19">
        <v>0</v>
      </c>
    </row>
    <row r="125" spans="1:8" ht="11.25">
      <c r="A125" s="16" t="s">
        <v>395</v>
      </c>
      <c r="B125" s="16" t="s">
        <v>244</v>
      </c>
      <c r="C125" s="17">
        <v>0</v>
      </c>
      <c r="D125" s="18">
        <v>0</v>
      </c>
      <c r="E125" s="18">
        <v>0</v>
      </c>
      <c r="F125" s="19">
        <v>0</v>
      </c>
      <c r="G125" s="20">
        <v>0</v>
      </c>
      <c r="H125" s="19">
        <v>0</v>
      </c>
    </row>
    <row r="126" spans="1:8" ht="11.25">
      <c r="A126" s="16" t="s">
        <v>396</v>
      </c>
      <c r="B126" s="16" t="s">
        <v>246</v>
      </c>
      <c r="C126" s="17">
        <v>0</v>
      </c>
      <c r="D126" s="18">
        <v>0</v>
      </c>
      <c r="E126" s="18">
        <v>0</v>
      </c>
      <c r="F126" s="19">
        <v>0</v>
      </c>
      <c r="G126" s="20">
        <v>0</v>
      </c>
      <c r="H126" s="19">
        <v>0</v>
      </c>
    </row>
    <row r="127" spans="1:8" ht="11.25">
      <c r="A127" s="16" t="s">
        <v>397</v>
      </c>
      <c r="B127" s="16" t="s">
        <v>248</v>
      </c>
      <c r="C127" s="17">
        <v>0</v>
      </c>
      <c r="D127" s="18">
        <v>0</v>
      </c>
      <c r="E127" s="18">
        <v>0</v>
      </c>
      <c r="F127" s="19">
        <v>0</v>
      </c>
      <c r="G127" s="20">
        <v>0</v>
      </c>
      <c r="H127" s="19">
        <v>0</v>
      </c>
    </row>
    <row r="128" spans="1:8" ht="11.25">
      <c r="A128" s="16" t="s">
        <v>398</v>
      </c>
      <c r="B128" s="16" t="s">
        <v>252</v>
      </c>
      <c r="C128" s="17">
        <v>0</v>
      </c>
      <c r="D128" s="18">
        <v>0</v>
      </c>
      <c r="E128" s="18">
        <v>0</v>
      </c>
      <c r="F128" s="19">
        <v>0</v>
      </c>
      <c r="G128" s="20">
        <v>0</v>
      </c>
      <c r="H128" s="19">
        <v>0</v>
      </c>
    </row>
    <row r="129" spans="1:8" ht="11.25">
      <c r="A129" s="16" t="s">
        <v>399</v>
      </c>
      <c r="B129" s="16" t="s">
        <v>258</v>
      </c>
      <c r="C129" s="17">
        <v>0</v>
      </c>
      <c r="D129" s="18">
        <v>0</v>
      </c>
      <c r="E129" s="18">
        <v>0</v>
      </c>
      <c r="F129" s="19">
        <v>0</v>
      </c>
      <c r="G129" s="20">
        <v>0</v>
      </c>
      <c r="H129" s="19">
        <v>0</v>
      </c>
    </row>
    <row r="130" spans="1:8" ht="11.25">
      <c r="A130" s="16" t="s">
        <v>400</v>
      </c>
      <c r="B130" s="16" t="s">
        <v>260</v>
      </c>
      <c r="C130" s="17">
        <v>0</v>
      </c>
      <c r="D130" s="18">
        <v>0</v>
      </c>
      <c r="E130" s="18">
        <v>0</v>
      </c>
      <c r="F130" s="19">
        <v>0</v>
      </c>
      <c r="G130" s="20">
        <v>0</v>
      </c>
      <c r="H130" s="19">
        <v>0</v>
      </c>
    </row>
    <row r="131" spans="1:8" ht="11.25">
      <c r="A131" s="16" t="s">
        <v>401</v>
      </c>
      <c r="B131" s="16" t="s">
        <v>262</v>
      </c>
      <c r="C131" s="17">
        <v>0</v>
      </c>
      <c r="D131" s="18">
        <v>0</v>
      </c>
      <c r="E131" s="18">
        <v>0</v>
      </c>
      <c r="F131" s="19">
        <v>0</v>
      </c>
      <c r="G131" s="20">
        <v>0</v>
      </c>
      <c r="H131" s="19">
        <v>0</v>
      </c>
    </row>
    <row r="132" spans="1:8" ht="11.25">
      <c r="A132" s="16" t="s">
        <v>402</v>
      </c>
      <c r="B132" s="16" t="s">
        <v>264</v>
      </c>
      <c r="C132" s="17">
        <v>0</v>
      </c>
      <c r="D132" s="18">
        <v>0</v>
      </c>
      <c r="E132" s="18">
        <v>0</v>
      </c>
      <c r="F132" s="19">
        <v>0</v>
      </c>
      <c r="G132" s="20">
        <v>0</v>
      </c>
      <c r="H132" s="19">
        <v>0</v>
      </c>
    </row>
    <row r="133" spans="1:8" ht="11.25">
      <c r="A133" s="16" t="s">
        <v>403</v>
      </c>
      <c r="B133" s="16" t="s">
        <v>266</v>
      </c>
      <c r="C133" s="17">
        <v>0</v>
      </c>
      <c r="D133" s="18">
        <v>0</v>
      </c>
      <c r="E133" s="18">
        <v>0</v>
      </c>
      <c r="F133" s="19">
        <v>0</v>
      </c>
      <c r="G133" s="20">
        <v>0</v>
      </c>
      <c r="H133" s="19">
        <v>0</v>
      </c>
    </row>
    <row r="134" spans="1:8" ht="11.25">
      <c r="A134" s="16" t="s">
        <v>404</v>
      </c>
      <c r="B134" s="21" t="s">
        <v>268</v>
      </c>
      <c r="C134" s="17">
        <v>0</v>
      </c>
      <c r="D134" s="18">
        <v>0</v>
      </c>
      <c r="E134" s="18">
        <v>0</v>
      </c>
      <c r="F134" s="19">
        <v>0</v>
      </c>
      <c r="G134" s="20">
        <v>0</v>
      </c>
      <c r="H134" s="19">
        <v>0</v>
      </c>
    </row>
    <row r="135" spans="1:8" ht="11.25">
      <c r="A135" s="16" t="s">
        <v>405</v>
      </c>
      <c r="B135" s="16" t="s">
        <v>406</v>
      </c>
      <c r="C135" s="17">
        <v>0</v>
      </c>
      <c r="D135" s="40">
        <v>5676</v>
      </c>
      <c r="E135" s="40">
        <v>5676</v>
      </c>
      <c r="F135" s="17">
        <v>0</v>
      </c>
      <c r="G135" s="20">
        <v>0</v>
      </c>
      <c r="H135" s="19">
        <v>0</v>
      </c>
    </row>
    <row r="136" spans="1:8" ht="11.25">
      <c r="A136" s="16" t="s">
        <v>407</v>
      </c>
      <c r="B136" s="16" t="s">
        <v>408</v>
      </c>
      <c r="C136" s="17">
        <v>0</v>
      </c>
      <c r="D136" s="18">
        <v>5000</v>
      </c>
      <c r="E136" s="18">
        <v>5000</v>
      </c>
      <c r="F136" s="19">
        <v>0</v>
      </c>
      <c r="G136" s="20">
        <v>0</v>
      </c>
      <c r="H136" s="19">
        <v>0</v>
      </c>
    </row>
    <row r="137" spans="1:8" ht="11.25">
      <c r="A137" s="16" t="s">
        <v>409</v>
      </c>
      <c r="B137" s="16" t="s">
        <v>282</v>
      </c>
      <c r="C137" s="17">
        <v>0</v>
      </c>
      <c r="D137" s="18">
        <v>0</v>
      </c>
      <c r="E137" s="18">
        <v>0</v>
      </c>
      <c r="F137" s="19">
        <v>0</v>
      </c>
      <c r="G137" s="20">
        <v>0</v>
      </c>
      <c r="H137" s="19">
        <v>0</v>
      </c>
    </row>
    <row r="138" spans="1:8" ht="11.25">
      <c r="A138" s="16" t="s">
        <v>410</v>
      </c>
      <c r="B138" s="16" t="s">
        <v>284</v>
      </c>
      <c r="C138" s="17">
        <v>0</v>
      </c>
      <c r="D138" s="18">
        <v>0</v>
      </c>
      <c r="E138" s="18">
        <v>0</v>
      </c>
      <c r="F138" s="19">
        <v>0</v>
      </c>
      <c r="G138" s="20">
        <v>0</v>
      </c>
      <c r="H138" s="19">
        <v>0</v>
      </c>
    </row>
    <row r="139" spans="1:8" ht="11.25">
      <c r="A139" s="16" t="s">
        <v>411</v>
      </c>
      <c r="B139" s="16" t="s">
        <v>286</v>
      </c>
      <c r="C139" s="17">
        <v>0</v>
      </c>
      <c r="D139" s="18">
        <v>676</v>
      </c>
      <c r="E139" s="18">
        <v>676</v>
      </c>
      <c r="F139" s="19">
        <v>0</v>
      </c>
      <c r="G139" s="20">
        <v>0</v>
      </c>
      <c r="H139" s="19">
        <v>0</v>
      </c>
    </row>
    <row r="140" spans="1:8" ht="11.25">
      <c r="A140" s="16" t="s">
        <v>412</v>
      </c>
      <c r="B140" s="16" t="s">
        <v>288</v>
      </c>
      <c r="C140" s="17">
        <v>0</v>
      </c>
      <c r="D140" s="18">
        <v>0</v>
      </c>
      <c r="E140" s="18">
        <v>0</v>
      </c>
      <c r="F140" s="19">
        <v>0</v>
      </c>
      <c r="G140" s="20">
        <v>0</v>
      </c>
      <c r="H140" s="19">
        <v>0</v>
      </c>
    </row>
    <row r="141" spans="1:8" ht="11.25">
      <c r="A141" s="16" t="s">
        <v>413</v>
      </c>
      <c r="B141" s="16" t="s">
        <v>414</v>
      </c>
      <c r="C141" s="17">
        <v>0</v>
      </c>
      <c r="D141" s="40">
        <v>194020</v>
      </c>
      <c r="E141" s="40">
        <v>194020</v>
      </c>
      <c r="F141" s="17">
        <v>0</v>
      </c>
      <c r="G141" s="20">
        <v>0</v>
      </c>
      <c r="H141" s="19">
        <v>0</v>
      </c>
    </row>
    <row r="142" spans="1:8" ht="11.25">
      <c r="A142" s="16" t="s">
        <v>415</v>
      </c>
      <c r="B142" s="16" t="s">
        <v>298</v>
      </c>
      <c r="C142" s="17">
        <v>0</v>
      </c>
      <c r="D142" s="18">
        <v>89488</v>
      </c>
      <c r="E142" s="18">
        <v>89488</v>
      </c>
      <c r="F142" s="19">
        <v>0</v>
      </c>
      <c r="G142" s="20">
        <v>0</v>
      </c>
      <c r="H142" s="19">
        <v>0</v>
      </c>
    </row>
    <row r="143" spans="1:8" ht="11.25">
      <c r="A143" s="16" t="s">
        <v>416</v>
      </c>
      <c r="B143" s="16" t="s">
        <v>300</v>
      </c>
      <c r="C143" s="17">
        <v>0</v>
      </c>
      <c r="D143" s="18">
        <v>0</v>
      </c>
      <c r="E143" s="18">
        <v>0</v>
      </c>
      <c r="F143" s="19">
        <v>0</v>
      </c>
      <c r="G143" s="20">
        <v>0</v>
      </c>
      <c r="H143" s="19">
        <v>0</v>
      </c>
    </row>
    <row r="144" spans="1:8" ht="11.25">
      <c r="A144" s="16" t="s">
        <v>417</v>
      </c>
      <c r="B144" s="16" t="s">
        <v>302</v>
      </c>
      <c r="C144" s="17">
        <v>0</v>
      </c>
      <c r="D144" s="18">
        <v>20579</v>
      </c>
      <c r="E144" s="18">
        <v>20579</v>
      </c>
      <c r="F144" s="19">
        <v>0</v>
      </c>
      <c r="G144" s="20">
        <v>0</v>
      </c>
      <c r="H144" s="19">
        <v>0</v>
      </c>
    </row>
    <row r="145" spans="1:8" ht="11.25">
      <c r="A145" s="16" t="s">
        <v>418</v>
      </c>
      <c r="B145" s="22" t="s">
        <v>304</v>
      </c>
      <c r="C145" s="17">
        <v>0</v>
      </c>
      <c r="D145" s="18">
        <v>0</v>
      </c>
      <c r="E145" s="18">
        <v>0</v>
      </c>
      <c r="F145" s="19">
        <v>0</v>
      </c>
      <c r="G145" s="20">
        <v>0</v>
      </c>
      <c r="H145" s="19">
        <v>0</v>
      </c>
    </row>
    <row r="146" spans="1:8" ht="11.25">
      <c r="A146" s="16" t="s">
        <v>419</v>
      </c>
      <c r="B146" s="16" t="s">
        <v>308</v>
      </c>
      <c r="C146" s="17">
        <v>0</v>
      </c>
      <c r="D146" s="18">
        <v>0</v>
      </c>
      <c r="E146" s="18">
        <v>0</v>
      </c>
      <c r="F146" s="19">
        <v>0</v>
      </c>
      <c r="G146" s="20">
        <v>0</v>
      </c>
      <c r="H146" s="19">
        <v>0</v>
      </c>
    </row>
    <row r="147" spans="1:8" ht="11.25">
      <c r="A147" s="16" t="s">
        <v>420</v>
      </c>
      <c r="B147" s="16" t="s">
        <v>310</v>
      </c>
      <c r="C147" s="17">
        <v>0</v>
      </c>
      <c r="D147" s="18">
        <v>0</v>
      </c>
      <c r="E147" s="18">
        <v>0</v>
      </c>
      <c r="F147" s="19">
        <v>0</v>
      </c>
      <c r="G147" s="20">
        <v>0</v>
      </c>
      <c r="H147" s="19">
        <v>0</v>
      </c>
    </row>
    <row r="148" spans="1:8" ht="11.25">
      <c r="A148" s="16" t="s">
        <v>421</v>
      </c>
      <c r="B148" s="16" t="s">
        <v>312</v>
      </c>
      <c r="C148" s="17">
        <v>0</v>
      </c>
      <c r="D148" s="18">
        <v>0</v>
      </c>
      <c r="E148" s="18">
        <v>0</v>
      </c>
      <c r="F148" s="19">
        <v>0</v>
      </c>
      <c r="G148" s="20">
        <v>0</v>
      </c>
      <c r="H148" s="19">
        <v>0</v>
      </c>
    </row>
    <row r="149" spans="1:8" ht="11.25">
      <c r="A149" s="16" t="s">
        <v>422</v>
      </c>
      <c r="B149" s="16" t="s">
        <v>314</v>
      </c>
      <c r="C149" s="17">
        <v>0</v>
      </c>
      <c r="D149" s="18">
        <v>83951</v>
      </c>
      <c r="E149" s="18">
        <v>83951</v>
      </c>
      <c r="F149" s="19">
        <v>0</v>
      </c>
      <c r="G149" s="20">
        <v>0</v>
      </c>
      <c r="H149" s="19">
        <v>0</v>
      </c>
    </row>
    <row r="150" spans="1:8" ht="11.25">
      <c r="A150" s="16" t="s">
        <v>423</v>
      </c>
      <c r="B150" s="16" t="s">
        <v>424</v>
      </c>
      <c r="C150" s="17">
        <v>3254583</v>
      </c>
      <c r="D150" s="40">
        <v>3743706</v>
      </c>
      <c r="E150" s="40">
        <v>0</v>
      </c>
      <c r="F150" s="17">
        <v>6998290</v>
      </c>
      <c r="G150" s="20">
        <v>0</v>
      </c>
      <c r="H150" s="19">
        <v>0</v>
      </c>
    </row>
    <row r="151" spans="1:8" ht="11.25">
      <c r="A151" s="16" t="s">
        <v>425</v>
      </c>
      <c r="B151" s="16" t="s">
        <v>244</v>
      </c>
      <c r="C151" s="17">
        <v>1791075</v>
      </c>
      <c r="D151" s="18">
        <v>2046702</v>
      </c>
      <c r="E151" s="18">
        <v>0</v>
      </c>
      <c r="F151" s="19">
        <v>3837778</v>
      </c>
      <c r="G151" s="20">
        <v>0</v>
      </c>
      <c r="H151" s="19">
        <v>3837778</v>
      </c>
    </row>
    <row r="152" spans="1:8" ht="11.25">
      <c r="A152" s="16" t="s">
        <v>426</v>
      </c>
      <c r="B152" s="16" t="s">
        <v>246</v>
      </c>
      <c r="C152" s="17">
        <v>373691</v>
      </c>
      <c r="D152" s="18">
        <v>398263</v>
      </c>
      <c r="E152" s="18">
        <v>0</v>
      </c>
      <c r="F152" s="19">
        <v>771955</v>
      </c>
      <c r="G152" s="20">
        <v>0</v>
      </c>
      <c r="H152" s="19">
        <v>771955</v>
      </c>
    </row>
    <row r="153" spans="1:8" ht="11.25">
      <c r="A153" s="16" t="s">
        <v>427</v>
      </c>
      <c r="B153" s="16" t="s">
        <v>248</v>
      </c>
      <c r="C153" s="17">
        <v>176271</v>
      </c>
      <c r="D153" s="18">
        <v>321023</v>
      </c>
      <c r="E153" s="18">
        <v>0</v>
      </c>
      <c r="F153" s="19">
        <v>497295</v>
      </c>
      <c r="G153" s="20">
        <v>0</v>
      </c>
      <c r="H153" s="19">
        <v>497295</v>
      </c>
    </row>
    <row r="154" spans="1:8" ht="11.25">
      <c r="A154" s="16" t="s">
        <v>428</v>
      </c>
      <c r="B154" s="21" t="s">
        <v>250</v>
      </c>
      <c r="C154" s="17">
        <v>29703</v>
      </c>
      <c r="D154" s="18">
        <v>48530</v>
      </c>
      <c r="E154" s="18">
        <v>0</v>
      </c>
      <c r="F154" s="19">
        <v>78234</v>
      </c>
      <c r="G154" s="20">
        <v>0</v>
      </c>
      <c r="H154" s="19">
        <v>78234</v>
      </c>
    </row>
    <row r="155" spans="1:8" ht="11.25">
      <c r="A155" s="16" t="s">
        <v>429</v>
      </c>
      <c r="B155" s="16" t="s">
        <v>252</v>
      </c>
      <c r="C155" s="17">
        <v>71846</v>
      </c>
      <c r="D155" s="18">
        <v>45845</v>
      </c>
      <c r="E155" s="18">
        <v>0</v>
      </c>
      <c r="F155" s="19">
        <v>117691</v>
      </c>
      <c r="G155" s="20">
        <v>0</v>
      </c>
      <c r="H155" s="19">
        <v>117691</v>
      </c>
    </row>
    <row r="156" spans="1:8" ht="11.25">
      <c r="A156" s="16" t="s">
        <v>430</v>
      </c>
      <c r="B156" s="16" t="s">
        <v>254</v>
      </c>
      <c r="C156" s="17">
        <v>0</v>
      </c>
      <c r="D156" s="18">
        <v>12500</v>
      </c>
      <c r="E156" s="18">
        <v>0</v>
      </c>
      <c r="F156" s="19">
        <v>12500</v>
      </c>
      <c r="G156" s="20">
        <v>0</v>
      </c>
      <c r="H156" s="19">
        <v>12500</v>
      </c>
    </row>
    <row r="157" spans="1:8" ht="11.25">
      <c r="A157" s="16" t="s">
        <v>431</v>
      </c>
      <c r="B157" s="16" t="s">
        <v>432</v>
      </c>
      <c r="C157" s="17">
        <v>0</v>
      </c>
      <c r="D157" s="18">
        <v>15000</v>
      </c>
      <c r="E157" s="18">
        <v>0</v>
      </c>
      <c r="F157" s="19">
        <v>15000</v>
      </c>
      <c r="G157" s="20">
        <v>0</v>
      </c>
      <c r="H157" s="19">
        <v>15000</v>
      </c>
    </row>
    <row r="158" spans="1:8" ht="11.25">
      <c r="A158" s="16" t="s">
        <v>433</v>
      </c>
      <c r="B158" s="16" t="s">
        <v>258</v>
      </c>
      <c r="C158" s="17">
        <v>374836</v>
      </c>
      <c r="D158" s="18">
        <v>383509</v>
      </c>
      <c r="E158" s="18">
        <v>0</v>
      </c>
      <c r="F158" s="19">
        <v>758345</v>
      </c>
      <c r="G158" s="20">
        <v>0</v>
      </c>
      <c r="H158" s="19">
        <v>758345</v>
      </c>
    </row>
    <row r="159" spans="1:8" ht="11.25">
      <c r="A159" s="16" t="s">
        <v>434</v>
      </c>
      <c r="B159" s="16" t="s">
        <v>260</v>
      </c>
      <c r="C159" s="17">
        <v>329478</v>
      </c>
      <c r="D159" s="18">
        <v>354985</v>
      </c>
      <c r="E159" s="18">
        <v>0</v>
      </c>
      <c r="F159" s="19">
        <v>684463</v>
      </c>
      <c r="G159" s="20">
        <v>0</v>
      </c>
      <c r="H159" s="19">
        <v>684463</v>
      </c>
    </row>
    <row r="160" spans="1:8" ht="11.25">
      <c r="A160" s="16" t="s">
        <v>435</v>
      </c>
      <c r="B160" s="16" t="s">
        <v>262</v>
      </c>
      <c r="C160" s="17">
        <v>64607</v>
      </c>
      <c r="D160" s="18">
        <v>70407</v>
      </c>
      <c r="E160" s="18">
        <v>0</v>
      </c>
      <c r="F160" s="19">
        <v>135015</v>
      </c>
      <c r="G160" s="20">
        <v>0</v>
      </c>
      <c r="H160" s="19">
        <v>135015</v>
      </c>
    </row>
    <row r="161" spans="1:8" ht="11.25">
      <c r="A161" s="16" t="s">
        <v>436</v>
      </c>
      <c r="B161" s="16" t="s">
        <v>264</v>
      </c>
      <c r="C161" s="17">
        <v>10767</v>
      </c>
      <c r="D161" s="18">
        <v>11734</v>
      </c>
      <c r="E161" s="18">
        <v>0</v>
      </c>
      <c r="F161" s="19">
        <v>22502</v>
      </c>
      <c r="G161" s="20">
        <v>0</v>
      </c>
      <c r="H161" s="19">
        <v>22502</v>
      </c>
    </row>
    <row r="162" spans="1:8" ht="11.25">
      <c r="A162" s="16" t="s">
        <v>437</v>
      </c>
      <c r="B162" s="16" t="s">
        <v>266</v>
      </c>
      <c r="C162" s="17">
        <v>10767</v>
      </c>
      <c r="D162" s="18">
        <v>11734</v>
      </c>
      <c r="E162" s="18">
        <v>0</v>
      </c>
      <c r="F162" s="19">
        <v>22502</v>
      </c>
      <c r="G162" s="20">
        <v>0</v>
      </c>
      <c r="H162" s="19">
        <v>22502</v>
      </c>
    </row>
    <row r="163" spans="1:8" ht="11.25">
      <c r="A163" s="16" t="s">
        <v>438</v>
      </c>
      <c r="B163" s="21" t="s">
        <v>268</v>
      </c>
      <c r="C163" s="17">
        <v>21535</v>
      </c>
      <c r="D163" s="18">
        <v>23469</v>
      </c>
      <c r="E163" s="18">
        <v>0</v>
      </c>
      <c r="F163" s="19">
        <v>45005</v>
      </c>
      <c r="G163" s="20">
        <v>0</v>
      </c>
      <c r="H163" s="19">
        <v>45005</v>
      </c>
    </row>
    <row r="164" spans="1:8" ht="11.25">
      <c r="A164" s="16" t="s">
        <v>439</v>
      </c>
      <c r="B164" s="16" t="s">
        <v>440</v>
      </c>
      <c r="C164" s="17">
        <v>168031</v>
      </c>
      <c r="D164" s="40">
        <v>351507</v>
      </c>
      <c r="E164" s="40">
        <v>0</v>
      </c>
      <c r="F164" s="17">
        <v>519539</v>
      </c>
      <c r="G164" s="20">
        <v>0</v>
      </c>
      <c r="H164" s="19">
        <v>0</v>
      </c>
    </row>
    <row r="165" spans="1:8" ht="11.25">
      <c r="A165" s="16" t="s">
        <v>441</v>
      </c>
      <c r="B165" s="16" t="s">
        <v>272</v>
      </c>
      <c r="C165" s="17">
        <v>0</v>
      </c>
      <c r="D165" s="18">
        <v>32096</v>
      </c>
      <c r="E165" s="18">
        <v>0</v>
      </c>
      <c r="F165" s="19">
        <v>32096</v>
      </c>
      <c r="G165" s="20">
        <v>0</v>
      </c>
      <c r="H165" s="19">
        <v>32096</v>
      </c>
    </row>
    <row r="166" spans="1:8" ht="11.25">
      <c r="A166" s="16" t="s">
        <v>442</v>
      </c>
      <c r="B166" s="16" t="s">
        <v>443</v>
      </c>
      <c r="C166" s="17">
        <v>0</v>
      </c>
      <c r="D166" s="18">
        <v>35688</v>
      </c>
      <c r="E166" s="18">
        <v>0</v>
      </c>
      <c r="F166" s="19">
        <v>35688</v>
      </c>
      <c r="G166" s="20">
        <v>0</v>
      </c>
      <c r="H166" s="19">
        <v>35688</v>
      </c>
    </row>
    <row r="167" spans="1:8" ht="11.25">
      <c r="A167" s="16" t="s">
        <v>444</v>
      </c>
      <c r="B167" s="16" t="s">
        <v>443</v>
      </c>
      <c r="C167" s="17">
        <v>0</v>
      </c>
      <c r="D167" s="18">
        <v>61146</v>
      </c>
      <c r="E167" s="18">
        <v>0</v>
      </c>
      <c r="F167" s="19">
        <v>61146</v>
      </c>
      <c r="G167" s="20">
        <v>0</v>
      </c>
      <c r="H167" s="19">
        <v>61146</v>
      </c>
    </row>
    <row r="168" spans="1:8" ht="11.25">
      <c r="A168" s="16" t="s">
        <v>445</v>
      </c>
      <c r="B168" s="16" t="s">
        <v>280</v>
      </c>
      <c r="C168" s="17">
        <v>908</v>
      </c>
      <c r="D168" s="18">
        <v>1656</v>
      </c>
      <c r="E168" s="18">
        <v>0</v>
      </c>
      <c r="F168" s="19">
        <v>2564</v>
      </c>
      <c r="G168" s="20">
        <v>0</v>
      </c>
      <c r="H168" s="19">
        <v>2564</v>
      </c>
    </row>
    <row r="169" spans="1:8" ht="11.25">
      <c r="A169" s="16" t="s">
        <v>446</v>
      </c>
      <c r="B169" s="16" t="s">
        <v>282</v>
      </c>
      <c r="C169" s="17">
        <v>1822</v>
      </c>
      <c r="D169" s="18">
        <v>0</v>
      </c>
      <c r="E169" s="18">
        <v>0</v>
      </c>
      <c r="F169" s="19">
        <v>1822</v>
      </c>
      <c r="G169" s="20">
        <v>0</v>
      </c>
      <c r="H169" s="19">
        <v>1822</v>
      </c>
    </row>
    <row r="170" spans="1:8" ht="11.25">
      <c r="A170" s="16" t="s">
        <v>447</v>
      </c>
      <c r="B170" s="16" t="s">
        <v>284</v>
      </c>
      <c r="C170" s="17">
        <v>101912</v>
      </c>
      <c r="D170" s="18">
        <v>167960</v>
      </c>
      <c r="E170" s="18">
        <v>0</v>
      </c>
      <c r="F170" s="19">
        <v>269873</v>
      </c>
      <c r="G170" s="20">
        <v>0</v>
      </c>
      <c r="H170" s="19">
        <v>269873</v>
      </c>
    </row>
    <row r="171" spans="1:8" ht="11.25">
      <c r="A171" s="16" t="s">
        <v>448</v>
      </c>
      <c r="B171" s="16" t="s">
        <v>286</v>
      </c>
      <c r="C171" s="17">
        <v>60845</v>
      </c>
      <c r="D171" s="18">
        <v>1035</v>
      </c>
      <c r="E171" s="18">
        <v>0</v>
      </c>
      <c r="F171" s="19">
        <v>61880</v>
      </c>
      <c r="G171" s="20">
        <v>0</v>
      </c>
      <c r="H171" s="19">
        <v>61880</v>
      </c>
    </row>
    <row r="172" spans="1:8" ht="11.25">
      <c r="A172" s="16" t="s">
        <v>449</v>
      </c>
      <c r="B172" s="16" t="s">
        <v>288</v>
      </c>
      <c r="C172" s="17">
        <v>2543</v>
      </c>
      <c r="D172" s="18">
        <v>28611</v>
      </c>
      <c r="E172" s="18">
        <v>0</v>
      </c>
      <c r="F172" s="19">
        <v>31154</v>
      </c>
      <c r="G172" s="20">
        <v>0</v>
      </c>
      <c r="H172" s="19">
        <v>31154</v>
      </c>
    </row>
    <row r="173" spans="1:8" ht="11.25">
      <c r="A173" s="16" t="s">
        <v>450</v>
      </c>
      <c r="B173" s="16" t="s">
        <v>443</v>
      </c>
      <c r="C173" s="17">
        <v>0</v>
      </c>
      <c r="D173" s="18">
        <v>21642</v>
      </c>
      <c r="E173" s="18">
        <v>0</v>
      </c>
      <c r="F173" s="19">
        <v>21642</v>
      </c>
      <c r="G173" s="20">
        <v>0</v>
      </c>
      <c r="H173" s="19">
        <v>21642</v>
      </c>
    </row>
    <row r="174" spans="1:8" ht="11.25">
      <c r="A174" s="16" t="s">
        <v>451</v>
      </c>
      <c r="B174" s="16" t="s">
        <v>452</v>
      </c>
      <c r="C174" s="17">
        <v>0</v>
      </c>
      <c r="D174" s="18">
        <v>1670</v>
      </c>
      <c r="E174" s="18">
        <v>0</v>
      </c>
      <c r="F174" s="19">
        <v>1670</v>
      </c>
      <c r="G174" s="20">
        <v>0</v>
      </c>
      <c r="H174" s="19">
        <v>1670</v>
      </c>
    </row>
    <row r="175" spans="1:8" ht="11.25">
      <c r="A175" s="16" t="s">
        <v>453</v>
      </c>
      <c r="B175" s="16" t="s">
        <v>454</v>
      </c>
      <c r="C175" s="17">
        <v>3831173838</v>
      </c>
      <c r="D175" s="40">
        <v>3383671446</v>
      </c>
      <c r="E175" s="40">
        <v>0</v>
      </c>
      <c r="F175" s="17">
        <v>7214845284</v>
      </c>
      <c r="G175" s="20">
        <v>0</v>
      </c>
      <c r="H175" s="19">
        <v>0</v>
      </c>
    </row>
    <row r="176" spans="1:8" ht="11.25">
      <c r="A176" s="16" t="s">
        <v>455</v>
      </c>
      <c r="B176" s="16" t="s">
        <v>298</v>
      </c>
      <c r="C176" s="17">
        <v>571</v>
      </c>
      <c r="D176" s="18">
        <v>2537792</v>
      </c>
      <c r="E176" s="18">
        <v>0</v>
      </c>
      <c r="F176" s="19">
        <v>2538364</v>
      </c>
      <c r="G176" s="20">
        <v>0</v>
      </c>
      <c r="H176" s="19">
        <v>2538364</v>
      </c>
    </row>
    <row r="177" spans="1:8" ht="11.25">
      <c r="A177" s="16" t="s">
        <v>456</v>
      </c>
      <c r="B177" s="16" t="s">
        <v>300</v>
      </c>
      <c r="C177" s="17">
        <v>368344233</v>
      </c>
      <c r="D177" s="18">
        <v>359381321</v>
      </c>
      <c r="E177" s="18">
        <v>0</v>
      </c>
      <c r="F177" s="19">
        <v>727725555</v>
      </c>
      <c r="G177" s="20">
        <v>0</v>
      </c>
      <c r="H177" s="19">
        <v>727725555</v>
      </c>
    </row>
    <row r="178" spans="1:8" ht="11.25">
      <c r="A178" s="16" t="s">
        <v>457</v>
      </c>
      <c r="B178" s="16" t="s">
        <v>302</v>
      </c>
      <c r="C178" s="17">
        <v>247783</v>
      </c>
      <c r="D178" s="18">
        <v>587878</v>
      </c>
      <c r="E178" s="18">
        <v>0</v>
      </c>
      <c r="F178" s="19">
        <v>835662</v>
      </c>
      <c r="G178" s="20">
        <v>0</v>
      </c>
      <c r="H178" s="19">
        <v>835662</v>
      </c>
    </row>
    <row r="179" spans="1:8" ht="11.25">
      <c r="A179" s="16" t="s">
        <v>458</v>
      </c>
      <c r="B179" s="22" t="s">
        <v>304</v>
      </c>
      <c r="C179" s="17">
        <v>2104410</v>
      </c>
      <c r="D179" s="18">
        <v>2294218</v>
      </c>
      <c r="E179" s="18">
        <v>0</v>
      </c>
      <c r="F179" s="19">
        <v>4398628</v>
      </c>
      <c r="G179" s="20">
        <v>0</v>
      </c>
      <c r="H179" s="19">
        <v>4398628</v>
      </c>
    </row>
    <row r="180" spans="1:8" ht="11.25">
      <c r="A180" s="16" t="s">
        <v>459</v>
      </c>
      <c r="B180" s="16" t="s">
        <v>308</v>
      </c>
      <c r="C180" s="17">
        <v>37654597</v>
      </c>
      <c r="D180" s="18">
        <v>38243869</v>
      </c>
      <c r="E180" s="18">
        <v>0</v>
      </c>
      <c r="F180" s="19">
        <v>75898466</v>
      </c>
      <c r="G180" s="20">
        <v>0</v>
      </c>
      <c r="H180" s="19">
        <v>75898466</v>
      </c>
    </row>
    <row r="181" spans="1:8" ht="11.25">
      <c r="A181" s="16" t="s">
        <v>460</v>
      </c>
      <c r="B181" s="16" t="s">
        <v>310</v>
      </c>
      <c r="C181" s="17">
        <v>311597177</v>
      </c>
      <c r="D181" s="18">
        <v>660582081</v>
      </c>
      <c r="E181" s="18">
        <v>0</v>
      </c>
      <c r="F181" s="19">
        <v>972179258</v>
      </c>
      <c r="G181" s="20">
        <v>0</v>
      </c>
      <c r="H181" s="19">
        <v>972179258</v>
      </c>
    </row>
    <row r="182" spans="1:8" ht="11.25">
      <c r="A182" s="16" t="s">
        <v>461</v>
      </c>
      <c r="B182" s="16" t="s">
        <v>312</v>
      </c>
      <c r="C182" s="17">
        <v>3111222976</v>
      </c>
      <c r="D182" s="18">
        <v>2319186489</v>
      </c>
      <c r="E182" s="18">
        <v>0</v>
      </c>
      <c r="F182" s="19">
        <v>5430409466</v>
      </c>
      <c r="G182" s="20">
        <v>0</v>
      </c>
      <c r="H182" s="19">
        <v>5430409466</v>
      </c>
    </row>
    <row r="183" spans="1:8" ht="11.25">
      <c r="A183" s="16" t="s">
        <v>462</v>
      </c>
      <c r="B183" s="16" t="s">
        <v>314</v>
      </c>
      <c r="C183" s="17">
        <v>2086</v>
      </c>
      <c r="D183" s="18">
        <v>857794</v>
      </c>
      <c r="E183" s="18">
        <v>0</v>
      </c>
      <c r="F183" s="19">
        <v>859881</v>
      </c>
      <c r="G183" s="20">
        <v>0</v>
      </c>
      <c r="H183" s="19">
        <v>859881</v>
      </c>
    </row>
    <row r="184" spans="1:8" ht="11.25">
      <c r="A184" s="16" t="s">
        <v>463</v>
      </c>
      <c r="B184" s="16" t="s">
        <v>464</v>
      </c>
      <c r="C184" s="17">
        <v>-112828071</v>
      </c>
      <c r="D184" s="40">
        <v>967937</v>
      </c>
      <c r="E184" s="40">
        <v>191375314</v>
      </c>
      <c r="F184" s="17">
        <v>-303235448</v>
      </c>
      <c r="G184" s="20">
        <v>0</v>
      </c>
      <c r="H184" s="19">
        <v>0</v>
      </c>
    </row>
    <row r="185" spans="1:8" ht="11.25">
      <c r="A185" s="16" t="s">
        <v>465</v>
      </c>
      <c r="B185" s="16" t="s">
        <v>466</v>
      </c>
      <c r="C185" s="17">
        <v>-620800711</v>
      </c>
      <c r="D185" s="40">
        <v>0</v>
      </c>
      <c r="E185" s="40">
        <v>16328025</v>
      </c>
      <c r="F185" s="17">
        <v>-637128736</v>
      </c>
      <c r="G185" s="20">
        <v>0</v>
      </c>
      <c r="H185" s="19">
        <v>0</v>
      </c>
    </row>
    <row r="186" spans="1:8" ht="11.25">
      <c r="A186" s="16" t="s">
        <v>467</v>
      </c>
      <c r="B186" s="16" t="s">
        <v>468</v>
      </c>
      <c r="C186" s="17">
        <v>-81000000</v>
      </c>
      <c r="D186" s="18">
        <v>0</v>
      </c>
      <c r="E186" s="18">
        <v>0</v>
      </c>
      <c r="F186" s="19">
        <v>-81000000</v>
      </c>
      <c r="G186" s="20">
        <v>0</v>
      </c>
      <c r="H186" s="19">
        <v>-81000000</v>
      </c>
    </row>
    <row r="187" spans="1:8" ht="11.25">
      <c r="A187" s="16" t="s">
        <v>469</v>
      </c>
      <c r="B187" s="16" t="s">
        <v>470</v>
      </c>
      <c r="C187" s="17">
        <v>-82060000</v>
      </c>
      <c r="D187" s="18">
        <v>0</v>
      </c>
      <c r="E187" s="18">
        <v>1000000</v>
      </c>
      <c r="F187" s="19">
        <v>-83060000</v>
      </c>
      <c r="G187" s="20">
        <v>0</v>
      </c>
      <c r="H187" s="19">
        <v>-83060000</v>
      </c>
    </row>
    <row r="188" spans="1:8" ht="11.25">
      <c r="A188" s="16" t="s">
        <v>471</v>
      </c>
      <c r="B188" s="16" t="s">
        <v>472</v>
      </c>
      <c r="C188" s="17">
        <v>-113215654</v>
      </c>
      <c r="D188" s="18">
        <v>0</v>
      </c>
      <c r="E188" s="18">
        <v>14210000</v>
      </c>
      <c r="F188" s="19">
        <v>-127425654</v>
      </c>
      <c r="G188" s="20">
        <v>0</v>
      </c>
      <c r="H188" s="19">
        <v>-127425654</v>
      </c>
    </row>
    <row r="189" spans="1:8" ht="11.25">
      <c r="A189" s="16" t="s">
        <v>473</v>
      </c>
      <c r="B189" s="22" t="s">
        <v>474</v>
      </c>
      <c r="C189" s="17">
        <v>-22000000</v>
      </c>
      <c r="D189" s="18">
        <v>0</v>
      </c>
      <c r="E189" s="18">
        <v>1118025</v>
      </c>
      <c r="F189" s="19">
        <v>-23118026</v>
      </c>
      <c r="G189" s="20">
        <v>0</v>
      </c>
      <c r="H189" s="19">
        <v>-23118026</v>
      </c>
    </row>
    <row r="190" spans="1:8" ht="11.25">
      <c r="A190" s="16" t="s">
        <v>475</v>
      </c>
      <c r="B190" s="16" t="s">
        <v>476</v>
      </c>
      <c r="C190" s="17">
        <v>-155000000</v>
      </c>
      <c r="D190" s="18">
        <v>0</v>
      </c>
      <c r="E190" s="18">
        <v>0</v>
      </c>
      <c r="F190" s="19">
        <v>-155000000</v>
      </c>
      <c r="G190" s="20">
        <v>0</v>
      </c>
      <c r="H190" s="19">
        <v>-155000000</v>
      </c>
    </row>
    <row r="191" spans="1:8" ht="11.25">
      <c r="A191" s="16" t="s">
        <v>477</v>
      </c>
      <c r="B191" s="16" t="s">
        <v>478</v>
      </c>
      <c r="C191" s="17">
        <v>-119254081</v>
      </c>
      <c r="D191" s="18">
        <v>0</v>
      </c>
      <c r="E191" s="18">
        <v>0</v>
      </c>
      <c r="F191" s="19">
        <v>-119254081</v>
      </c>
      <c r="G191" s="20">
        <v>0</v>
      </c>
      <c r="H191" s="19">
        <v>-119254081</v>
      </c>
    </row>
    <row r="192" spans="1:8" ht="11.25">
      <c r="A192" s="16" t="s">
        <v>479</v>
      </c>
      <c r="B192" s="16" t="s">
        <v>480</v>
      </c>
      <c r="C192" s="17">
        <v>-48270976</v>
      </c>
      <c r="D192" s="18">
        <v>0</v>
      </c>
      <c r="E192" s="18">
        <v>0</v>
      </c>
      <c r="F192" s="19">
        <v>-48270976</v>
      </c>
      <c r="G192" s="20">
        <v>0</v>
      </c>
      <c r="H192" s="19">
        <v>-48270976</v>
      </c>
    </row>
    <row r="193" spans="1:8" ht="11.25">
      <c r="A193" s="16" t="s">
        <v>481</v>
      </c>
      <c r="B193" s="16" t="s">
        <v>482</v>
      </c>
      <c r="C193" s="17">
        <v>507972639</v>
      </c>
      <c r="D193" s="40">
        <v>967937</v>
      </c>
      <c r="E193" s="40">
        <v>175047288</v>
      </c>
      <c r="F193" s="17">
        <v>333893287</v>
      </c>
      <c r="G193" s="20">
        <v>0</v>
      </c>
      <c r="H193" s="19">
        <v>0</v>
      </c>
    </row>
    <row r="194" spans="1:8" ht="11.25">
      <c r="A194" s="16" t="s">
        <v>483</v>
      </c>
      <c r="B194" s="16" t="s">
        <v>468</v>
      </c>
      <c r="C194" s="17">
        <v>81000000</v>
      </c>
      <c r="D194" s="18">
        <v>0</v>
      </c>
      <c r="E194" s="18">
        <v>66600000</v>
      </c>
      <c r="F194" s="19">
        <v>14400000</v>
      </c>
      <c r="G194" s="20">
        <v>0</v>
      </c>
      <c r="H194" s="19">
        <v>14400000</v>
      </c>
    </row>
    <row r="195" spans="1:8" ht="11.25">
      <c r="A195" s="16" t="s">
        <v>484</v>
      </c>
      <c r="B195" s="16" t="s">
        <v>470</v>
      </c>
      <c r="C195" s="17">
        <v>76077755</v>
      </c>
      <c r="D195" s="18">
        <v>967937</v>
      </c>
      <c r="E195" s="18">
        <v>1940959</v>
      </c>
      <c r="F195" s="19">
        <v>75104733</v>
      </c>
      <c r="G195" s="20">
        <v>0</v>
      </c>
      <c r="H195" s="19">
        <v>75104733</v>
      </c>
    </row>
    <row r="196" spans="1:8" ht="11.25">
      <c r="A196" s="16" t="s">
        <v>485</v>
      </c>
      <c r="B196" s="16" t="s">
        <v>472</v>
      </c>
      <c r="C196" s="17">
        <v>103324250</v>
      </c>
      <c r="D196" s="18">
        <v>0</v>
      </c>
      <c r="E196" s="18">
        <v>32027453</v>
      </c>
      <c r="F196" s="19">
        <v>71296797</v>
      </c>
      <c r="G196" s="20">
        <v>0</v>
      </c>
      <c r="H196" s="19">
        <v>71296797</v>
      </c>
    </row>
    <row r="197" spans="1:8" ht="11.25">
      <c r="A197" s="16" t="s">
        <v>486</v>
      </c>
      <c r="B197" s="22" t="s">
        <v>474</v>
      </c>
      <c r="C197" s="17">
        <v>21999578</v>
      </c>
      <c r="D197" s="18">
        <v>0</v>
      </c>
      <c r="E197" s="18">
        <v>1780109</v>
      </c>
      <c r="F197" s="19">
        <v>20219469</v>
      </c>
      <c r="G197" s="20">
        <v>0</v>
      </c>
      <c r="H197" s="19">
        <v>20219469</v>
      </c>
    </row>
    <row r="198" spans="1:8" ht="11.25">
      <c r="A198" s="16" t="s">
        <v>487</v>
      </c>
      <c r="B198" s="16" t="s">
        <v>476</v>
      </c>
      <c r="C198" s="17">
        <v>121164639</v>
      </c>
      <c r="D198" s="18">
        <v>0</v>
      </c>
      <c r="E198" s="18">
        <v>58780380</v>
      </c>
      <c r="F198" s="19">
        <v>62384259</v>
      </c>
      <c r="G198" s="20">
        <v>0</v>
      </c>
      <c r="H198" s="19">
        <v>62384259</v>
      </c>
    </row>
    <row r="199" spans="1:8" ht="11.25">
      <c r="A199" s="16" t="s">
        <v>488</v>
      </c>
      <c r="B199" s="16" t="s">
        <v>478</v>
      </c>
      <c r="C199" s="17">
        <v>66302123</v>
      </c>
      <c r="D199" s="18">
        <v>0</v>
      </c>
      <c r="E199" s="18">
        <v>13773071</v>
      </c>
      <c r="F199" s="19">
        <v>52529052</v>
      </c>
      <c r="G199" s="20">
        <v>0</v>
      </c>
      <c r="H199" s="19">
        <v>52529052</v>
      </c>
    </row>
    <row r="200" spans="1:8" ht="11.25">
      <c r="A200" s="16" t="s">
        <v>489</v>
      </c>
      <c r="B200" s="16" t="s">
        <v>480</v>
      </c>
      <c r="C200" s="17">
        <v>38104290</v>
      </c>
      <c r="D200" s="18">
        <v>0</v>
      </c>
      <c r="E200" s="18">
        <v>145315</v>
      </c>
      <c r="F200" s="19">
        <v>37958975</v>
      </c>
      <c r="G200" s="20">
        <v>0</v>
      </c>
      <c r="H200" s="19">
        <v>37958975</v>
      </c>
    </row>
    <row r="201" spans="1:8" ht="11.25">
      <c r="A201" s="16" t="s">
        <v>490</v>
      </c>
      <c r="B201" s="16" t="s">
        <v>491</v>
      </c>
      <c r="C201" s="17">
        <v>56072130</v>
      </c>
      <c r="D201" s="40">
        <v>113910599</v>
      </c>
      <c r="E201" s="40">
        <v>14636303</v>
      </c>
      <c r="F201" s="17">
        <v>155346426</v>
      </c>
      <c r="G201" s="20">
        <v>0</v>
      </c>
      <c r="H201" s="19">
        <v>0</v>
      </c>
    </row>
    <row r="202" spans="1:8" ht="11.25">
      <c r="A202" s="16" t="s">
        <v>492</v>
      </c>
      <c r="B202" s="16" t="s">
        <v>493</v>
      </c>
      <c r="C202" s="17">
        <v>56072130</v>
      </c>
      <c r="D202" s="40">
        <v>109584808</v>
      </c>
      <c r="E202" s="40">
        <v>10534778</v>
      </c>
      <c r="F202" s="17">
        <v>155122160</v>
      </c>
      <c r="G202" s="20">
        <v>0</v>
      </c>
      <c r="H202" s="19">
        <v>0</v>
      </c>
    </row>
    <row r="203" spans="1:8" ht="11.25">
      <c r="A203" s="16" t="s">
        <v>494</v>
      </c>
      <c r="B203" s="16" t="s">
        <v>495</v>
      </c>
      <c r="C203" s="17">
        <v>0</v>
      </c>
      <c r="D203" s="18">
        <v>39860000</v>
      </c>
      <c r="E203" s="18">
        <v>0</v>
      </c>
      <c r="F203" s="19">
        <v>39860000</v>
      </c>
      <c r="G203" s="20">
        <v>0</v>
      </c>
      <c r="H203" s="19">
        <v>39860000</v>
      </c>
    </row>
    <row r="204" spans="1:8" ht="11.25">
      <c r="A204" s="16" t="s">
        <v>496</v>
      </c>
      <c r="B204" s="16" t="s">
        <v>470</v>
      </c>
      <c r="C204" s="17">
        <v>5820460</v>
      </c>
      <c r="D204" s="18">
        <v>1801749</v>
      </c>
      <c r="E204" s="18">
        <v>645948</v>
      </c>
      <c r="F204" s="19">
        <v>6976261</v>
      </c>
      <c r="G204" s="20">
        <v>0</v>
      </c>
      <c r="H204" s="19">
        <v>6976261</v>
      </c>
    </row>
    <row r="205" spans="1:8" ht="11.25">
      <c r="A205" s="16" t="s">
        <v>497</v>
      </c>
      <c r="B205" s="16" t="s">
        <v>472</v>
      </c>
      <c r="C205" s="17">
        <v>7464161</v>
      </c>
      <c r="D205" s="18">
        <v>41470910</v>
      </c>
      <c r="E205" s="18">
        <v>0</v>
      </c>
      <c r="F205" s="19">
        <v>48935072</v>
      </c>
      <c r="G205" s="20">
        <v>0</v>
      </c>
      <c r="H205" s="19">
        <v>48935072</v>
      </c>
    </row>
    <row r="206" spans="1:8" ht="11.25">
      <c r="A206" s="16" t="s">
        <v>498</v>
      </c>
      <c r="B206" s="22" t="s">
        <v>474</v>
      </c>
      <c r="C206" s="17">
        <v>421</v>
      </c>
      <c r="D206" s="18">
        <v>2777025</v>
      </c>
      <c r="E206" s="18">
        <v>0</v>
      </c>
      <c r="F206" s="19">
        <v>2777446</v>
      </c>
      <c r="G206" s="20">
        <v>0</v>
      </c>
      <c r="H206" s="19">
        <v>2777446</v>
      </c>
    </row>
    <row r="207" spans="1:8" ht="11.25">
      <c r="A207" s="16" t="s">
        <v>499</v>
      </c>
      <c r="B207" s="16" t="s">
        <v>476</v>
      </c>
      <c r="C207" s="17">
        <v>33761083</v>
      </c>
      <c r="D207" s="18">
        <v>23675123</v>
      </c>
      <c r="E207" s="18">
        <v>1302855</v>
      </c>
      <c r="F207" s="19">
        <v>56133350</v>
      </c>
      <c r="G207" s="20">
        <v>0</v>
      </c>
      <c r="H207" s="19">
        <v>56133350</v>
      </c>
    </row>
    <row r="208" spans="1:8" ht="11.25">
      <c r="A208" s="16" t="s">
        <v>500</v>
      </c>
      <c r="B208" s="16" t="s">
        <v>478</v>
      </c>
      <c r="C208" s="17">
        <v>9026003</v>
      </c>
      <c r="D208" s="18">
        <v>0</v>
      </c>
      <c r="E208" s="18">
        <v>8585975</v>
      </c>
      <c r="F208" s="19">
        <v>440028</v>
      </c>
      <c r="G208" s="20">
        <v>0</v>
      </c>
      <c r="H208" s="19">
        <v>440028</v>
      </c>
    </row>
    <row r="209" spans="1:8" ht="11.25">
      <c r="A209" s="16" t="s">
        <v>501</v>
      </c>
      <c r="B209" s="16" t="s">
        <v>502</v>
      </c>
      <c r="C209" s="17">
        <v>0</v>
      </c>
      <c r="D209" s="40">
        <v>4325791</v>
      </c>
      <c r="E209" s="40">
        <v>4101525</v>
      </c>
      <c r="F209" s="17">
        <v>224265</v>
      </c>
      <c r="G209" s="20">
        <v>0</v>
      </c>
      <c r="H209" s="19">
        <v>0</v>
      </c>
    </row>
    <row r="210" spans="1:8" ht="11.25">
      <c r="A210" s="16" t="s">
        <v>503</v>
      </c>
      <c r="B210" s="16" t="s">
        <v>504</v>
      </c>
      <c r="C210" s="17">
        <v>0</v>
      </c>
      <c r="D210" s="18">
        <v>224000</v>
      </c>
      <c r="E210" s="18">
        <v>0</v>
      </c>
      <c r="F210" s="19">
        <v>224000</v>
      </c>
      <c r="G210" s="20">
        <v>0</v>
      </c>
      <c r="H210" s="19">
        <v>224000</v>
      </c>
    </row>
    <row r="211" spans="1:8" ht="11.25">
      <c r="A211" s="16" t="s">
        <v>505</v>
      </c>
      <c r="B211" s="16" t="s">
        <v>472</v>
      </c>
      <c r="C211" s="17">
        <v>0</v>
      </c>
      <c r="D211" s="18">
        <v>2991171</v>
      </c>
      <c r="E211" s="18">
        <v>2990905</v>
      </c>
      <c r="F211" s="19">
        <v>265</v>
      </c>
      <c r="G211" s="20">
        <v>0</v>
      </c>
      <c r="H211" s="19">
        <v>265</v>
      </c>
    </row>
    <row r="212" spans="1:8" ht="11.25">
      <c r="A212" s="16" t="s">
        <v>506</v>
      </c>
      <c r="B212" s="16" t="s">
        <v>507</v>
      </c>
      <c r="C212" s="17">
        <v>0</v>
      </c>
      <c r="D212" s="18">
        <v>17307</v>
      </c>
      <c r="E212" s="18">
        <v>17307</v>
      </c>
      <c r="F212" s="19">
        <v>0</v>
      </c>
      <c r="G212" s="20">
        <v>0</v>
      </c>
      <c r="H212" s="19">
        <v>0</v>
      </c>
    </row>
    <row r="213" spans="1:8" ht="11.25">
      <c r="A213" s="16" t="s">
        <v>508</v>
      </c>
      <c r="B213" s="16" t="s">
        <v>476</v>
      </c>
      <c r="C213" s="17">
        <v>0</v>
      </c>
      <c r="D213" s="18">
        <v>1093312</v>
      </c>
      <c r="E213" s="18">
        <v>1093312</v>
      </c>
      <c r="F213" s="19">
        <v>0</v>
      </c>
      <c r="G213" s="20">
        <v>0</v>
      </c>
      <c r="H213" s="19">
        <v>0</v>
      </c>
    </row>
    <row r="214" spans="1:8" ht="11.25">
      <c r="A214" s="16" t="s">
        <v>509</v>
      </c>
      <c r="B214" s="16" t="s">
        <v>478</v>
      </c>
      <c r="C214" s="17">
        <v>0</v>
      </c>
      <c r="D214" s="18">
        <v>0</v>
      </c>
      <c r="E214" s="18">
        <v>0</v>
      </c>
      <c r="F214" s="19">
        <v>0</v>
      </c>
      <c r="G214" s="20">
        <v>0</v>
      </c>
      <c r="H214" s="19">
        <v>0</v>
      </c>
    </row>
    <row r="215" spans="1:8" ht="11.25">
      <c r="A215" s="16" t="s">
        <v>510</v>
      </c>
      <c r="B215" s="16" t="s">
        <v>511</v>
      </c>
      <c r="C215" s="17">
        <v>56755940</v>
      </c>
      <c r="D215" s="40">
        <v>91133080</v>
      </c>
      <c r="E215" s="40">
        <v>0</v>
      </c>
      <c r="F215" s="17">
        <v>147889021</v>
      </c>
      <c r="G215" s="20">
        <v>0</v>
      </c>
      <c r="H215" s="19">
        <v>0</v>
      </c>
    </row>
    <row r="216" spans="1:8" ht="11.25">
      <c r="A216" s="16" t="s">
        <v>512</v>
      </c>
      <c r="B216" s="16" t="s">
        <v>513</v>
      </c>
      <c r="C216" s="17">
        <v>56755940</v>
      </c>
      <c r="D216" s="40">
        <v>91133080</v>
      </c>
      <c r="E216" s="40">
        <v>0</v>
      </c>
      <c r="F216" s="17">
        <v>147889021</v>
      </c>
      <c r="G216" s="20">
        <v>0</v>
      </c>
      <c r="H216" s="19">
        <v>0</v>
      </c>
    </row>
    <row r="217" spans="1:8" ht="11.25">
      <c r="A217" s="16" t="s">
        <v>514</v>
      </c>
      <c r="B217" s="16" t="s">
        <v>495</v>
      </c>
      <c r="C217" s="17">
        <v>0</v>
      </c>
      <c r="D217" s="18">
        <v>26740000</v>
      </c>
      <c r="E217" s="18">
        <v>0</v>
      </c>
      <c r="F217" s="19">
        <v>26740000</v>
      </c>
      <c r="G217" s="20">
        <v>0</v>
      </c>
      <c r="H217" s="19">
        <v>26740000</v>
      </c>
    </row>
    <row r="218" spans="1:8" ht="11.25">
      <c r="A218" s="16" t="s">
        <v>515</v>
      </c>
      <c r="B218" s="16" t="s">
        <v>470</v>
      </c>
      <c r="C218" s="17">
        <v>161784</v>
      </c>
      <c r="D218" s="18">
        <v>593220</v>
      </c>
      <c r="E218" s="18">
        <v>0</v>
      </c>
      <c r="F218" s="19">
        <v>755004</v>
      </c>
      <c r="G218" s="20">
        <v>0</v>
      </c>
      <c r="H218" s="19">
        <v>755004</v>
      </c>
    </row>
    <row r="219" spans="1:8" ht="11.25">
      <c r="A219" s="16" t="s">
        <v>516</v>
      </c>
      <c r="B219" s="16" t="s">
        <v>472</v>
      </c>
      <c r="C219" s="17">
        <v>2427241</v>
      </c>
      <c r="D219" s="18">
        <v>4766276</v>
      </c>
      <c r="E219" s="18">
        <v>0</v>
      </c>
      <c r="F219" s="19">
        <v>7193518</v>
      </c>
      <c r="G219" s="20">
        <v>0</v>
      </c>
      <c r="H219" s="19">
        <v>7193518</v>
      </c>
    </row>
    <row r="220" spans="1:8" ht="11.25">
      <c r="A220" s="16" t="s">
        <v>517</v>
      </c>
      <c r="B220" s="16" t="s">
        <v>507</v>
      </c>
      <c r="C220" s="17">
        <v>0</v>
      </c>
      <c r="D220" s="18">
        <v>121109</v>
      </c>
      <c r="E220" s="18">
        <v>0</v>
      </c>
      <c r="F220" s="19">
        <v>121109</v>
      </c>
      <c r="G220" s="20">
        <v>0</v>
      </c>
      <c r="H220" s="19">
        <v>121109</v>
      </c>
    </row>
    <row r="221" spans="1:8" ht="11.25">
      <c r="A221" s="16" t="s">
        <v>518</v>
      </c>
      <c r="B221" s="16" t="s">
        <v>476</v>
      </c>
      <c r="C221" s="17">
        <v>74277</v>
      </c>
      <c r="D221" s="18">
        <v>36408112</v>
      </c>
      <c r="E221" s="18">
        <v>0</v>
      </c>
      <c r="F221" s="19">
        <v>36482389</v>
      </c>
      <c r="G221" s="20">
        <v>0</v>
      </c>
      <c r="H221" s="19">
        <v>36482389</v>
      </c>
    </row>
    <row r="222" spans="1:8" ht="11.25">
      <c r="A222" s="16" t="s">
        <v>519</v>
      </c>
      <c r="B222" s="16" t="s">
        <v>478</v>
      </c>
      <c r="C222" s="17">
        <v>43925953</v>
      </c>
      <c r="D222" s="18">
        <v>22359046</v>
      </c>
      <c r="E222" s="18">
        <v>0</v>
      </c>
      <c r="F222" s="19">
        <v>66284999</v>
      </c>
      <c r="G222" s="20">
        <v>0</v>
      </c>
      <c r="H222" s="19">
        <v>66284999</v>
      </c>
    </row>
    <row r="223" spans="1:8" ht="11.25">
      <c r="A223" s="16" t="s">
        <v>520</v>
      </c>
      <c r="B223" s="16" t="s">
        <v>480</v>
      </c>
      <c r="C223" s="17">
        <v>10166684</v>
      </c>
      <c r="D223" s="18">
        <v>145315</v>
      </c>
      <c r="E223" s="18">
        <v>0</v>
      </c>
      <c r="F223" s="19">
        <v>10312000</v>
      </c>
      <c r="G223" s="20">
        <v>0</v>
      </c>
      <c r="H223" s="19">
        <v>10312000</v>
      </c>
    </row>
    <row r="224" spans="1:8" ht="11.25">
      <c r="A224" s="16" t="s">
        <v>521</v>
      </c>
      <c r="B224" s="16" t="s">
        <v>522</v>
      </c>
      <c r="C224" s="17">
        <v>-1</v>
      </c>
      <c r="D224" s="40">
        <v>66329478</v>
      </c>
      <c r="E224" s="40">
        <v>66329478</v>
      </c>
      <c r="F224" s="17">
        <v>0</v>
      </c>
      <c r="G224" s="20">
        <v>0</v>
      </c>
      <c r="H224" s="19">
        <v>0</v>
      </c>
    </row>
    <row r="225" spans="1:8" ht="11.25">
      <c r="A225" s="16" t="s">
        <v>523</v>
      </c>
      <c r="B225" s="16" t="s">
        <v>524</v>
      </c>
      <c r="C225" s="17">
        <v>-284238940</v>
      </c>
      <c r="D225" s="40">
        <v>17476</v>
      </c>
      <c r="E225" s="40">
        <v>0</v>
      </c>
      <c r="F225" s="17">
        <v>-284221463</v>
      </c>
      <c r="G225" s="20">
        <v>0</v>
      </c>
      <c r="H225" s="19">
        <v>0</v>
      </c>
    </row>
    <row r="226" spans="1:8" ht="11.25">
      <c r="A226" s="16" t="s">
        <v>525</v>
      </c>
      <c r="B226" s="16" t="s">
        <v>526</v>
      </c>
      <c r="C226" s="17">
        <v>-513105</v>
      </c>
      <c r="D226" s="18">
        <v>0</v>
      </c>
      <c r="E226" s="18">
        <v>0</v>
      </c>
      <c r="F226" s="19">
        <v>-513105</v>
      </c>
      <c r="G226" s="20">
        <v>0</v>
      </c>
      <c r="H226" s="19">
        <v>-513105</v>
      </c>
    </row>
    <row r="227" spans="1:8" ht="11.25">
      <c r="A227" s="16" t="s">
        <v>527</v>
      </c>
      <c r="B227" s="16" t="s">
        <v>528</v>
      </c>
      <c r="C227" s="17">
        <v>-742402</v>
      </c>
      <c r="D227" s="18">
        <v>2876</v>
      </c>
      <c r="E227" s="18">
        <v>0</v>
      </c>
      <c r="F227" s="19">
        <v>-739525</v>
      </c>
      <c r="G227" s="20">
        <v>0</v>
      </c>
      <c r="H227" s="19">
        <v>-739525</v>
      </c>
    </row>
    <row r="228" spans="1:8" ht="11.25">
      <c r="A228" s="16" t="s">
        <v>529</v>
      </c>
      <c r="B228" s="16" t="s">
        <v>530</v>
      </c>
      <c r="C228" s="17">
        <v>-82884656</v>
      </c>
      <c r="D228" s="18">
        <v>7413</v>
      </c>
      <c r="E228" s="18">
        <v>0</v>
      </c>
      <c r="F228" s="19">
        <v>-82877242</v>
      </c>
      <c r="G228" s="20">
        <v>0</v>
      </c>
      <c r="H228" s="19">
        <v>-82877242</v>
      </c>
    </row>
    <row r="229" spans="1:8" ht="11.25">
      <c r="A229" s="16" t="s">
        <v>531</v>
      </c>
      <c r="B229" s="16" t="s">
        <v>532</v>
      </c>
      <c r="C229" s="17">
        <v>-200098778</v>
      </c>
      <c r="D229" s="18">
        <v>7185</v>
      </c>
      <c r="E229" s="18">
        <v>0</v>
      </c>
      <c r="F229" s="19">
        <v>-200091592</v>
      </c>
      <c r="G229" s="20">
        <v>0</v>
      </c>
      <c r="H229" s="19">
        <v>-200091592</v>
      </c>
    </row>
    <row r="230" spans="1:8" ht="11.25">
      <c r="A230" s="16" t="s">
        <v>533</v>
      </c>
      <c r="B230" s="16" t="s">
        <v>534</v>
      </c>
      <c r="C230" s="17">
        <v>244043359</v>
      </c>
      <c r="D230" s="40">
        <v>0</v>
      </c>
      <c r="E230" s="40">
        <v>65623115</v>
      </c>
      <c r="F230" s="17">
        <v>178420244</v>
      </c>
      <c r="G230" s="20">
        <v>0</v>
      </c>
      <c r="H230" s="19">
        <v>0</v>
      </c>
    </row>
    <row r="231" spans="1:8" ht="11.25">
      <c r="A231" s="16" t="s">
        <v>535</v>
      </c>
      <c r="B231" s="16" t="s">
        <v>526</v>
      </c>
      <c r="C231" s="17">
        <v>380511</v>
      </c>
      <c r="D231" s="18">
        <v>0</v>
      </c>
      <c r="E231" s="18">
        <v>169831</v>
      </c>
      <c r="F231" s="19">
        <v>210679</v>
      </c>
      <c r="G231" s="20">
        <v>0</v>
      </c>
      <c r="H231" s="19">
        <v>210679</v>
      </c>
    </row>
    <row r="232" spans="1:8" ht="11.25">
      <c r="A232" s="16" t="s">
        <v>536</v>
      </c>
      <c r="B232" s="16" t="s">
        <v>528</v>
      </c>
      <c r="C232" s="17">
        <v>562643</v>
      </c>
      <c r="D232" s="18">
        <v>0</v>
      </c>
      <c r="E232" s="18">
        <v>390456</v>
      </c>
      <c r="F232" s="19">
        <v>172187</v>
      </c>
      <c r="G232" s="20">
        <v>0</v>
      </c>
      <c r="H232" s="19">
        <v>172187</v>
      </c>
    </row>
    <row r="233" spans="1:8" ht="11.25">
      <c r="A233" s="16" t="s">
        <v>537</v>
      </c>
      <c r="B233" s="16" t="s">
        <v>530</v>
      </c>
      <c r="C233" s="17">
        <v>82696775</v>
      </c>
      <c r="D233" s="18">
        <v>0</v>
      </c>
      <c r="E233" s="18">
        <v>1846625</v>
      </c>
      <c r="F233" s="19">
        <v>80850150</v>
      </c>
      <c r="G233" s="20">
        <v>0</v>
      </c>
      <c r="H233" s="19">
        <v>80850150</v>
      </c>
    </row>
    <row r="234" spans="1:8" ht="11.25">
      <c r="A234" s="16" t="s">
        <v>538</v>
      </c>
      <c r="B234" s="16" t="s">
        <v>532</v>
      </c>
      <c r="C234" s="17">
        <v>160403429</v>
      </c>
      <c r="D234" s="18">
        <v>0</v>
      </c>
      <c r="E234" s="18">
        <v>63216202</v>
      </c>
      <c r="F234" s="19">
        <v>97187226</v>
      </c>
      <c r="G234" s="20">
        <v>0</v>
      </c>
      <c r="H234" s="19">
        <v>97187226</v>
      </c>
    </row>
    <row r="235" spans="1:8" ht="11.25">
      <c r="A235" s="16" t="s">
        <v>539</v>
      </c>
      <c r="B235" s="16" t="s">
        <v>540</v>
      </c>
      <c r="C235" s="17">
        <v>171828</v>
      </c>
      <c r="D235" s="40">
        <v>621551</v>
      </c>
      <c r="E235" s="40">
        <v>706362</v>
      </c>
      <c r="F235" s="17">
        <v>87017</v>
      </c>
      <c r="G235" s="20">
        <v>0</v>
      </c>
      <c r="H235" s="19">
        <v>0</v>
      </c>
    </row>
    <row r="236" spans="1:8" ht="11.25">
      <c r="A236" s="16" t="s">
        <v>541</v>
      </c>
      <c r="B236" s="16" t="s">
        <v>526</v>
      </c>
      <c r="C236" s="17">
        <v>0</v>
      </c>
      <c r="D236" s="18">
        <v>13125</v>
      </c>
      <c r="E236" s="18">
        <v>13125</v>
      </c>
      <c r="F236" s="19">
        <v>0</v>
      </c>
      <c r="G236" s="20">
        <v>0</v>
      </c>
      <c r="H236" s="19">
        <v>0</v>
      </c>
    </row>
    <row r="237" spans="1:8" ht="11.25">
      <c r="A237" s="16" t="s">
        <v>542</v>
      </c>
      <c r="B237" s="16" t="s">
        <v>528</v>
      </c>
      <c r="C237" s="17">
        <v>459</v>
      </c>
      <c r="D237" s="18">
        <v>5529</v>
      </c>
      <c r="E237" s="18">
        <v>5988</v>
      </c>
      <c r="F237" s="19">
        <v>0</v>
      </c>
      <c r="G237" s="20">
        <v>0</v>
      </c>
      <c r="H237" s="19">
        <v>0</v>
      </c>
    </row>
    <row r="238" spans="1:8" ht="11.25">
      <c r="A238" s="16" t="s">
        <v>543</v>
      </c>
      <c r="B238" s="16" t="s">
        <v>530</v>
      </c>
      <c r="C238" s="17">
        <v>0</v>
      </c>
      <c r="D238" s="18">
        <v>51704</v>
      </c>
      <c r="E238" s="18">
        <v>51704</v>
      </c>
      <c r="F238" s="19">
        <v>0</v>
      </c>
      <c r="G238" s="20">
        <v>0</v>
      </c>
      <c r="H238" s="19">
        <v>0</v>
      </c>
    </row>
    <row r="239" spans="1:8" ht="11.25">
      <c r="A239" s="16" t="s">
        <v>544</v>
      </c>
      <c r="B239" s="16" t="s">
        <v>532</v>
      </c>
      <c r="C239" s="17">
        <v>171369</v>
      </c>
      <c r="D239" s="18">
        <v>551191</v>
      </c>
      <c r="E239" s="18">
        <v>635543</v>
      </c>
      <c r="F239" s="19">
        <v>87017</v>
      </c>
      <c r="G239" s="20">
        <v>0</v>
      </c>
      <c r="H239" s="19">
        <v>87017</v>
      </c>
    </row>
    <row r="240" spans="1:8" ht="11.25">
      <c r="A240" s="16" t="s">
        <v>545</v>
      </c>
      <c r="B240" s="16" t="s">
        <v>546</v>
      </c>
      <c r="C240" s="17">
        <v>40023751</v>
      </c>
      <c r="D240" s="40">
        <v>65690450</v>
      </c>
      <c r="E240" s="40">
        <v>0</v>
      </c>
      <c r="F240" s="17">
        <v>105714201</v>
      </c>
      <c r="G240" s="20">
        <v>0</v>
      </c>
      <c r="H240" s="19">
        <v>0</v>
      </c>
    </row>
    <row r="241" spans="1:8" ht="11.25">
      <c r="A241" s="16" t="s">
        <v>547</v>
      </c>
      <c r="B241" s="16" t="s">
        <v>526</v>
      </c>
      <c r="C241" s="17">
        <v>132593</v>
      </c>
      <c r="D241" s="18">
        <v>169831</v>
      </c>
      <c r="E241" s="18">
        <v>0</v>
      </c>
      <c r="F241" s="19">
        <v>302424</v>
      </c>
      <c r="G241" s="20">
        <v>0</v>
      </c>
      <c r="H241" s="19">
        <v>302424</v>
      </c>
    </row>
    <row r="242" spans="1:8" ht="11.25">
      <c r="A242" s="16" t="s">
        <v>548</v>
      </c>
      <c r="B242" s="16" t="s">
        <v>528</v>
      </c>
      <c r="C242" s="17">
        <v>179298</v>
      </c>
      <c r="D242" s="18">
        <v>388038</v>
      </c>
      <c r="E242" s="18">
        <v>0</v>
      </c>
      <c r="F242" s="19">
        <v>567337</v>
      </c>
      <c r="G242" s="20">
        <v>0</v>
      </c>
      <c r="H242" s="19">
        <v>567337</v>
      </c>
    </row>
    <row r="243" spans="1:8" ht="11.25">
      <c r="A243" s="16" t="s">
        <v>549</v>
      </c>
      <c r="B243" s="16" t="s">
        <v>530</v>
      </c>
      <c r="C243" s="17">
        <v>187879</v>
      </c>
      <c r="D243" s="18">
        <v>1839211</v>
      </c>
      <c r="E243" s="18">
        <v>0</v>
      </c>
      <c r="F243" s="19">
        <v>2027091</v>
      </c>
      <c r="G243" s="20">
        <v>0</v>
      </c>
      <c r="H243" s="19">
        <v>2027091</v>
      </c>
    </row>
    <row r="244" spans="1:8" ht="11.25">
      <c r="A244" s="16" t="s">
        <v>550</v>
      </c>
      <c r="B244" s="16" t="s">
        <v>532</v>
      </c>
      <c r="C244" s="17">
        <v>39523979</v>
      </c>
      <c r="D244" s="18">
        <v>63293368</v>
      </c>
      <c r="E244" s="18">
        <v>0</v>
      </c>
      <c r="F244" s="19">
        <v>102817348</v>
      </c>
      <c r="G244" s="20">
        <v>0</v>
      </c>
      <c r="H244" s="19">
        <v>102817348</v>
      </c>
    </row>
    <row r="245" spans="1:8" ht="11.25">
      <c r="A245" s="16" t="s">
        <v>551</v>
      </c>
      <c r="B245" s="16" t="s">
        <v>552</v>
      </c>
      <c r="C245" s="17">
        <v>-4684183</v>
      </c>
      <c r="D245" s="40">
        <v>0</v>
      </c>
      <c r="E245" s="40">
        <v>0</v>
      </c>
      <c r="F245" s="17">
        <v>-4684183</v>
      </c>
      <c r="G245" s="20">
        <v>0</v>
      </c>
      <c r="H245" s="19">
        <v>0</v>
      </c>
    </row>
    <row r="246" spans="1:8" ht="11.25">
      <c r="A246" s="16" t="s">
        <v>553</v>
      </c>
      <c r="B246" s="16" t="s">
        <v>528</v>
      </c>
      <c r="C246" s="17">
        <v>-116084</v>
      </c>
      <c r="D246" s="18">
        <v>0</v>
      </c>
      <c r="E246" s="18">
        <v>0</v>
      </c>
      <c r="F246" s="19">
        <v>-116084</v>
      </c>
      <c r="G246" s="20">
        <v>0</v>
      </c>
      <c r="H246" s="19">
        <v>-116084</v>
      </c>
    </row>
    <row r="247" spans="1:8" ht="11.25">
      <c r="A247" s="16" t="s">
        <v>554</v>
      </c>
      <c r="B247" s="16" t="s">
        <v>530</v>
      </c>
      <c r="C247" s="17">
        <v>-2305322</v>
      </c>
      <c r="D247" s="18">
        <v>0</v>
      </c>
      <c r="E247" s="18">
        <v>0</v>
      </c>
      <c r="F247" s="19">
        <v>-2305322</v>
      </c>
      <c r="G247" s="20">
        <v>0</v>
      </c>
      <c r="H247" s="19">
        <v>-2305322</v>
      </c>
    </row>
    <row r="248" spans="1:8" ht="11.25">
      <c r="A248" s="16" t="s">
        <v>555</v>
      </c>
      <c r="B248" s="16" t="s">
        <v>532</v>
      </c>
      <c r="C248" s="17">
        <v>-2262778</v>
      </c>
      <c r="D248" s="18">
        <v>0</v>
      </c>
      <c r="E248" s="18">
        <v>0</v>
      </c>
      <c r="F248" s="19">
        <v>-2262778</v>
      </c>
      <c r="G248" s="20">
        <v>0</v>
      </c>
      <c r="H248" s="19">
        <v>-2262778</v>
      </c>
    </row>
    <row r="249" spans="1:8" ht="11.25">
      <c r="A249" s="16" t="s">
        <v>556</v>
      </c>
      <c r="B249" s="16" t="s">
        <v>557</v>
      </c>
      <c r="C249" s="17">
        <v>0</v>
      </c>
      <c r="D249" s="40">
        <v>0</v>
      </c>
      <c r="E249" s="40">
        <v>0</v>
      </c>
      <c r="F249" s="17">
        <v>0</v>
      </c>
      <c r="G249" s="20">
        <v>0</v>
      </c>
      <c r="H249" s="19">
        <v>0</v>
      </c>
    </row>
    <row r="250" spans="1:8" ht="11.25">
      <c r="A250" s="16" t="s">
        <v>558</v>
      </c>
      <c r="B250" s="16" t="s">
        <v>528</v>
      </c>
      <c r="C250" s="17">
        <v>0</v>
      </c>
      <c r="D250" s="18">
        <v>0</v>
      </c>
      <c r="E250" s="18">
        <v>0</v>
      </c>
      <c r="F250" s="19">
        <v>0</v>
      </c>
      <c r="G250" s="20">
        <v>0</v>
      </c>
      <c r="H250" s="19">
        <v>0</v>
      </c>
    </row>
    <row r="251" spans="1:8" ht="11.25">
      <c r="A251" s="16" t="s">
        <v>559</v>
      </c>
      <c r="B251" s="16" t="s">
        <v>530</v>
      </c>
      <c r="C251" s="17">
        <v>0</v>
      </c>
      <c r="D251" s="18">
        <v>0</v>
      </c>
      <c r="E251" s="18">
        <v>0</v>
      </c>
      <c r="F251" s="19">
        <v>0</v>
      </c>
      <c r="G251" s="20">
        <v>0</v>
      </c>
      <c r="H251" s="19">
        <v>0</v>
      </c>
    </row>
    <row r="252" spans="1:8" ht="11.25">
      <c r="A252" s="16" t="s">
        <v>560</v>
      </c>
      <c r="B252" s="16" t="s">
        <v>532</v>
      </c>
      <c r="C252" s="17">
        <v>0</v>
      </c>
      <c r="D252" s="18">
        <v>0</v>
      </c>
      <c r="E252" s="18">
        <v>0</v>
      </c>
      <c r="F252" s="19">
        <v>0</v>
      </c>
      <c r="G252" s="20">
        <v>0</v>
      </c>
      <c r="H252" s="19">
        <v>0</v>
      </c>
    </row>
    <row r="253" spans="1:8" ht="11.25">
      <c r="A253" s="16" t="s">
        <v>561</v>
      </c>
      <c r="B253" s="16" t="s">
        <v>562</v>
      </c>
      <c r="C253" s="17">
        <v>4684182</v>
      </c>
      <c r="D253" s="40">
        <v>0</v>
      </c>
      <c r="E253" s="40">
        <v>0</v>
      </c>
      <c r="F253" s="17">
        <v>4684182</v>
      </c>
      <c r="G253" s="20">
        <v>0</v>
      </c>
      <c r="H253" s="19">
        <v>0</v>
      </c>
    </row>
    <row r="254" spans="1:8" ht="11.25">
      <c r="A254" s="16" t="s">
        <v>563</v>
      </c>
      <c r="B254" s="16" t="s">
        <v>528</v>
      </c>
      <c r="C254" s="17">
        <v>116083</v>
      </c>
      <c r="D254" s="18">
        <v>0</v>
      </c>
      <c r="E254" s="18">
        <v>0</v>
      </c>
      <c r="F254" s="19">
        <v>116083</v>
      </c>
      <c r="G254" s="20">
        <v>0</v>
      </c>
      <c r="H254" s="19">
        <v>116083</v>
      </c>
    </row>
    <row r="255" spans="1:8" ht="11.25">
      <c r="A255" s="16" t="s">
        <v>564</v>
      </c>
      <c r="B255" s="16" t="s">
        <v>530</v>
      </c>
      <c r="C255" s="17">
        <v>2305321</v>
      </c>
      <c r="D255" s="18">
        <v>0</v>
      </c>
      <c r="E255" s="18">
        <v>0</v>
      </c>
      <c r="F255" s="19">
        <v>2305321</v>
      </c>
      <c r="G255" s="20">
        <v>0</v>
      </c>
      <c r="H255" s="19">
        <v>2305321</v>
      </c>
    </row>
    <row r="256" spans="1:8" ht="11.25">
      <c r="A256" s="16" t="s">
        <v>565</v>
      </c>
      <c r="B256" s="16" t="s">
        <v>532</v>
      </c>
      <c r="C256" s="17">
        <v>2262777</v>
      </c>
      <c r="D256" s="18">
        <v>0</v>
      </c>
      <c r="E256" s="18">
        <v>0</v>
      </c>
      <c r="F256" s="19">
        <v>2262777</v>
      </c>
      <c r="G256" s="20">
        <v>0</v>
      </c>
      <c r="H256" s="19">
        <v>2262777</v>
      </c>
    </row>
    <row r="257" spans="1:8" ht="11.25">
      <c r="A257" s="16" t="s">
        <v>566</v>
      </c>
      <c r="B257" s="16" t="s">
        <v>567</v>
      </c>
      <c r="C257" s="17">
        <v>694102077</v>
      </c>
      <c r="D257" s="40">
        <v>534218415</v>
      </c>
      <c r="E257" s="40">
        <v>536278115</v>
      </c>
      <c r="F257" s="17">
        <v>703443410</v>
      </c>
      <c r="G257" s="20">
        <v>0</v>
      </c>
      <c r="H257" s="19">
        <v>0</v>
      </c>
    </row>
    <row r="258" spans="1:8" ht="11.25">
      <c r="A258" s="16" t="s">
        <v>568</v>
      </c>
      <c r="B258" s="16" t="s">
        <v>569</v>
      </c>
      <c r="C258" s="17">
        <v>36528914</v>
      </c>
      <c r="D258" s="40">
        <v>421255594</v>
      </c>
      <c r="E258" s="40">
        <v>415791950</v>
      </c>
      <c r="F258" s="17">
        <v>41992558</v>
      </c>
      <c r="G258" s="20">
        <v>0</v>
      </c>
      <c r="H258" s="19">
        <v>0</v>
      </c>
    </row>
    <row r="259" spans="1:8" ht="11.25">
      <c r="A259" s="16" t="s">
        <v>570</v>
      </c>
      <c r="B259" s="16" t="s">
        <v>571</v>
      </c>
      <c r="C259" s="17">
        <v>112700</v>
      </c>
      <c r="D259" s="40">
        <v>0</v>
      </c>
      <c r="E259" s="40">
        <v>0</v>
      </c>
      <c r="F259" s="17">
        <v>112700</v>
      </c>
      <c r="G259" s="20">
        <v>0</v>
      </c>
      <c r="H259" s="19">
        <v>0</v>
      </c>
    </row>
    <row r="260" spans="1:8" ht="11.25">
      <c r="A260" s="16" t="s">
        <v>572</v>
      </c>
      <c r="B260" s="16" t="s">
        <v>573</v>
      </c>
      <c r="C260" s="17">
        <v>112700</v>
      </c>
      <c r="D260" s="18">
        <v>0</v>
      </c>
      <c r="E260" s="18">
        <v>0</v>
      </c>
      <c r="F260" s="19">
        <v>112700</v>
      </c>
      <c r="G260" s="23">
        <v>112700</v>
      </c>
      <c r="H260" s="19">
        <v>0</v>
      </c>
    </row>
    <row r="261" spans="1:8" ht="11.25">
      <c r="A261" s="16" t="s">
        <v>574</v>
      </c>
      <c r="B261" s="16" t="s">
        <v>575</v>
      </c>
      <c r="C261" s="17">
        <v>36416214</v>
      </c>
      <c r="D261" s="40">
        <v>421255594</v>
      </c>
      <c r="E261" s="40">
        <v>415791950</v>
      </c>
      <c r="F261" s="17">
        <v>41879858</v>
      </c>
      <c r="G261" s="20">
        <v>0</v>
      </c>
      <c r="H261" s="19">
        <v>0</v>
      </c>
    </row>
    <row r="262" spans="1:8" ht="11.25">
      <c r="A262" s="16" t="s">
        <v>576</v>
      </c>
      <c r="B262" s="16" t="s">
        <v>577</v>
      </c>
      <c r="C262" s="17">
        <v>20938723</v>
      </c>
      <c r="D262" s="18">
        <v>418470530</v>
      </c>
      <c r="E262" s="18">
        <v>404518271</v>
      </c>
      <c r="F262" s="19">
        <v>34890983</v>
      </c>
      <c r="G262" s="23">
        <v>34890983</v>
      </c>
      <c r="H262" s="19">
        <v>0</v>
      </c>
    </row>
    <row r="263" spans="1:8" ht="11.25">
      <c r="A263" s="16" t="s">
        <v>578</v>
      </c>
      <c r="B263" s="16" t="s">
        <v>579</v>
      </c>
      <c r="C263" s="17">
        <v>15477490</v>
      </c>
      <c r="D263" s="18">
        <v>2785063</v>
      </c>
      <c r="E263" s="18">
        <v>11273679</v>
      </c>
      <c r="F263" s="19">
        <v>6988875</v>
      </c>
      <c r="G263" s="23">
        <v>6988875</v>
      </c>
      <c r="H263" s="19">
        <v>0</v>
      </c>
    </row>
    <row r="264" spans="1:8" ht="11.25">
      <c r="A264" s="16" t="s">
        <v>580</v>
      </c>
      <c r="B264" s="16" t="s">
        <v>581</v>
      </c>
      <c r="C264" s="17">
        <v>245091462</v>
      </c>
      <c r="D264" s="40">
        <v>22985782</v>
      </c>
      <c r="E264" s="40">
        <v>17550434</v>
      </c>
      <c r="F264" s="17">
        <v>250526810</v>
      </c>
      <c r="G264" s="20">
        <v>0</v>
      </c>
      <c r="H264" s="19">
        <v>0</v>
      </c>
    </row>
    <row r="265" spans="1:8" ht="11.25">
      <c r="A265" s="16" t="s">
        <v>582</v>
      </c>
      <c r="B265" s="16" t="s">
        <v>583</v>
      </c>
      <c r="C265" s="17">
        <v>245091462</v>
      </c>
      <c r="D265" s="40">
        <v>22985782</v>
      </c>
      <c r="E265" s="40">
        <v>17550434</v>
      </c>
      <c r="F265" s="17">
        <v>250526810</v>
      </c>
      <c r="G265" s="20">
        <v>0</v>
      </c>
      <c r="H265" s="19">
        <v>0</v>
      </c>
    </row>
    <row r="266" spans="1:8" ht="11.25">
      <c r="A266" s="16" t="s">
        <v>584</v>
      </c>
      <c r="B266" s="16" t="s">
        <v>585</v>
      </c>
      <c r="C266" s="17">
        <v>137744323</v>
      </c>
      <c r="D266" s="18">
        <v>17433181</v>
      </c>
      <c r="E266" s="18">
        <v>9806445</v>
      </c>
      <c r="F266" s="19">
        <v>145371060</v>
      </c>
      <c r="G266" s="23">
        <v>145371060</v>
      </c>
      <c r="H266" s="19">
        <v>0</v>
      </c>
    </row>
    <row r="267" spans="1:8" ht="11.25">
      <c r="A267" s="16" t="s">
        <v>586</v>
      </c>
      <c r="B267" s="16" t="s">
        <v>587</v>
      </c>
      <c r="C267" s="17">
        <v>90201570</v>
      </c>
      <c r="D267" s="18">
        <v>5386110</v>
      </c>
      <c r="E267" s="18">
        <v>7605418</v>
      </c>
      <c r="F267" s="19">
        <v>87982263</v>
      </c>
      <c r="G267" s="23">
        <v>87982263</v>
      </c>
      <c r="H267" s="19">
        <v>0</v>
      </c>
    </row>
    <row r="268" spans="1:8" ht="11.25">
      <c r="A268" s="16" t="s">
        <v>588</v>
      </c>
      <c r="B268" s="16" t="s">
        <v>589</v>
      </c>
      <c r="C268" s="17">
        <v>17145567</v>
      </c>
      <c r="D268" s="18">
        <v>166490</v>
      </c>
      <c r="E268" s="18">
        <v>138571</v>
      </c>
      <c r="F268" s="19">
        <v>17173486</v>
      </c>
      <c r="G268" s="23">
        <v>17173486</v>
      </c>
      <c r="H268" s="19">
        <v>0</v>
      </c>
    </row>
    <row r="269" spans="1:8" ht="11.25">
      <c r="A269" s="16" t="s">
        <v>590</v>
      </c>
      <c r="B269" s="16" t="s">
        <v>591</v>
      </c>
      <c r="C269" s="17">
        <v>0</v>
      </c>
      <c r="D269" s="18">
        <v>0</v>
      </c>
      <c r="E269" s="18">
        <v>0</v>
      </c>
      <c r="F269" s="19">
        <v>0</v>
      </c>
      <c r="G269" s="23">
        <v>0</v>
      </c>
      <c r="H269" s="19">
        <v>0</v>
      </c>
    </row>
    <row r="270" spans="1:8" ht="11.25">
      <c r="A270" s="16" t="s">
        <v>592</v>
      </c>
      <c r="B270" s="16" t="s">
        <v>593</v>
      </c>
      <c r="C270" s="17">
        <v>214928990</v>
      </c>
      <c r="D270" s="40">
        <v>84437727</v>
      </c>
      <c r="E270" s="40">
        <v>101710079</v>
      </c>
      <c r="F270" s="17">
        <v>197656638</v>
      </c>
      <c r="G270" s="20">
        <v>0</v>
      </c>
      <c r="H270" s="19">
        <v>0</v>
      </c>
    </row>
    <row r="271" spans="1:8" ht="11.25">
      <c r="A271" s="16" t="s">
        <v>594</v>
      </c>
      <c r="B271" s="16" t="s">
        <v>595</v>
      </c>
      <c r="C271" s="17">
        <v>2385211</v>
      </c>
      <c r="D271" s="40">
        <v>59664423</v>
      </c>
      <c r="E271" s="40">
        <v>59664423</v>
      </c>
      <c r="F271" s="17">
        <v>2385211</v>
      </c>
      <c r="G271" s="20">
        <v>0</v>
      </c>
      <c r="H271" s="19">
        <v>0</v>
      </c>
    </row>
    <row r="272" spans="1:8" ht="11.25">
      <c r="A272" s="16" t="s">
        <v>596</v>
      </c>
      <c r="B272" s="16" t="s">
        <v>597</v>
      </c>
      <c r="C272" s="17">
        <v>2385211</v>
      </c>
      <c r="D272" s="18">
        <v>59664423</v>
      </c>
      <c r="E272" s="18">
        <v>59664423</v>
      </c>
      <c r="F272" s="19">
        <v>2385211</v>
      </c>
      <c r="G272" s="23">
        <v>2385211</v>
      </c>
      <c r="H272" s="19">
        <v>0</v>
      </c>
    </row>
    <row r="273" spans="1:8" ht="11.25">
      <c r="A273" s="16" t="s">
        <v>598</v>
      </c>
      <c r="B273" s="16" t="s">
        <v>599</v>
      </c>
      <c r="C273" s="17">
        <v>20041487</v>
      </c>
      <c r="D273" s="40">
        <v>491131</v>
      </c>
      <c r="E273" s="40">
        <v>16529856</v>
      </c>
      <c r="F273" s="17">
        <v>4002762</v>
      </c>
      <c r="G273" s="20">
        <v>0</v>
      </c>
      <c r="H273" s="19">
        <v>0</v>
      </c>
    </row>
    <row r="274" spans="1:8" ht="11.25">
      <c r="A274" s="16" t="s">
        <v>600</v>
      </c>
      <c r="B274" s="16" t="s">
        <v>601</v>
      </c>
      <c r="C274" s="17">
        <v>20041487</v>
      </c>
      <c r="D274" s="18">
        <v>107119</v>
      </c>
      <c r="E274" s="18">
        <v>16529856</v>
      </c>
      <c r="F274" s="19">
        <v>3618750</v>
      </c>
      <c r="G274" s="23">
        <v>3618750</v>
      </c>
      <c r="H274" s="19">
        <v>0</v>
      </c>
    </row>
    <row r="275" spans="1:8" ht="11.25">
      <c r="A275" s="16" t="s">
        <v>602</v>
      </c>
      <c r="B275" s="16" t="s">
        <v>603</v>
      </c>
      <c r="C275" s="17">
        <v>0</v>
      </c>
      <c r="D275" s="18">
        <v>384012</v>
      </c>
      <c r="E275" s="18">
        <v>0</v>
      </c>
      <c r="F275" s="19">
        <v>384012</v>
      </c>
      <c r="G275" s="23">
        <v>384012</v>
      </c>
      <c r="H275" s="19">
        <v>0</v>
      </c>
    </row>
    <row r="276" spans="1:8" ht="11.25">
      <c r="A276" s="16" t="s">
        <v>604</v>
      </c>
      <c r="B276" s="16" t="s">
        <v>605</v>
      </c>
      <c r="C276" s="17">
        <v>91215825</v>
      </c>
      <c r="D276" s="40">
        <v>20477247</v>
      </c>
      <c r="E276" s="40">
        <v>25205639</v>
      </c>
      <c r="F276" s="17">
        <v>86487433</v>
      </c>
      <c r="G276" s="20">
        <v>0</v>
      </c>
      <c r="H276" s="19">
        <v>0</v>
      </c>
    </row>
    <row r="277" spans="1:8" ht="11.25">
      <c r="A277" s="16" t="s">
        <v>606</v>
      </c>
      <c r="B277" s="16" t="s">
        <v>607</v>
      </c>
      <c r="C277" s="17">
        <v>1255502</v>
      </c>
      <c r="D277" s="18">
        <v>19538313</v>
      </c>
      <c r="E277" s="18">
        <v>16666212</v>
      </c>
      <c r="F277" s="19">
        <v>4127603</v>
      </c>
      <c r="G277" s="23">
        <v>4127603</v>
      </c>
      <c r="H277" s="19">
        <v>0</v>
      </c>
    </row>
    <row r="278" spans="1:8" ht="11.25">
      <c r="A278" s="16" t="s">
        <v>608</v>
      </c>
      <c r="B278" s="16" t="s">
        <v>609</v>
      </c>
      <c r="C278" s="17">
        <v>89960322</v>
      </c>
      <c r="D278" s="18">
        <v>938934</v>
      </c>
      <c r="E278" s="18">
        <v>8539427</v>
      </c>
      <c r="F278" s="19">
        <v>82359830</v>
      </c>
      <c r="G278" s="23">
        <v>82359830</v>
      </c>
      <c r="H278" s="19">
        <v>0</v>
      </c>
    </row>
    <row r="279" spans="1:8" ht="11.25">
      <c r="A279" s="16" t="s">
        <v>610</v>
      </c>
      <c r="B279" s="16" t="s">
        <v>611</v>
      </c>
      <c r="C279" s="17">
        <v>95962150</v>
      </c>
      <c r="D279" s="40">
        <v>3804924</v>
      </c>
      <c r="E279" s="40">
        <v>310159</v>
      </c>
      <c r="F279" s="17">
        <v>99456915</v>
      </c>
      <c r="G279" s="20">
        <v>0</v>
      </c>
      <c r="H279" s="19">
        <v>0</v>
      </c>
    </row>
    <row r="280" spans="1:8" ht="11.25">
      <c r="A280" s="16" t="s">
        <v>612</v>
      </c>
      <c r="B280" s="16" t="s">
        <v>613</v>
      </c>
      <c r="C280" s="17">
        <v>95962150</v>
      </c>
      <c r="D280" s="18">
        <v>3804924</v>
      </c>
      <c r="E280" s="18">
        <v>310159</v>
      </c>
      <c r="F280" s="19">
        <v>99456915</v>
      </c>
      <c r="G280" s="23">
        <v>99456915</v>
      </c>
      <c r="H280" s="19">
        <v>0</v>
      </c>
    </row>
    <row r="281" spans="1:8" ht="11.25">
      <c r="A281" s="16" t="s">
        <v>614</v>
      </c>
      <c r="B281" s="16" t="s">
        <v>615</v>
      </c>
      <c r="C281" s="17">
        <v>5324315</v>
      </c>
      <c r="D281" s="40">
        <v>0</v>
      </c>
      <c r="E281" s="40">
        <v>0</v>
      </c>
      <c r="F281" s="17">
        <v>5324315</v>
      </c>
      <c r="G281" s="20">
        <v>0</v>
      </c>
      <c r="H281" s="19">
        <v>0</v>
      </c>
    </row>
    <row r="282" spans="1:8" ht="11.25">
      <c r="A282" s="16" t="s">
        <v>616</v>
      </c>
      <c r="B282" s="16" t="s">
        <v>617</v>
      </c>
      <c r="C282" s="17">
        <v>0</v>
      </c>
      <c r="D282" s="18">
        <v>0</v>
      </c>
      <c r="E282" s="18">
        <v>0</v>
      </c>
      <c r="F282" s="19">
        <v>0</v>
      </c>
      <c r="G282" s="23">
        <v>0</v>
      </c>
      <c r="H282" s="19">
        <v>0</v>
      </c>
    </row>
    <row r="283" spans="1:8" ht="11.25">
      <c r="A283" s="16" t="s">
        <v>618</v>
      </c>
      <c r="B283" s="16" t="s">
        <v>619</v>
      </c>
      <c r="C283" s="17">
        <v>36026</v>
      </c>
      <c r="D283" s="18">
        <v>0</v>
      </c>
      <c r="E283" s="18">
        <v>0</v>
      </c>
      <c r="F283" s="19">
        <v>36026</v>
      </c>
      <c r="G283" s="23">
        <v>36026</v>
      </c>
      <c r="H283" s="19">
        <v>0</v>
      </c>
    </row>
    <row r="284" spans="1:8" ht="11.25">
      <c r="A284" s="16" t="s">
        <v>620</v>
      </c>
      <c r="B284" s="16" t="s">
        <v>621</v>
      </c>
      <c r="C284" s="17">
        <v>5288289</v>
      </c>
      <c r="D284" s="18">
        <v>0</v>
      </c>
      <c r="E284" s="18">
        <v>0</v>
      </c>
      <c r="F284" s="19">
        <v>5288289</v>
      </c>
      <c r="G284" s="23">
        <v>5288289</v>
      </c>
      <c r="H284" s="20">
        <v>0</v>
      </c>
    </row>
    <row r="285" spans="1:8" ht="11.25">
      <c r="A285" s="16" t="s">
        <v>622</v>
      </c>
      <c r="B285" s="16" t="s">
        <v>623</v>
      </c>
      <c r="C285" s="17">
        <v>194106</v>
      </c>
      <c r="D285" s="40">
        <v>0</v>
      </c>
      <c r="E285" s="40">
        <v>178771</v>
      </c>
      <c r="F285" s="17">
        <v>15335</v>
      </c>
      <c r="G285" s="20">
        <v>0</v>
      </c>
      <c r="H285" s="20">
        <v>0</v>
      </c>
    </row>
    <row r="286" spans="1:8" ht="11.25">
      <c r="A286" s="16" t="s">
        <v>624</v>
      </c>
      <c r="B286" s="16" t="s">
        <v>625</v>
      </c>
      <c r="C286" s="17">
        <v>194106</v>
      </c>
      <c r="D286" s="40">
        <v>0</v>
      </c>
      <c r="E286" s="40">
        <v>178771</v>
      </c>
      <c r="F286" s="17">
        <v>15335</v>
      </c>
      <c r="G286" s="20">
        <v>0</v>
      </c>
      <c r="H286" s="20">
        <v>0</v>
      </c>
    </row>
    <row r="287" spans="1:8" ht="11.25">
      <c r="A287" s="16" t="s">
        <v>626</v>
      </c>
      <c r="B287" s="16" t="s">
        <v>627</v>
      </c>
      <c r="C287" s="17">
        <v>194106</v>
      </c>
      <c r="D287" s="18">
        <v>0</v>
      </c>
      <c r="E287" s="18">
        <v>178771</v>
      </c>
      <c r="F287" s="19">
        <v>15335</v>
      </c>
      <c r="G287" s="23">
        <v>15335</v>
      </c>
      <c r="H287" s="20">
        <v>0</v>
      </c>
    </row>
    <row r="288" spans="1:8" ht="11.25">
      <c r="A288" s="16" t="s">
        <v>628</v>
      </c>
      <c r="B288" s="16" t="s">
        <v>629</v>
      </c>
      <c r="C288" s="17">
        <v>193689114</v>
      </c>
      <c r="D288" s="40">
        <v>2236575</v>
      </c>
      <c r="E288" s="40">
        <v>922831</v>
      </c>
      <c r="F288" s="17">
        <v>26918951</v>
      </c>
      <c r="G288" s="20">
        <v>0</v>
      </c>
      <c r="H288" s="20">
        <v>0</v>
      </c>
    </row>
    <row r="289" spans="1:8" ht="11.25">
      <c r="A289" s="16" t="s">
        <v>630</v>
      </c>
      <c r="B289" s="16" t="s">
        <v>631</v>
      </c>
      <c r="C289" s="17">
        <v>16133182</v>
      </c>
      <c r="D289" s="40">
        <v>11000</v>
      </c>
      <c r="E289" s="40">
        <v>0</v>
      </c>
      <c r="F289" s="17">
        <v>16144182</v>
      </c>
      <c r="G289" s="20">
        <v>0</v>
      </c>
      <c r="H289" s="20">
        <v>0</v>
      </c>
    </row>
    <row r="290" spans="1:8" ht="11.25">
      <c r="A290" s="16" t="s">
        <v>632</v>
      </c>
      <c r="B290" s="16" t="s">
        <v>633</v>
      </c>
      <c r="C290" s="17">
        <v>16133182</v>
      </c>
      <c r="D290" s="18">
        <v>11000</v>
      </c>
      <c r="E290" s="18">
        <v>0</v>
      </c>
      <c r="F290" s="19">
        <v>16144182</v>
      </c>
      <c r="G290" s="23">
        <v>0</v>
      </c>
      <c r="H290" s="19">
        <v>16144182</v>
      </c>
    </row>
    <row r="291" spans="1:8" ht="11.25">
      <c r="A291" s="16" t="s">
        <v>634</v>
      </c>
      <c r="B291" s="16" t="s">
        <v>635</v>
      </c>
      <c r="C291" s="17">
        <v>1934331</v>
      </c>
      <c r="D291" s="40">
        <v>323204</v>
      </c>
      <c r="E291" s="40">
        <v>0</v>
      </c>
      <c r="F291" s="17">
        <v>2257536</v>
      </c>
      <c r="G291" s="20">
        <v>0</v>
      </c>
      <c r="H291" s="19">
        <v>0</v>
      </c>
    </row>
    <row r="292" spans="1:8" ht="11.25">
      <c r="A292" s="16" t="s">
        <v>636</v>
      </c>
      <c r="B292" s="16" t="s">
        <v>637</v>
      </c>
      <c r="C292" s="17">
        <v>1934331</v>
      </c>
      <c r="D292" s="18">
        <v>323204</v>
      </c>
      <c r="E292" s="18">
        <v>0</v>
      </c>
      <c r="F292" s="19">
        <v>2257536</v>
      </c>
      <c r="G292" s="20">
        <v>0</v>
      </c>
      <c r="H292" s="19">
        <v>2257536</v>
      </c>
    </row>
    <row r="293" spans="1:8" ht="11.25">
      <c r="A293" s="16" t="s">
        <v>638</v>
      </c>
      <c r="B293" s="16" t="s">
        <v>639</v>
      </c>
      <c r="C293" s="17">
        <v>16532356</v>
      </c>
      <c r="D293" s="40">
        <v>1506041</v>
      </c>
      <c r="E293" s="40">
        <v>404868</v>
      </c>
      <c r="F293" s="17">
        <v>2333781</v>
      </c>
      <c r="G293" s="20">
        <v>0</v>
      </c>
      <c r="H293" s="19">
        <v>0</v>
      </c>
    </row>
    <row r="294" spans="1:8" ht="11.25">
      <c r="A294" s="16" t="s">
        <v>640</v>
      </c>
      <c r="B294" s="16" t="s">
        <v>641</v>
      </c>
      <c r="C294" s="17">
        <v>540</v>
      </c>
      <c r="D294" s="18">
        <v>0</v>
      </c>
      <c r="E294" s="18">
        <v>0</v>
      </c>
      <c r="F294" s="19">
        <v>540</v>
      </c>
      <c r="G294" s="20">
        <v>0</v>
      </c>
      <c r="H294" s="19">
        <v>540</v>
      </c>
    </row>
    <row r="295" spans="1:8" ht="11.25">
      <c r="A295" s="16" t="s">
        <v>642</v>
      </c>
      <c r="B295" s="16" t="s">
        <v>643</v>
      </c>
      <c r="C295" s="17">
        <v>40173</v>
      </c>
      <c r="D295" s="18">
        <v>388</v>
      </c>
      <c r="E295" s="18">
        <v>3120</v>
      </c>
      <c r="F295" s="19">
        <v>37442</v>
      </c>
      <c r="G295" s="20">
        <v>0</v>
      </c>
      <c r="H295" s="19">
        <v>37442</v>
      </c>
    </row>
    <row r="296" spans="1:8" ht="11.25">
      <c r="A296" s="16" t="s">
        <v>644</v>
      </c>
      <c r="B296" s="16" t="s">
        <v>645</v>
      </c>
      <c r="C296" s="17">
        <v>1162019</v>
      </c>
      <c r="D296" s="18">
        <v>1315179</v>
      </c>
      <c r="E296" s="18">
        <v>209624</v>
      </c>
      <c r="F296" s="19">
        <v>2267574</v>
      </c>
      <c r="G296" s="20">
        <v>0</v>
      </c>
      <c r="H296" s="19">
        <v>2267574</v>
      </c>
    </row>
    <row r="297" spans="1:8" ht="11.25">
      <c r="A297" s="16" t="s">
        <v>646</v>
      </c>
      <c r="B297" s="16" t="s">
        <v>647</v>
      </c>
      <c r="C297" s="17">
        <v>29120</v>
      </c>
      <c r="D297" s="18">
        <v>190473</v>
      </c>
      <c r="E297" s="18">
        <v>191873</v>
      </c>
      <c r="F297" s="19">
        <v>27720</v>
      </c>
      <c r="G297" s="20">
        <v>0</v>
      </c>
      <c r="H297" s="19">
        <v>27720</v>
      </c>
    </row>
    <row r="298" spans="1:8" ht="11.25">
      <c r="A298" s="16" t="s">
        <v>648</v>
      </c>
      <c r="B298" s="16" t="s">
        <v>649</v>
      </c>
      <c r="C298" s="17">
        <v>755</v>
      </c>
      <c r="D298" s="18">
        <v>0</v>
      </c>
      <c r="E298" s="18">
        <v>250</v>
      </c>
      <c r="F298" s="19">
        <v>505</v>
      </c>
      <c r="G298" s="20">
        <v>0</v>
      </c>
      <c r="H298" s="19">
        <v>505</v>
      </c>
    </row>
    <row r="299" spans="1:8" ht="11.25">
      <c r="A299" s="16" t="s">
        <v>650</v>
      </c>
      <c r="B299" s="16" t="s">
        <v>651</v>
      </c>
      <c r="C299" s="17">
        <v>7633800</v>
      </c>
      <c r="D299" s="40">
        <v>0</v>
      </c>
      <c r="E299" s="40">
        <v>0</v>
      </c>
      <c r="F299" s="17">
        <v>7633800</v>
      </c>
      <c r="G299" s="20">
        <v>0</v>
      </c>
      <c r="H299" s="19">
        <v>0</v>
      </c>
    </row>
    <row r="300" spans="1:8" ht="11.25">
      <c r="A300" s="16" t="s">
        <v>652</v>
      </c>
      <c r="B300" s="16" t="s">
        <v>653</v>
      </c>
      <c r="C300" s="17">
        <v>7633800</v>
      </c>
      <c r="D300" s="18">
        <v>0</v>
      </c>
      <c r="E300" s="18">
        <v>0</v>
      </c>
      <c r="F300" s="19">
        <v>7633800</v>
      </c>
      <c r="G300" s="20">
        <v>0</v>
      </c>
      <c r="H300" s="19">
        <v>7633800</v>
      </c>
    </row>
    <row r="301" spans="1:8" ht="11.25">
      <c r="A301" s="16" t="s">
        <v>654</v>
      </c>
      <c r="B301" s="16" t="s">
        <v>655</v>
      </c>
      <c r="C301" s="17">
        <v>0</v>
      </c>
      <c r="D301" s="18">
        <v>0</v>
      </c>
      <c r="E301" s="18">
        <v>0</v>
      </c>
      <c r="F301" s="19">
        <v>0</v>
      </c>
      <c r="G301" s="20">
        <v>0</v>
      </c>
      <c r="H301" s="19">
        <v>0</v>
      </c>
    </row>
    <row r="302" spans="1:8" ht="11.25">
      <c r="A302" s="16" t="s">
        <v>656</v>
      </c>
      <c r="B302" s="16" t="s">
        <v>657</v>
      </c>
      <c r="C302" s="17">
        <v>16074</v>
      </c>
      <c r="D302" s="40">
        <v>0</v>
      </c>
      <c r="E302" s="40">
        <v>0</v>
      </c>
      <c r="F302" s="17">
        <v>16074</v>
      </c>
      <c r="G302" s="20">
        <v>0</v>
      </c>
      <c r="H302" s="19">
        <v>0</v>
      </c>
    </row>
    <row r="303" spans="1:8" ht="11.25">
      <c r="A303" s="16" t="s">
        <v>658</v>
      </c>
      <c r="B303" s="16" t="s">
        <v>659</v>
      </c>
      <c r="C303" s="17">
        <v>1248</v>
      </c>
      <c r="D303" s="18">
        <v>0</v>
      </c>
      <c r="E303" s="18">
        <v>0</v>
      </c>
      <c r="F303" s="19">
        <v>1248</v>
      </c>
      <c r="G303" s="20">
        <v>0</v>
      </c>
      <c r="H303" s="19">
        <v>1248</v>
      </c>
    </row>
    <row r="304" spans="1:8" ht="11.25">
      <c r="A304" s="16" t="s">
        <v>660</v>
      </c>
      <c r="B304" s="16" t="s">
        <v>661</v>
      </c>
      <c r="C304" s="17">
        <v>3812</v>
      </c>
      <c r="D304" s="18">
        <v>0</v>
      </c>
      <c r="E304" s="18">
        <v>0</v>
      </c>
      <c r="F304" s="19">
        <v>3812</v>
      </c>
      <c r="G304" s="20">
        <v>0</v>
      </c>
      <c r="H304" s="19">
        <v>3812</v>
      </c>
    </row>
    <row r="305" spans="1:8" ht="11.25">
      <c r="A305" s="16" t="s">
        <v>662</v>
      </c>
      <c r="B305" s="16" t="s">
        <v>663</v>
      </c>
      <c r="C305" s="17">
        <v>5498</v>
      </c>
      <c r="D305" s="18">
        <v>0</v>
      </c>
      <c r="E305" s="18">
        <v>0</v>
      </c>
      <c r="F305" s="19">
        <v>5498</v>
      </c>
      <c r="G305" s="20">
        <v>0</v>
      </c>
      <c r="H305" s="19">
        <v>5498</v>
      </c>
    </row>
    <row r="306" spans="1:8" ht="11.25">
      <c r="A306" s="16" t="s">
        <v>664</v>
      </c>
      <c r="B306" s="16" t="s">
        <v>665</v>
      </c>
      <c r="C306" s="17">
        <v>5516</v>
      </c>
      <c r="D306" s="18">
        <v>0</v>
      </c>
      <c r="E306" s="18">
        <v>0</v>
      </c>
      <c r="F306" s="19">
        <v>5516</v>
      </c>
      <c r="G306" s="20">
        <v>0</v>
      </c>
      <c r="H306" s="19">
        <v>5516</v>
      </c>
    </row>
    <row r="307" spans="1:8" ht="11.25">
      <c r="A307" s="16" t="s">
        <v>666</v>
      </c>
      <c r="B307" s="16" t="s">
        <v>667</v>
      </c>
      <c r="C307" s="17">
        <v>794146</v>
      </c>
      <c r="D307" s="40">
        <v>3120</v>
      </c>
      <c r="E307" s="40">
        <v>388</v>
      </c>
      <c r="F307" s="17">
        <v>796878</v>
      </c>
      <c r="G307" s="20">
        <v>0</v>
      </c>
      <c r="H307" s="19">
        <v>0</v>
      </c>
    </row>
    <row r="308" spans="1:8" ht="11.25">
      <c r="A308" s="16" t="s">
        <v>668</v>
      </c>
      <c r="B308" s="16" t="s">
        <v>669</v>
      </c>
      <c r="C308" s="17">
        <v>765907</v>
      </c>
      <c r="D308" s="18">
        <v>3120</v>
      </c>
      <c r="E308" s="18">
        <v>388</v>
      </c>
      <c r="F308" s="19">
        <v>768638</v>
      </c>
      <c r="G308" s="20">
        <v>0</v>
      </c>
      <c r="H308" s="19">
        <v>768638</v>
      </c>
    </row>
    <row r="309" spans="1:8" ht="11.25">
      <c r="A309" s="16" t="s">
        <v>670</v>
      </c>
      <c r="B309" s="16" t="s">
        <v>671</v>
      </c>
      <c r="C309" s="17">
        <v>28239</v>
      </c>
      <c r="D309" s="18">
        <v>0</v>
      </c>
      <c r="E309" s="18">
        <v>0</v>
      </c>
      <c r="F309" s="19">
        <v>28239</v>
      </c>
      <c r="G309" s="20">
        <v>0</v>
      </c>
      <c r="H309" s="19">
        <v>28239</v>
      </c>
    </row>
    <row r="310" spans="1:8" ht="11.25">
      <c r="A310" s="16" t="s">
        <v>672</v>
      </c>
      <c r="B310" s="16" t="s">
        <v>673</v>
      </c>
      <c r="C310" s="17">
        <v>2467176</v>
      </c>
      <c r="D310" s="40">
        <v>207942</v>
      </c>
      <c r="E310" s="40">
        <v>14485</v>
      </c>
      <c r="F310" s="17">
        <v>2660633</v>
      </c>
      <c r="G310" s="20">
        <v>0</v>
      </c>
      <c r="H310" s="19">
        <v>0</v>
      </c>
    </row>
    <row r="311" spans="1:8" ht="11.25">
      <c r="A311" s="16" t="s">
        <v>674</v>
      </c>
      <c r="B311" s="16" t="s">
        <v>675</v>
      </c>
      <c r="C311" s="17">
        <v>136517</v>
      </c>
      <c r="D311" s="18">
        <v>16</v>
      </c>
      <c r="E311" s="18">
        <v>73</v>
      </c>
      <c r="F311" s="19">
        <v>136460</v>
      </c>
      <c r="G311" s="20">
        <v>0</v>
      </c>
      <c r="H311" s="19">
        <v>136460</v>
      </c>
    </row>
    <row r="312" spans="1:8" ht="11.25">
      <c r="A312" s="16" t="s">
        <v>676</v>
      </c>
      <c r="B312" s="16" t="s">
        <v>677</v>
      </c>
      <c r="C312" s="17">
        <v>2330658</v>
      </c>
      <c r="D312" s="18">
        <v>207926</v>
      </c>
      <c r="E312" s="18">
        <v>14412</v>
      </c>
      <c r="F312" s="19">
        <v>2524173</v>
      </c>
      <c r="G312" s="20">
        <v>0</v>
      </c>
      <c r="H312" s="19">
        <v>2524173</v>
      </c>
    </row>
    <row r="313" spans="1:8" ht="11.25">
      <c r="A313" s="16" t="s">
        <v>678</v>
      </c>
      <c r="B313" s="16" t="s">
        <v>679</v>
      </c>
      <c r="C313" s="17">
        <v>410698</v>
      </c>
      <c r="D313" s="40">
        <v>164973</v>
      </c>
      <c r="E313" s="40">
        <v>25500</v>
      </c>
      <c r="F313" s="17">
        <v>550171</v>
      </c>
      <c r="G313" s="20">
        <v>0</v>
      </c>
      <c r="H313" s="19">
        <v>0</v>
      </c>
    </row>
    <row r="314" spans="1:8" ht="11.25">
      <c r="A314" s="16" t="s">
        <v>680</v>
      </c>
      <c r="B314" s="16" t="s">
        <v>681</v>
      </c>
      <c r="C314" s="17">
        <v>410698</v>
      </c>
      <c r="D314" s="18">
        <v>164973</v>
      </c>
      <c r="E314" s="18">
        <v>25500</v>
      </c>
      <c r="F314" s="19">
        <v>550171</v>
      </c>
      <c r="G314" s="20">
        <v>0</v>
      </c>
      <c r="H314" s="19">
        <v>550171</v>
      </c>
    </row>
    <row r="315" spans="1:8" ht="11.25">
      <c r="A315" s="16" t="s">
        <v>682</v>
      </c>
      <c r="B315" s="16" t="s">
        <v>683</v>
      </c>
      <c r="C315" s="17">
        <v>3721</v>
      </c>
      <c r="D315" s="40">
        <v>250</v>
      </c>
      <c r="E315" s="40">
        <v>0</v>
      </c>
      <c r="F315" s="17">
        <v>3971</v>
      </c>
      <c r="G315" s="20">
        <v>0</v>
      </c>
      <c r="H315" s="19">
        <v>0</v>
      </c>
    </row>
    <row r="316" spans="1:8" ht="11.25">
      <c r="A316" s="16" t="s">
        <v>684</v>
      </c>
      <c r="B316" s="16" t="s">
        <v>685</v>
      </c>
      <c r="C316" s="17">
        <v>3721</v>
      </c>
      <c r="D316" s="18">
        <v>250</v>
      </c>
      <c r="E316" s="18">
        <v>0</v>
      </c>
      <c r="F316" s="19">
        <v>3971</v>
      </c>
      <c r="G316" s="20">
        <v>0</v>
      </c>
      <c r="H316" s="19">
        <v>3971</v>
      </c>
    </row>
    <row r="317" spans="1:8" ht="11.25">
      <c r="A317" s="16" t="s">
        <v>686</v>
      </c>
      <c r="B317" s="16" t="s">
        <v>687</v>
      </c>
      <c r="C317" s="17">
        <v>-5020533</v>
      </c>
      <c r="D317" s="40">
        <v>20042</v>
      </c>
      <c r="E317" s="40">
        <v>477589</v>
      </c>
      <c r="F317" s="17">
        <v>-5478080</v>
      </c>
      <c r="G317" s="20">
        <v>0</v>
      </c>
      <c r="H317" s="19">
        <v>0</v>
      </c>
    </row>
    <row r="318" spans="1:8" ht="11.25">
      <c r="A318" s="16" t="s">
        <v>688</v>
      </c>
      <c r="B318" s="16" t="s">
        <v>637</v>
      </c>
      <c r="C318" s="17">
        <v>-2101800</v>
      </c>
      <c r="D318" s="18">
        <v>0</v>
      </c>
      <c r="E318" s="18">
        <v>45712</v>
      </c>
      <c r="F318" s="19">
        <v>-2147512</v>
      </c>
      <c r="G318" s="20">
        <v>0</v>
      </c>
      <c r="H318" s="19">
        <v>-2147512</v>
      </c>
    </row>
    <row r="319" spans="1:8" ht="11.25">
      <c r="A319" s="16" t="s">
        <v>689</v>
      </c>
      <c r="B319" s="16" t="s">
        <v>641</v>
      </c>
      <c r="C319" s="17">
        <v>-13539</v>
      </c>
      <c r="D319" s="18">
        <v>0</v>
      </c>
      <c r="E319" s="18">
        <v>279</v>
      </c>
      <c r="F319" s="19">
        <v>-13818</v>
      </c>
      <c r="G319" s="20">
        <v>0</v>
      </c>
      <c r="H319" s="19">
        <v>-13818</v>
      </c>
    </row>
    <row r="320" spans="1:8" ht="11.25">
      <c r="A320" s="16" t="s">
        <v>690</v>
      </c>
      <c r="B320" s="16" t="s">
        <v>691</v>
      </c>
      <c r="C320" s="17">
        <v>-792036</v>
      </c>
      <c r="D320" s="18">
        <v>556</v>
      </c>
      <c r="E320" s="18">
        <v>2437</v>
      </c>
      <c r="F320" s="19">
        <v>-793917</v>
      </c>
      <c r="G320" s="20">
        <v>0</v>
      </c>
      <c r="H320" s="19">
        <v>-793917</v>
      </c>
    </row>
    <row r="321" spans="1:8" ht="11.25">
      <c r="A321" s="16" t="s">
        <v>692</v>
      </c>
      <c r="B321" s="16" t="s">
        <v>645</v>
      </c>
      <c r="C321" s="17">
        <v>-1887957</v>
      </c>
      <c r="D321" s="18">
        <v>3473</v>
      </c>
      <c r="E321" s="18">
        <v>248961</v>
      </c>
      <c r="F321" s="19">
        <v>-2133445</v>
      </c>
      <c r="G321" s="20">
        <v>0</v>
      </c>
      <c r="H321" s="19">
        <v>-2133445</v>
      </c>
    </row>
    <row r="322" spans="1:8" ht="11.25">
      <c r="A322" s="16" t="s">
        <v>693</v>
      </c>
      <c r="B322" s="16" t="s">
        <v>647</v>
      </c>
      <c r="C322" s="17">
        <v>-221476</v>
      </c>
      <c r="D322" s="18">
        <v>16012</v>
      </c>
      <c r="E322" s="18">
        <v>179948</v>
      </c>
      <c r="F322" s="19">
        <v>-385413</v>
      </c>
      <c r="G322" s="20">
        <v>0</v>
      </c>
      <c r="H322" s="19">
        <v>-385413</v>
      </c>
    </row>
    <row r="323" spans="1:8" ht="11.25">
      <c r="A323" s="16" t="s">
        <v>694</v>
      </c>
      <c r="B323" s="16" t="s">
        <v>695</v>
      </c>
      <c r="C323" s="17">
        <v>-3727</v>
      </c>
      <c r="D323" s="18">
        <v>0</v>
      </c>
      <c r="E323" s="18">
        <v>250</v>
      </c>
      <c r="F323" s="19">
        <v>-3977</v>
      </c>
      <c r="G323" s="20">
        <v>0</v>
      </c>
      <c r="H323" s="19">
        <v>-3977</v>
      </c>
    </row>
    <row r="324" spans="1:8" s="24" customFormat="1" ht="12.75">
      <c r="A324" s="91" t="s">
        <v>696</v>
      </c>
      <c r="B324" s="91" t="s">
        <v>697</v>
      </c>
      <c r="C324" s="17">
        <v>183154429</v>
      </c>
      <c r="D324" s="17">
        <v>3302736</v>
      </c>
      <c r="E324" s="17">
        <v>124048</v>
      </c>
      <c r="F324" s="17">
        <v>186333116</v>
      </c>
      <c r="G324" s="92">
        <v>0</v>
      </c>
      <c r="H324" s="93">
        <v>0</v>
      </c>
    </row>
    <row r="325" spans="1:8" ht="11.25">
      <c r="A325" s="16" t="s">
        <v>698</v>
      </c>
      <c r="B325" s="16" t="s">
        <v>699</v>
      </c>
      <c r="C325" s="17">
        <v>159817681</v>
      </c>
      <c r="D325" s="40">
        <v>3160605</v>
      </c>
      <c r="E325" s="40">
        <v>15837</v>
      </c>
      <c r="F325" s="17">
        <v>162962450</v>
      </c>
      <c r="G325" s="20">
        <v>0</v>
      </c>
      <c r="H325" s="19">
        <v>0</v>
      </c>
    </row>
    <row r="326" spans="1:8" ht="11.25">
      <c r="A326" s="16" t="s">
        <v>700</v>
      </c>
      <c r="B326" s="16" t="s">
        <v>701</v>
      </c>
      <c r="C326" s="17">
        <v>62502</v>
      </c>
      <c r="D326" s="18">
        <v>0</v>
      </c>
      <c r="E326" s="18">
        <v>15832</v>
      </c>
      <c r="F326" s="19">
        <v>46669</v>
      </c>
      <c r="G326" s="20">
        <v>0</v>
      </c>
      <c r="H326" s="19">
        <v>46669</v>
      </c>
    </row>
    <row r="327" spans="1:8" ht="11.25">
      <c r="A327" s="16" t="s">
        <v>702</v>
      </c>
      <c r="B327" s="16" t="s">
        <v>703</v>
      </c>
      <c r="C327" s="17">
        <v>4</v>
      </c>
      <c r="D327" s="18">
        <v>0</v>
      </c>
      <c r="E327" s="18">
        <v>4</v>
      </c>
      <c r="F327" s="19">
        <v>0</v>
      </c>
      <c r="G327" s="20">
        <v>0</v>
      </c>
      <c r="H327" s="19">
        <v>0</v>
      </c>
    </row>
    <row r="328" spans="1:8" ht="11.25">
      <c r="A328" s="16" t="s">
        <v>704</v>
      </c>
      <c r="B328" s="16" t="s">
        <v>705</v>
      </c>
      <c r="C328" s="17">
        <v>159755174</v>
      </c>
      <c r="D328" s="18">
        <v>3160605</v>
      </c>
      <c r="E328" s="18">
        <v>0</v>
      </c>
      <c r="F328" s="19">
        <v>162915780</v>
      </c>
      <c r="G328" s="20">
        <v>0</v>
      </c>
      <c r="H328" s="19">
        <v>162915780</v>
      </c>
    </row>
    <row r="329" spans="1:8" ht="12.75">
      <c r="A329" s="16" t="s">
        <v>706</v>
      </c>
      <c r="B329" s="16" t="s">
        <v>707</v>
      </c>
      <c r="C329" s="17">
        <v>3717887</v>
      </c>
      <c r="D329" s="94">
        <v>53292</v>
      </c>
      <c r="E329" s="94">
        <v>40606</v>
      </c>
      <c r="F329" s="95">
        <v>3730573</v>
      </c>
      <c r="G329" s="20">
        <v>0</v>
      </c>
      <c r="H329" s="19">
        <v>0</v>
      </c>
    </row>
    <row r="330" spans="1:8" ht="11.25">
      <c r="A330" s="16" t="s">
        <v>708</v>
      </c>
      <c r="B330" s="16" t="s">
        <v>709</v>
      </c>
      <c r="C330" s="17">
        <v>48397</v>
      </c>
      <c r="D330" s="18">
        <v>48165</v>
      </c>
      <c r="E330" s="18">
        <v>40606</v>
      </c>
      <c r="F330" s="19">
        <v>55957</v>
      </c>
      <c r="G330" s="20">
        <v>0</v>
      </c>
      <c r="H330" s="19">
        <v>55957</v>
      </c>
    </row>
    <row r="331" spans="1:8" ht="11.25">
      <c r="A331" s="16" t="s">
        <v>710</v>
      </c>
      <c r="B331" s="16" t="s">
        <v>711</v>
      </c>
      <c r="C331" s="17">
        <v>0</v>
      </c>
      <c r="D331" s="18">
        <v>3162</v>
      </c>
      <c r="E331" s="18">
        <v>0</v>
      </c>
      <c r="F331" s="19">
        <v>3162</v>
      </c>
      <c r="G331" s="20">
        <v>0</v>
      </c>
      <c r="H331" s="19">
        <v>3162</v>
      </c>
    </row>
    <row r="332" spans="1:8" ht="11.25">
      <c r="A332" s="16" t="s">
        <v>712</v>
      </c>
      <c r="B332" s="16" t="s">
        <v>705</v>
      </c>
      <c r="C332" s="17">
        <v>3669489</v>
      </c>
      <c r="D332" s="18">
        <v>0</v>
      </c>
      <c r="E332" s="18">
        <v>0</v>
      </c>
      <c r="F332" s="19">
        <v>3669489</v>
      </c>
      <c r="G332" s="20">
        <v>0</v>
      </c>
      <c r="H332" s="19">
        <v>3669489</v>
      </c>
    </row>
    <row r="333" spans="1:8" ht="11.25">
      <c r="A333" s="16" t="s">
        <v>713</v>
      </c>
      <c r="B333" s="16" t="s">
        <v>714</v>
      </c>
      <c r="C333" s="17">
        <v>0</v>
      </c>
      <c r="D333" s="18">
        <v>1964</v>
      </c>
      <c r="E333" s="18">
        <v>0</v>
      </c>
      <c r="F333" s="19">
        <v>1964</v>
      </c>
      <c r="G333" s="20">
        <v>0</v>
      </c>
      <c r="H333" s="19">
        <v>1964</v>
      </c>
    </row>
    <row r="334" spans="1:8" ht="11.25">
      <c r="A334" s="16" t="s">
        <v>715</v>
      </c>
      <c r="B334" s="16" t="s">
        <v>716</v>
      </c>
      <c r="C334" s="17">
        <v>7082915</v>
      </c>
      <c r="D334" s="40">
        <v>0</v>
      </c>
      <c r="E334" s="40">
        <v>0</v>
      </c>
      <c r="F334" s="17">
        <v>7082915</v>
      </c>
      <c r="G334" s="20">
        <v>0</v>
      </c>
      <c r="H334" s="19">
        <v>0</v>
      </c>
    </row>
    <row r="335" spans="1:8" ht="11.25">
      <c r="A335" s="16" t="s">
        <v>717</v>
      </c>
      <c r="B335" s="16" t="s">
        <v>718</v>
      </c>
      <c r="C335" s="17">
        <v>6955262</v>
      </c>
      <c r="D335" s="18">
        <v>0</v>
      </c>
      <c r="E335" s="18">
        <v>0</v>
      </c>
      <c r="F335" s="19">
        <v>6955262</v>
      </c>
      <c r="G335" s="20">
        <v>0</v>
      </c>
      <c r="H335" s="19">
        <v>6955262</v>
      </c>
    </row>
    <row r="336" spans="1:8" ht="11.25">
      <c r="A336" s="16" t="s">
        <v>719</v>
      </c>
      <c r="B336" s="16" t="s">
        <v>720</v>
      </c>
      <c r="C336" s="17">
        <v>127652</v>
      </c>
      <c r="D336" s="18">
        <v>0</v>
      </c>
      <c r="E336" s="18">
        <v>0</v>
      </c>
      <c r="F336" s="19">
        <v>127652</v>
      </c>
      <c r="G336" s="20">
        <v>0</v>
      </c>
      <c r="H336" s="19">
        <v>127652</v>
      </c>
    </row>
    <row r="337" spans="1:8" ht="11.25">
      <c r="A337" s="16" t="s">
        <v>721</v>
      </c>
      <c r="B337" s="16" t="s">
        <v>722</v>
      </c>
      <c r="C337" s="17">
        <v>-10006</v>
      </c>
      <c r="D337" s="40">
        <v>0</v>
      </c>
      <c r="E337" s="40">
        <v>0</v>
      </c>
      <c r="F337" s="17">
        <v>-10006</v>
      </c>
      <c r="G337" s="20">
        <v>0</v>
      </c>
      <c r="H337" s="19">
        <v>0</v>
      </c>
    </row>
    <row r="338" spans="1:8" ht="11.25">
      <c r="A338" s="16" t="s">
        <v>723</v>
      </c>
      <c r="B338" s="16" t="s">
        <v>720</v>
      </c>
      <c r="C338" s="17">
        <v>-10006</v>
      </c>
      <c r="D338" s="18">
        <v>0</v>
      </c>
      <c r="E338" s="18">
        <v>0</v>
      </c>
      <c r="F338" s="19">
        <v>-10006</v>
      </c>
      <c r="G338" s="20">
        <v>0</v>
      </c>
      <c r="H338" s="19">
        <v>-10006</v>
      </c>
    </row>
    <row r="339" spans="1:8" ht="11.25">
      <c r="A339" s="16" t="s">
        <v>724</v>
      </c>
      <c r="B339" s="16" t="s">
        <v>725</v>
      </c>
      <c r="C339" s="17">
        <v>8059268</v>
      </c>
      <c r="D339" s="40">
        <v>88838</v>
      </c>
      <c r="E339" s="40">
        <v>0</v>
      </c>
      <c r="F339" s="17">
        <v>8148107</v>
      </c>
      <c r="G339" s="20">
        <v>0</v>
      </c>
      <c r="H339" s="19">
        <v>0</v>
      </c>
    </row>
    <row r="340" spans="1:8" ht="11.25">
      <c r="A340" s="16" t="s">
        <v>726</v>
      </c>
      <c r="B340" s="16" t="s">
        <v>727</v>
      </c>
      <c r="C340" s="17">
        <v>8059268</v>
      </c>
      <c r="D340" s="18">
        <v>88838</v>
      </c>
      <c r="E340" s="18">
        <v>0</v>
      </c>
      <c r="F340" s="19">
        <v>8148107</v>
      </c>
      <c r="G340" s="20">
        <v>0</v>
      </c>
      <c r="H340" s="19">
        <v>8148107</v>
      </c>
    </row>
    <row r="341" spans="1:8" ht="11.25">
      <c r="A341" s="16" t="s">
        <v>728</v>
      </c>
      <c r="B341" s="16" t="s">
        <v>729</v>
      </c>
      <c r="C341" s="17">
        <v>-7817632</v>
      </c>
      <c r="D341" s="40">
        <v>0</v>
      </c>
      <c r="E341" s="40">
        <v>67605</v>
      </c>
      <c r="F341" s="17">
        <v>-7885237</v>
      </c>
      <c r="G341" s="20">
        <v>0</v>
      </c>
      <c r="H341" s="19">
        <v>0</v>
      </c>
    </row>
    <row r="342" spans="1:8" ht="11.25">
      <c r="A342" s="16" t="s">
        <v>730</v>
      </c>
      <c r="B342" s="16" t="s">
        <v>727</v>
      </c>
      <c r="C342" s="17">
        <v>-7817632</v>
      </c>
      <c r="D342" s="18">
        <v>0</v>
      </c>
      <c r="E342" s="18">
        <v>67605</v>
      </c>
      <c r="F342" s="19">
        <v>-7885237</v>
      </c>
      <c r="G342" s="20">
        <v>0</v>
      </c>
      <c r="H342" s="19">
        <v>-7885237</v>
      </c>
    </row>
    <row r="343" spans="1:8" ht="11.25">
      <c r="A343" s="16" t="s">
        <v>731</v>
      </c>
      <c r="B343" s="16" t="s">
        <v>732</v>
      </c>
      <c r="C343" s="17">
        <v>12304313</v>
      </c>
      <c r="D343" s="40">
        <v>0</v>
      </c>
      <c r="E343" s="40">
        <v>0</v>
      </c>
      <c r="F343" s="17">
        <v>12304313</v>
      </c>
      <c r="G343" s="20">
        <v>0</v>
      </c>
      <c r="H343" s="19">
        <v>0</v>
      </c>
    </row>
    <row r="344" spans="1:8" ht="11.25">
      <c r="A344" s="16" t="s">
        <v>733</v>
      </c>
      <c r="B344" s="16" t="s">
        <v>734</v>
      </c>
      <c r="C344" s="17">
        <v>1119290</v>
      </c>
      <c r="D344" s="18">
        <v>0</v>
      </c>
      <c r="E344" s="18">
        <v>0</v>
      </c>
      <c r="F344" s="19">
        <v>1119290</v>
      </c>
      <c r="G344" s="20">
        <v>0</v>
      </c>
      <c r="H344" s="19">
        <v>1119290</v>
      </c>
    </row>
    <row r="345" spans="1:8" ht="11.25">
      <c r="A345" s="16" t="s">
        <v>735</v>
      </c>
      <c r="B345" s="16" t="s">
        <v>637</v>
      </c>
      <c r="C345" s="17">
        <v>11185022</v>
      </c>
      <c r="D345" s="18">
        <v>0</v>
      </c>
      <c r="E345" s="18">
        <v>0</v>
      </c>
      <c r="F345" s="19">
        <v>11185022</v>
      </c>
      <c r="G345" s="20">
        <v>0</v>
      </c>
      <c r="H345" s="19">
        <v>11185022</v>
      </c>
    </row>
    <row r="346" spans="1:8" ht="11.25">
      <c r="A346" s="16" t="s">
        <v>736</v>
      </c>
      <c r="B346" s="16" t="s">
        <v>737</v>
      </c>
      <c r="C346" s="17">
        <v>871065837</v>
      </c>
      <c r="D346" s="40">
        <v>3238129214</v>
      </c>
      <c r="E346" s="40">
        <v>3259602385</v>
      </c>
      <c r="F346" s="17">
        <v>893744575</v>
      </c>
      <c r="G346" s="20">
        <v>0</v>
      </c>
      <c r="H346" s="19">
        <v>0</v>
      </c>
    </row>
    <row r="347" spans="1:8" ht="11.25">
      <c r="A347" s="16" t="s">
        <v>738</v>
      </c>
      <c r="B347" s="16" t="s">
        <v>739</v>
      </c>
      <c r="C347" s="17">
        <v>16600966</v>
      </c>
      <c r="D347" s="40">
        <v>0</v>
      </c>
      <c r="E347" s="40">
        <v>0</v>
      </c>
      <c r="F347" s="17">
        <v>16600966</v>
      </c>
      <c r="G347" s="20">
        <v>0</v>
      </c>
      <c r="H347" s="19">
        <v>0</v>
      </c>
    </row>
    <row r="348" spans="1:8" ht="11.25">
      <c r="A348" s="16" t="s">
        <v>740</v>
      </c>
      <c r="B348" s="16" t="s">
        <v>741</v>
      </c>
      <c r="C348" s="17">
        <v>16600966</v>
      </c>
      <c r="D348" s="40">
        <v>0</v>
      </c>
      <c r="E348" s="40">
        <v>0</v>
      </c>
      <c r="F348" s="17">
        <v>16600966</v>
      </c>
      <c r="G348" s="20">
        <v>0</v>
      </c>
      <c r="H348" s="19">
        <v>0</v>
      </c>
    </row>
    <row r="349" spans="1:8" ht="11.25">
      <c r="A349" s="16" t="s">
        <v>742</v>
      </c>
      <c r="B349" s="16" t="s">
        <v>743</v>
      </c>
      <c r="C349" s="17">
        <v>16600966</v>
      </c>
      <c r="D349" s="18">
        <v>0</v>
      </c>
      <c r="E349" s="18">
        <v>0</v>
      </c>
      <c r="F349" s="19">
        <v>16600966</v>
      </c>
      <c r="G349" s="23">
        <v>16600966</v>
      </c>
      <c r="H349" s="19">
        <v>0</v>
      </c>
    </row>
    <row r="350" spans="1:8" ht="11.25">
      <c r="A350" s="16" t="s">
        <v>744</v>
      </c>
      <c r="B350" s="16" t="s">
        <v>745</v>
      </c>
      <c r="C350" s="17">
        <v>854457165</v>
      </c>
      <c r="D350" s="40">
        <v>3233973654</v>
      </c>
      <c r="E350" s="40">
        <v>3255034495</v>
      </c>
      <c r="F350" s="17">
        <v>875518006</v>
      </c>
      <c r="G350" s="20">
        <v>0</v>
      </c>
      <c r="H350" s="19">
        <v>0</v>
      </c>
    </row>
    <row r="351" spans="1:8" ht="11.25">
      <c r="A351" s="16" t="s">
        <v>746</v>
      </c>
      <c r="B351" s="16" t="s">
        <v>747</v>
      </c>
      <c r="C351" s="17">
        <v>2725335</v>
      </c>
      <c r="D351" s="40">
        <v>154583152</v>
      </c>
      <c r="E351" s="40">
        <v>154971771</v>
      </c>
      <c r="F351" s="17">
        <v>3113954</v>
      </c>
      <c r="G351" s="20">
        <v>0</v>
      </c>
      <c r="H351" s="19">
        <v>0</v>
      </c>
    </row>
    <row r="352" spans="1:8" ht="11.25">
      <c r="A352" s="16" t="s">
        <v>748</v>
      </c>
      <c r="B352" s="16" t="s">
        <v>749</v>
      </c>
      <c r="C352" s="17">
        <v>11969</v>
      </c>
      <c r="D352" s="18">
        <v>604457</v>
      </c>
      <c r="E352" s="18">
        <v>752596</v>
      </c>
      <c r="F352" s="19">
        <v>160108</v>
      </c>
      <c r="G352" s="23">
        <v>160108</v>
      </c>
      <c r="H352" s="19">
        <v>0</v>
      </c>
    </row>
    <row r="353" spans="1:8" ht="11.25">
      <c r="A353" s="16" t="s">
        <v>750</v>
      </c>
      <c r="B353" s="16" t="s">
        <v>751</v>
      </c>
      <c r="C353" s="17">
        <v>2713365</v>
      </c>
      <c r="D353" s="18">
        <v>153978695</v>
      </c>
      <c r="E353" s="18">
        <v>154219175</v>
      </c>
      <c r="F353" s="19">
        <v>2953845</v>
      </c>
      <c r="G353" s="23">
        <v>2953845</v>
      </c>
      <c r="H353" s="19">
        <v>0</v>
      </c>
    </row>
    <row r="354" spans="1:8" ht="11.25">
      <c r="A354" s="16" t="s">
        <v>752</v>
      </c>
      <c r="B354" s="16" t="s">
        <v>753</v>
      </c>
      <c r="C354" s="17">
        <v>849944611</v>
      </c>
      <c r="D354" s="40">
        <v>3067197738</v>
      </c>
      <c r="E354" s="40">
        <v>3088513747</v>
      </c>
      <c r="F354" s="17">
        <v>871260620</v>
      </c>
      <c r="G354" s="20">
        <v>0</v>
      </c>
      <c r="H354" s="19">
        <v>0</v>
      </c>
    </row>
    <row r="355" spans="1:8" ht="11.25">
      <c r="A355" s="16" t="s">
        <v>754</v>
      </c>
      <c r="B355" s="16" t="s">
        <v>755</v>
      </c>
      <c r="C355" s="17">
        <v>7291</v>
      </c>
      <c r="D355" s="18">
        <v>4349425</v>
      </c>
      <c r="E355" s="18">
        <v>4342134</v>
      </c>
      <c r="F355" s="19">
        <v>0</v>
      </c>
      <c r="G355" s="23">
        <v>0</v>
      </c>
      <c r="H355" s="19">
        <v>0</v>
      </c>
    </row>
    <row r="356" spans="1:8" ht="11.25">
      <c r="A356" s="16" t="s">
        <v>756</v>
      </c>
      <c r="B356" s="16" t="s">
        <v>757</v>
      </c>
      <c r="C356" s="17">
        <v>764813709</v>
      </c>
      <c r="D356" s="18">
        <v>2290670544</v>
      </c>
      <c r="E356" s="18">
        <v>2319186489</v>
      </c>
      <c r="F356" s="19">
        <v>793329655</v>
      </c>
      <c r="G356" s="23">
        <v>793329655</v>
      </c>
      <c r="H356" s="19">
        <v>0</v>
      </c>
    </row>
    <row r="357" spans="1:8" ht="11.25">
      <c r="A357" s="16" t="s">
        <v>758</v>
      </c>
      <c r="B357" s="16" t="s">
        <v>759</v>
      </c>
      <c r="C357" s="17">
        <v>85123610</v>
      </c>
      <c r="D357" s="18">
        <v>772177768</v>
      </c>
      <c r="E357" s="18">
        <v>764985123</v>
      </c>
      <c r="F357" s="19">
        <v>77930965</v>
      </c>
      <c r="G357" s="23">
        <v>77930965</v>
      </c>
      <c r="H357" s="19">
        <v>0</v>
      </c>
    </row>
    <row r="358" spans="1:8" ht="11.25">
      <c r="A358" s="16" t="s">
        <v>760</v>
      </c>
      <c r="B358" s="16" t="s">
        <v>761</v>
      </c>
      <c r="C358" s="17">
        <v>898095</v>
      </c>
      <c r="D358" s="40">
        <v>2290864</v>
      </c>
      <c r="E358" s="40">
        <v>1693475</v>
      </c>
      <c r="F358" s="17">
        <v>300706</v>
      </c>
      <c r="G358" s="20">
        <v>0</v>
      </c>
      <c r="H358" s="19">
        <v>0</v>
      </c>
    </row>
    <row r="359" spans="1:8" ht="11.25">
      <c r="A359" s="16" t="s">
        <v>762</v>
      </c>
      <c r="B359" s="16" t="s">
        <v>763</v>
      </c>
      <c r="C359" s="17">
        <v>0</v>
      </c>
      <c r="D359" s="18">
        <v>167960</v>
      </c>
      <c r="E359" s="18">
        <v>167960</v>
      </c>
      <c r="F359" s="19">
        <v>0</v>
      </c>
      <c r="G359" s="23">
        <v>0</v>
      </c>
      <c r="H359" s="19">
        <v>0</v>
      </c>
    </row>
    <row r="360" spans="1:8" ht="11.25">
      <c r="A360" s="16" t="s">
        <v>764</v>
      </c>
      <c r="B360" s="16" t="s">
        <v>765</v>
      </c>
      <c r="C360" s="17">
        <v>29617</v>
      </c>
      <c r="D360" s="18">
        <v>450529</v>
      </c>
      <c r="E360" s="18">
        <v>473627</v>
      </c>
      <c r="F360" s="19">
        <v>52714</v>
      </c>
      <c r="G360" s="23">
        <v>52714</v>
      </c>
      <c r="H360" s="19">
        <v>0</v>
      </c>
    </row>
    <row r="361" spans="1:8" ht="11.25">
      <c r="A361" s="16" t="s">
        <v>766</v>
      </c>
      <c r="B361" s="16" t="s">
        <v>767</v>
      </c>
      <c r="C361" s="17">
        <v>0</v>
      </c>
      <c r="D361" s="18">
        <v>266981</v>
      </c>
      <c r="E361" s="18">
        <v>271716</v>
      </c>
      <c r="F361" s="19">
        <v>4734</v>
      </c>
      <c r="G361" s="23">
        <v>4734</v>
      </c>
      <c r="H361" s="19">
        <v>0</v>
      </c>
    </row>
    <row r="362" spans="1:8" ht="11.25">
      <c r="A362" s="16" t="s">
        <v>768</v>
      </c>
      <c r="B362" s="16" t="s">
        <v>769</v>
      </c>
      <c r="C362" s="17">
        <v>58642</v>
      </c>
      <c r="D362" s="18">
        <v>185228</v>
      </c>
      <c r="E362" s="18">
        <v>189294</v>
      </c>
      <c r="F362" s="19">
        <v>62708</v>
      </c>
      <c r="G362" s="23">
        <v>62708</v>
      </c>
      <c r="H362" s="19">
        <v>0</v>
      </c>
    </row>
    <row r="363" spans="1:8" ht="11.25">
      <c r="A363" s="16" t="s">
        <v>770</v>
      </c>
      <c r="B363" s="16" t="s">
        <v>771</v>
      </c>
      <c r="C363" s="17">
        <v>0</v>
      </c>
      <c r="D363" s="18">
        <v>529</v>
      </c>
      <c r="E363" s="18">
        <v>529</v>
      </c>
      <c r="F363" s="19">
        <v>0</v>
      </c>
      <c r="G363" s="23">
        <v>0</v>
      </c>
      <c r="H363" s="19">
        <v>0</v>
      </c>
    </row>
    <row r="364" spans="1:8" ht="11.25">
      <c r="A364" s="16" t="s">
        <v>772</v>
      </c>
      <c r="B364" s="16" t="s">
        <v>773</v>
      </c>
      <c r="C364" s="17">
        <v>0</v>
      </c>
      <c r="D364" s="18">
        <v>54940</v>
      </c>
      <c r="E364" s="18">
        <v>54940</v>
      </c>
      <c r="F364" s="19">
        <v>0</v>
      </c>
      <c r="G364" s="23">
        <v>0</v>
      </c>
      <c r="H364" s="19">
        <v>0</v>
      </c>
    </row>
    <row r="365" spans="1:8" ht="11.25">
      <c r="A365" s="16" t="s">
        <v>774</v>
      </c>
      <c r="B365" s="16" t="s">
        <v>775</v>
      </c>
      <c r="C365" s="17">
        <v>0</v>
      </c>
      <c r="D365" s="18">
        <v>85155</v>
      </c>
      <c r="E365" s="18">
        <v>85155</v>
      </c>
      <c r="F365" s="19">
        <v>0</v>
      </c>
      <c r="G365" s="23">
        <v>0</v>
      </c>
      <c r="H365" s="19">
        <v>0</v>
      </c>
    </row>
    <row r="366" spans="1:8" ht="11.25">
      <c r="A366" s="16" t="s">
        <v>776</v>
      </c>
      <c r="B366" s="16" t="s">
        <v>777</v>
      </c>
      <c r="C366" s="17">
        <v>76548</v>
      </c>
      <c r="D366" s="18">
        <v>7707</v>
      </c>
      <c r="E366" s="18">
        <v>110558</v>
      </c>
      <c r="F366" s="19">
        <v>179399</v>
      </c>
      <c r="G366" s="23">
        <v>179399</v>
      </c>
      <c r="H366" s="19">
        <v>0</v>
      </c>
    </row>
    <row r="367" spans="1:8" ht="11.25">
      <c r="A367" s="16" t="s">
        <v>778</v>
      </c>
      <c r="B367" s="16" t="s">
        <v>779</v>
      </c>
      <c r="C367" s="17">
        <v>3</v>
      </c>
      <c r="D367" s="18">
        <v>11062</v>
      </c>
      <c r="E367" s="18">
        <v>11059</v>
      </c>
      <c r="F367" s="19">
        <v>0</v>
      </c>
      <c r="G367" s="23">
        <v>0</v>
      </c>
      <c r="H367" s="19">
        <v>0</v>
      </c>
    </row>
    <row r="368" spans="1:8" ht="11.25">
      <c r="A368" s="16" t="s">
        <v>780</v>
      </c>
      <c r="B368" s="16" t="s">
        <v>781</v>
      </c>
      <c r="C368" s="17">
        <v>0</v>
      </c>
      <c r="D368" s="18">
        <v>58401</v>
      </c>
      <c r="E368" s="18">
        <v>58360</v>
      </c>
      <c r="F368" s="19">
        <v>-42</v>
      </c>
      <c r="G368" s="23">
        <v>-42</v>
      </c>
      <c r="H368" s="19">
        <v>0</v>
      </c>
    </row>
    <row r="369" spans="1:8" ht="11.25">
      <c r="A369" s="16" t="s">
        <v>782</v>
      </c>
      <c r="B369" s="16" t="s">
        <v>783</v>
      </c>
      <c r="C369" s="17">
        <v>719966</v>
      </c>
      <c r="D369" s="18">
        <v>757771</v>
      </c>
      <c r="E369" s="18">
        <v>37820</v>
      </c>
      <c r="F369" s="19">
        <v>16</v>
      </c>
      <c r="G369" s="23">
        <v>16</v>
      </c>
      <c r="H369" s="19">
        <v>0</v>
      </c>
    </row>
    <row r="370" spans="1:8" ht="11.25">
      <c r="A370" s="16" t="s">
        <v>784</v>
      </c>
      <c r="B370" s="16" t="s">
        <v>785</v>
      </c>
      <c r="C370" s="17">
        <v>0</v>
      </c>
      <c r="D370" s="18">
        <v>13346</v>
      </c>
      <c r="E370" s="18">
        <v>13387</v>
      </c>
      <c r="F370" s="19">
        <v>41</v>
      </c>
      <c r="G370" s="23">
        <v>41</v>
      </c>
      <c r="H370" s="19">
        <v>0</v>
      </c>
    </row>
    <row r="371" spans="1:8" ht="11.25">
      <c r="A371" s="16" t="s">
        <v>786</v>
      </c>
      <c r="B371" s="16" t="s">
        <v>787</v>
      </c>
      <c r="C371" s="17">
        <v>11831</v>
      </c>
      <c r="D371" s="18">
        <v>53041</v>
      </c>
      <c r="E371" s="18">
        <v>41209</v>
      </c>
      <c r="F371" s="19">
        <v>0</v>
      </c>
      <c r="G371" s="23">
        <v>0</v>
      </c>
      <c r="H371" s="19">
        <v>0</v>
      </c>
    </row>
    <row r="372" spans="1:8" ht="11.25">
      <c r="A372" s="16" t="s">
        <v>788</v>
      </c>
      <c r="B372" s="16" t="s">
        <v>789</v>
      </c>
      <c r="C372" s="17">
        <v>1485</v>
      </c>
      <c r="D372" s="18">
        <v>170760</v>
      </c>
      <c r="E372" s="18">
        <v>169274</v>
      </c>
      <c r="F372" s="19">
        <v>0</v>
      </c>
      <c r="G372" s="23">
        <v>0</v>
      </c>
      <c r="H372" s="19">
        <v>0</v>
      </c>
    </row>
    <row r="373" spans="1:8" ht="11.25">
      <c r="A373" s="16" t="s">
        <v>790</v>
      </c>
      <c r="B373" s="16" t="s">
        <v>791</v>
      </c>
      <c r="C373" s="17">
        <v>0</v>
      </c>
      <c r="D373" s="18">
        <v>7446</v>
      </c>
      <c r="E373" s="18">
        <v>8580</v>
      </c>
      <c r="F373" s="19">
        <v>1133</v>
      </c>
      <c r="G373" s="23">
        <v>1133</v>
      </c>
      <c r="H373" s="19">
        <v>0</v>
      </c>
    </row>
    <row r="374" spans="1:8" ht="11.25">
      <c r="A374" s="16" t="s">
        <v>792</v>
      </c>
      <c r="B374" s="16" t="s">
        <v>793</v>
      </c>
      <c r="C374" s="17">
        <v>479215</v>
      </c>
      <c r="D374" s="40">
        <v>1037771</v>
      </c>
      <c r="E374" s="40">
        <v>992251</v>
      </c>
      <c r="F374" s="17">
        <v>433695</v>
      </c>
      <c r="G374" s="20">
        <v>0</v>
      </c>
      <c r="H374" s="19">
        <v>0</v>
      </c>
    </row>
    <row r="375" spans="1:8" ht="11.25">
      <c r="A375" s="16" t="s">
        <v>794</v>
      </c>
      <c r="B375" s="16" t="s">
        <v>795</v>
      </c>
      <c r="C375" s="17">
        <v>19351</v>
      </c>
      <c r="D375" s="18">
        <v>69080</v>
      </c>
      <c r="E375" s="18">
        <v>84839</v>
      </c>
      <c r="F375" s="19">
        <v>35110</v>
      </c>
      <c r="G375" s="23">
        <v>35110</v>
      </c>
      <c r="H375" s="19">
        <v>0</v>
      </c>
    </row>
    <row r="376" spans="1:8" ht="11.25">
      <c r="A376" s="16" t="s">
        <v>796</v>
      </c>
      <c r="B376" s="16" t="s">
        <v>787</v>
      </c>
      <c r="C376" s="17">
        <v>176950</v>
      </c>
      <c r="D376" s="18">
        <v>358820</v>
      </c>
      <c r="E376" s="18">
        <v>260798</v>
      </c>
      <c r="F376" s="19">
        <v>78928</v>
      </c>
      <c r="G376" s="23">
        <v>78928</v>
      </c>
      <c r="H376" s="19">
        <v>0</v>
      </c>
    </row>
    <row r="377" spans="1:8" ht="11.25">
      <c r="A377" s="16" t="s">
        <v>797</v>
      </c>
      <c r="B377" s="16" t="s">
        <v>789</v>
      </c>
      <c r="C377" s="17">
        <v>20943</v>
      </c>
      <c r="D377" s="18">
        <v>98798</v>
      </c>
      <c r="E377" s="18">
        <v>117557</v>
      </c>
      <c r="F377" s="19">
        <v>39702</v>
      </c>
      <c r="G377" s="23">
        <v>39702</v>
      </c>
      <c r="H377" s="19">
        <v>0</v>
      </c>
    </row>
    <row r="378" spans="1:8" ht="11.25">
      <c r="A378" s="16" t="s">
        <v>798</v>
      </c>
      <c r="B378" s="16" t="s">
        <v>799</v>
      </c>
      <c r="C378" s="17">
        <v>0</v>
      </c>
      <c r="D378" s="18">
        <v>0</v>
      </c>
      <c r="E378" s="18">
        <v>0</v>
      </c>
      <c r="F378" s="19">
        <v>0</v>
      </c>
      <c r="G378" s="23">
        <v>0</v>
      </c>
      <c r="H378" s="19">
        <v>0</v>
      </c>
    </row>
    <row r="379" spans="1:8" ht="11.25">
      <c r="A379" s="16" t="s">
        <v>800</v>
      </c>
      <c r="B379" s="16" t="s">
        <v>801</v>
      </c>
      <c r="C379" s="17">
        <v>5119</v>
      </c>
      <c r="D379" s="18">
        <v>21282</v>
      </c>
      <c r="E379" s="18">
        <v>21914</v>
      </c>
      <c r="F379" s="19">
        <v>5751</v>
      </c>
      <c r="G379" s="23">
        <v>5751</v>
      </c>
      <c r="H379" s="19">
        <v>0</v>
      </c>
    </row>
    <row r="380" spans="1:8" ht="11.25">
      <c r="A380" s="16" t="s">
        <v>802</v>
      </c>
      <c r="B380" s="16" t="s">
        <v>803</v>
      </c>
      <c r="C380" s="17">
        <v>182417</v>
      </c>
      <c r="D380" s="18">
        <v>344377</v>
      </c>
      <c r="E380" s="18">
        <v>274789</v>
      </c>
      <c r="F380" s="19">
        <v>112829</v>
      </c>
      <c r="G380" s="23">
        <v>112829</v>
      </c>
      <c r="H380" s="19">
        <v>0</v>
      </c>
    </row>
    <row r="381" spans="1:8" ht="11.25">
      <c r="A381" s="16" t="s">
        <v>804</v>
      </c>
      <c r="B381" s="16" t="s">
        <v>805</v>
      </c>
      <c r="C381" s="17">
        <v>20929</v>
      </c>
      <c r="D381" s="18">
        <v>46345</v>
      </c>
      <c r="E381" s="18">
        <v>63370</v>
      </c>
      <c r="F381" s="19">
        <v>37955</v>
      </c>
      <c r="G381" s="23">
        <v>37955</v>
      </c>
      <c r="H381" s="19">
        <v>0</v>
      </c>
    </row>
    <row r="382" spans="1:8" ht="11.25">
      <c r="A382" s="16" t="s">
        <v>806</v>
      </c>
      <c r="B382" s="16" t="s">
        <v>807</v>
      </c>
      <c r="C382" s="17">
        <v>53502</v>
      </c>
      <c r="D382" s="18">
        <v>99066</v>
      </c>
      <c r="E382" s="18">
        <v>168981</v>
      </c>
      <c r="F382" s="19">
        <v>123418</v>
      </c>
      <c r="G382" s="23">
        <v>123418</v>
      </c>
      <c r="H382" s="19">
        <v>0</v>
      </c>
    </row>
    <row r="383" spans="1:8" ht="12.75">
      <c r="A383" s="16" t="s">
        <v>808</v>
      </c>
      <c r="B383" s="16" t="s">
        <v>809</v>
      </c>
      <c r="C383" s="17">
        <v>409907</v>
      </c>
      <c r="D383" s="94">
        <v>8006332</v>
      </c>
      <c r="E383" s="94">
        <v>8005454</v>
      </c>
      <c r="F383" s="95">
        <v>409029</v>
      </c>
      <c r="G383" s="20">
        <v>0</v>
      </c>
      <c r="H383" s="19">
        <v>0</v>
      </c>
    </row>
    <row r="384" spans="1:8" ht="11.25">
      <c r="A384" s="16" t="s">
        <v>810</v>
      </c>
      <c r="B384" s="16" t="s">
        <v>811</v>
      </c>
      <c r="C384" s="17">
        <v>0</v>
      </c>
      <c r="D384" s="18">
        <v>26845</v>
      </c>
      <c r="E384" s="18">
        <v>26845</v>
      </c>
      <c r="F384" s="19">
        <v>0</v>
      </c>
      <c r="G384" s="23">
        <v>0</v>
      </c>
      <c r="H384" s="19">
        <v>0</v>
      </c>
    </row>
    <row r="385" spans="1:8" ht="11.25">
      <c r="A385" s="16" t="s">
        <v>812</v>
      </c>
      <c r="B385" s="16" t="s">
        <v>813</v>
      </c>
      <c r="C385" s="17">
        <v>0</v>
      </c>
      <c r="D385" s="18">
        <v>0</v>
      </c>
      <c r="E385" s="18">
        <v>0</v>
      </c>
      <c r="F385" s="19">
        <v>0</v>
      </c>
      <c r="G385" s="23">
        <v>0</v>
      </c>
      <c r="H385" s="19">
        <v>0</v>
      </c>
    </row>
    <row r="386" spans="1:8" ht="11.25">
      <c r="A386" s="16" t="s">
        <v>814</v>
      </c>
      <c r="B386" s="16" t="s">
        <v>815</v>
      </c>
      <c r="C386" s="17">
        <v>0</v>
      </c>
      <c r="D386" s="18">
        <v>5251</v>
      </c>
      <c r="E386" s="18">
        <v>5251</v>
      </c>
      <c r="F386" s="19">
        <v>0</v>
      </c>
      <c r="G386" s="23">
        <v>0</v>
      </c>
      <c r="H386" s="19">
        <v>0</v>
      </c>
    </row>
    <row r="387" spans="1:8" ht="11.25">
      <c r="A387" s="16" t="s">
        <v>816</v>
      </c>
      <c r="B387" s="16" t="s">
        <v>817</v>
      </c>
      <c r="C387" s="17">
        <v>409907</v>
      </c>
      <c r="D387" s="18">
        <v>7974235</v>
      </c>
      <c r="E387" s="18">
        <v>7973357</v>
      </c>
      <c r="F387" s="19">
        <v>409029</v>
      </c>
      <c r="G387" s="23">
        <v>409029</v>
      </c>
      <c r="H387" s="19">
        <v>0</v>
      </c>
    </row>
    <row r="388" spans="1:8" ht="11.25">
      <c r="A388" s="16" t="s">
        <v>818</v>
      </c>
      <c r="B388" s="16" t="s">
        <v>819</v>
      </c>
      <c r="C388" s="17">
        <v>0</v>
      </c>
      <c r="D388" s="40">
        <v>857794</v>
      </c>
      <c r="E388" s="40">
        <v>857794</v>
      </c>
      <c r="F388" s="17">
        <v>0</v>
      </c>
      <c r="G388" s="20">
        <v>0</v>
      </c>
      <c r="H388" s="19">
        <v>0</v>
      </c>
    </row>
    <row r="389" spans="1:8" ht="11.25">
      <c r="A389" s="16" t="s">
        <v>820</v>
      </c>
      <c r="B389" s="16" t="s">
        <v>821</v>
      </c>
      <c r="C389" s="17">
        <v>0</v>
      </c>
      <c r="D389" s="18">
        <v>857794</v>
      </c>
      <c r="E389" s="18">
        <v>857794</v>
      </c>
      <c r="F389" s="19">
        <v>0</v>
      </c>
      <c r="G389" s="23">
        <v>0</v>
      </c>
      <c r="H389" s="19">
        <v>0</v>
      </c>
    </row>
    <row r="390" spans="1:8" ht="11.25">
      <c r="A390" s="16" t="s">
        <v>822</v>
      </c>
      <c r="B390" s="16" t="s">
        <v>823</v>
      </c>
      <c r="C390" s="17">
        <v>797856</v>
      </c>
      <c r="D390" s="40">
        <v>3266186</v>
      </c>
      <c r="E390" s="40">
        <v>3210271</v>
      </c>
      <c r="F390" s="17">
        <v>741940</v>
      </c>
      <c r="G390" s="20">
        <v>0</v>
      </c>
      <c r="H390" s="19">
        <v>0</v>
      </c>
    </row>
    <row r="391" spans="1:8" ht="11.25">
      <c r="A391" s="16" t="s">
        <v>824</v>
      </c>
      <c r="B391" s="16" t="s">
        <v>825</v>
      </c>
      <c r="C391" s="17">
        <v>797856</v>
      </c>
      <c r="D391" s="40">
        <v>3266186</v>
      </c>
      <c r="E391" s="40">
        <v>3210271</v>
      </c>
      <c r="F391" s="17">
        <v>741940</v>
      </c>
      <c r="G391" s="20">
        <v>0</v>
      </c>
      <c r="H391" s="19">
        <v>0</v>
      </c>
    </row>
    <row r="392" spans="1:8" ht="11.25">
      <c r="A392" s="16" t="s">
        <v>826</v>
      </c>
      <c r="B392" s="16" t="s">
        <v>827</v>
      </c>
      <c r="C392" s="17">
        <v>2184</v>
      </c>
      <c r="D392" s="18">
        <v>2967930</v>
      </c>
      <c r="E392" s="18">
        <v>2965745</v>
      </c>
      <c r="F392" s="19">
        <v>0</v>
      </c>
      <c r="G392" s="23">
        <v>0</v>
      </c>
      <c r="H392" s="19">
        <v>0</v>
      </c>
    </row>
    <row r="393" spans="1:8" ht="11.25">
      <c r="A393" s="16" t="s">
        <v>828</v>
      </c>
      <c r="B393" s="16" t="s">
        <v>829</v>
      </c>
      <c r="C393" s="17">
        <v>36702</v>
      </c>
      <c r="D393" s="18">
        <v>207211</v>
      </c>
      <c r="E393" s="18">
        <v>207211</v>
      </c>
      <c r="F393" s="19">
        <v>36702</v>
      </c>
      <c r="G393" s="23">
        <v>36702</v>
      </c>
      <c r="H393" s="19">
        <v>0</v>
      </c>
    </row>
    <row r="394" spans="1:8" ht="11.25">
      <c r="A394" s="16" t="s">
        <v>830</v>
      </c>
      <c r="B394" s="16" t="s">
        <v>831</v>
      </c>
      <c r="C394" s="17">
        <v>354124</v>
      </c>
      <c r="D394" s="18">
        <v>36315</v>
      </c>
      <c r="E394" s="18">
        <v>0</v>
      </c>
      <c r="F394" s="19">
        <v>317808</v>
      </c>
      <c r="G394" s="23">
        <v>317808</v>
      </c>
      <c r="H394" s="19">
        <v>0</v>
      </c>
    </row>
    <row r="395" spans="1:8" ht="11.25">
      <c r="A395" s="16" t="s">
        <v>832</v>
      </c>
      <c r="B395" s="16" t="s">
        <v>833</v>
      </c>
      <c r="C395" s="17">
        <v>243952</v>
      </c>
      <c r="D395" s="18">
        <v>13983</v>
      </c>
      <c r="E395" s="18">
        <v>0</v>
      </c>
      <c r="F395" s="19">
        <v>229969</v>
      </c>
      <c r="G395" s="23">
        <v>229969</v>
      </c>
      <c r="H395" s="19">
        <v>0</v>
      </c>
    </row>
    <row r="396" spans="1:8" ht="11.25">
      <c r="A396" s="16" t="s">
        <v>834</v>
      </c>
      <c r="B396" s="16" t="s">
        <v>835</v>
      </c>
      <c r="C396" s="17">
        <v>153186</v>
      </c>
      <c r="D396" s="18">
        <v>3431</v>
      </c>
      <c r="E396" s="18">
        <v>0</v>
      </c>
      <c r="F396" s="19">
        <v>149754</v>
      </c>
      <c r="G396" s="23">
        <v>149754</v>
      </c>
      <c r="H396" s="19">
        <v>0</v>
      </c>
    </row>
    <row r="397" spans="1:8" ht="11.25">
      <c r="A397" s="16" t="s">
        <v>836</v>
      </c>
      <c r="B397" s="16" t="s">
        <v>837</v>
      </c>
      <c r="C397" s="17">
        <v>0</v>
      </c>
      <c r="D397" s="18">
        <v>9870</v>
      </c>
      <c r="E397" s="18">
        <v>9870</v>
      </c>
      <c r="F397" s="19">
        <v>0</v>
      </c>
      <c r="G397" s="23">
        <v>0</v>
      </c>
      <c r="H397" s="19">
        <v>0</v>
      </c>
    </row>
    <row r="398" spans="1:8" ht="11.25">
      <c r="A398" s="16" t="s">
        <v>838</v>
      </c>
      <c r="B398" s="16" t="s">
        <v>839</v>
      </c>
      <c r="C398" s="17">
        <v>7705</v>
      </c>
      <c r="D398" s="18">
        <v>27443</v>
      </c>
      <c r="E398" s="18">
        <v>27443</v>
      </c>
      <c r="F398" s="19">
        <v>7705</v>
      </c>
      <c r="G398" s="23">
        <v>7705</v>
      </c>
      <c r="H398" s="19">
        <v>0</v>
      </c>
    </row>
    <row r="399" spans="1:8" ht="11.25">
      <c r="A399" s="16" t="s">
        <v>840</v>
      </c>
      <c r="B399" s="16" t="s">
        <v>841</v>
      </c>
      <c r="C399" s="17">
        <v>415415</v>
      </c>
      <c r="D399" s="40">
        <v>889372</v>
      </c>
      <c r="E399" s="40">
        <v>1357619</v>
      </c>
      <c r="F399" s="17">
        <v>883661</v>
      </c>
      <c r="G399" s="20">
        <v>0</v>
      </c>
      <c r="H399" s="19">
        <v>0</v>
      </c>
    </row>
    <row r="400" spans="1:8" ht="11.25">
      <c r="A400" s="16" t="s">
        <v>842</v>
      </c>
      <c r="B400" s="16" t="s">
        <v>843</v>
      </c>
      <c r="C400" s="17">
        <v>0</v>
      </c>
      <c r="D400" s="40">
        <v>857794</v>
      </c>
      <c r="E400" s="40">
        <v>857794</v>
      </c>
      <c r="F400" s="17">
        <v>0</v>
      </c>
      <c r="G400" s="20">
        <v>0</v>
      </c>
      <c r="H400" s="19">
        <v>0</v>
      </c>
    </row>
    <row r="401" spans="1:8" ht="11.25">
      <c r="A401" s="16" t="s">
        <v>844</v>
      </c>
      <c r="B401" s="16" t="s">
        <v>845</v>
      </c>
      <c r="C401" s="17">
        <v>0</v>
      </c>
      <c r="D401" s="18">
        <v>857794</v>
      </c>
      <c r="E401" s="18">
        <v>857794</v>
      </c>
      <c r="F401" s="19">
        <v>0</v>
      </c>
      <c r="G401" s="23">
        <v>0</v>
      </c>
      <c r="H401" s="19">
        <v>0</v>
      </c>
    </row>
    <row r="402" spans="1:8" ht="11.25">
      <c r="A402" s="16" t="s">
        <v>846</v>
      </c>
      <c r="B402" s="16" t="s">
        <v>847</v>
      </c>
      <c r="C402" s="17">
        <v>415415</v>
      </c>
      <c r="D402" s="40">
        <v>31578</v>
      </c>
      <c r="E402" s="40">
        <v>499824</v>
      </c>
      <c r="F402" s="17">
        <v>883661</v>
      </c>
      <c r="G402" s="20">
        <v>0</v>
      </c>
      <c r="H402" s="19">
        <v>0</v>
      </c>
    </row>
    <row r="403" spans="1:8" ht="11.25">
      <c r="A403" s="16" t="s">
        <v>848</v>
      </c>
      <c r="B403" s="16" t="s">
        <v>829</v>
      </c>
      <c r="C403" s="17">
        <v>0</v>
      </c>
      <c r="D403" s="18">
        <v>0</v>
      </c>
      <c r="E403" s="18">
        <v>0</v>
      </c>
      <c r="F403" s="19">
        <v>0</v>
      </c>
      <c r="G403" s="23">
        <v>0</v>
      </c>
      <c r="H403" s="19">
        <v>0</v>
      </c>
    </row>
    <row r="404" spans="1:8" ht="11.25">
      <c r="A404" s="16" t="s">
        <v>849</v>
      </c>
      <c r="B404" s="16" t="s">
        <v>835</v>
      </c>
      <c r="C404" s="17">
        <v>79191</v>
      </c>
      <c r="D404" s="18">
        <v>0</v>
      </c>
      <c r="E404" s="18">
        <v>85281</v>
      </c>
      <c r="F404" s="19">
        <v>164472</v>
      </c>
      <c r="G404" s="23">
        <v>164472</v>
      </c>
      <c r="H404" s="19">
        <v>0</v>
      </c>
    </row>
    <row r="405" spans="1:8" ht="11.25">
      <c r="A405" s="16" t="s">
        <v>850</v>
      </c>
      <c r="B405" s="16" t="s">
        <v>833</v>
      </c>
      <c r="C405" s="17">
        <v>82420</v>
      </c>
      <c r="D405" s="18">
        <v>0</v>
      </c>
      <c r="E405" s="18">
        <v>88757</v>
      </c>
      <c r="F405" s="19">
        <v>171177</v>
      </c>
      <c r="G405" s="23">
        <v>171177</v>
      </c>
      <c r="H405" s="19">
        <v>0</v>
      </c>
    </row>
    <row r="406" spans="1:8" ht="11.25">
      <c r="A406" s="16" t="s">
        <v>851</v>
      </c>
      <c r="B406" s="16" t="s">
        <v>839</v>
      </c>
      <c r="C406" s="17">
        <v>97996</v>
      </c>
      <c r="D406" s="18">
        <v>27443</v>
      </c>
      <c r="E406" s="18">
        <v>155428</v>
      </c>
      <c r="F406" s="19">
        <v>225981</v>
      </c>
      <c r="G406" s="23">
        <v>225981</v>
      </c>
      <c r="H406" s="19">
        <v>0</v>
      </c>
    </row>
    <row r="407" spans="1:8" ht="11.25">
      <c r="A407" s="16" t="s">
        <v>852</v>
      </c>
      <c r="B407" s="16" t="s">
        <v>837</v>
      </c>
      <c r="C407" s="17">
        <v>155807</v>
      </c>
      <c r="D407" s="18">
        <v>4134</v>
      </c>
      <c r="E407" s="18">
        <v>170357</v>
      </c>
      <c r="F407" s="19">
        <v>322030</v>
      </c>
      <c r="G407" s="23">
        <v>322030</v>
      </c>
      <c r="H407" s="19">
        <v>0</v>
      </c>
    </row>
    <row r="408" spans="1:8" ht="11.25">
      <c r="A408" s="16" t="s">
        <v>853</v>
      </c>
      <c r="B408" s="16" t="s">
        <v>854</v>
      </c>
      <c r="C408" s="17">
        <v>-111566795</v>
      </c>
      <c r="D408" s="40">
        <v>296410890</v>
      </c>
      <c r="E408" s="40">
        <v>296907008</v>
      </c>
      <c r="F408" s="17">
        <v>-111070678</v>
      </c>
      <c r="G408" s="20">
        <v>0</v>
      </c>
      <c r="H408" s="19">
        <v>0</v>
      </c>
    </row>
    <row r="409" spans="1:8" ht="11.25">
      <c r="A409" s="16" t="s">
        <v>855</v>
      </c>
      <c r="B409" s="16" t="s">
        <v>856</v>
      </c>
      <c r="C409" s="17">
        <v>-111566795</v>
      </c>
      <c r="D409" s="40">
        <v>296410890</v>
      </c>
      <c r="E409" s="40">
        <v>296907008</v>
      </c>
      <c r="F409" s="17">
        <v>-111070678</v>
      </c>
      <c r="G409" s="20">
        <v>0</v>
      </c>
      <c r="H409" s="19">
        <v>0</v>
      </c>
    </row>
    <row r="410" spans="1:8" ht="11.25">
      <c r="A410" s="16" t="s">
        <v>857</v>
      </c>
      <c r="B410" s="16" t="s">
        <v>858</v>
      </c>
      <c r="C410" s="17">
        <v>-149734107</v>
      </c>
      <c r="D410" s="40">
        <v>296410890</v>
      </c>
      <c r="E410" s="40">
        <v>296896008</v>
      </c>
      <c r="F410" s="17">
        <v>-149248990</v>
      </c>
      <c r="G410" s="20">
        <v>0</v>
      </c>
      <c r="H410" s="19">
        <v>0</v>
      </c>
    </row>
    <row r="411" spans="1:8" ht="11.25">
      <c r="A411" s="16" t="s">
        <v>859</v>
      </c>
      <c r="B411" s="16" t="s">
        <v>860</v>
      </c>
      <c r="C411" s="17">
        <v>-149734107</v>
      </c>
      <c r="D411" s="18">
        <v>296410890</v>
      </c>
      <c r="E411" s="18">
        <v>296896008</v>
      </c>
      <c r="F411" s="19">
        <v>-149248990</v>
      </c>
      <c r="G411" s="20">
        <v>0</v>
      </c>
      <c r="H411" s="19">
        <v>-149248990</v>
      </c>
    </row>
    <row r="412" spans="1:8" ht="11.25">
      <c r="A412" s="16" t="s">
        <v>861</v>
      </c>
      <c r="B412" s="16" t="s">
        <v>862</v>
      </c>
      <c r="C412" s="17">
        <v>0</v>
      </c>
      <c r="D412" s="40">
        <v>0</v>
      </c>
      <c r="E412" s="40">
        <v>0</v>
      </c>
      <c r="F412" s="17">
        <v>0</v>
      </c>
      <c r="G412" s="20">
        <v>0</v>
      </c>
      <c r="H412" s="19">
        <v>0</v>
      </c>
    </row>
    <row r="413" spans="1:8" ht="11.25">
      <c r="A413" s="16" t="s">
        <v>863</v>
      </c>
      <c r="B413" s="16" t="s">
        <v>864</v>
      </c>
      <c r="C413" s="17">
        <v>0</v>
      </c>
      <c r="D413" s="18">
        <v>0</v>
      </c>
      <c r="E413" s="18">
        <v>0</v>
      </c>
      <c r="F413" s="19">
        <v>0</v>
      </c>
      <c r="G413" s="20">
        <v>0</v>
      </c>
      <c r="H413" s="19">
        <v>0</v>
      </c>
    </row>
    <row r="414" spans="1:8" ht="11.25">
      <c r="A414" s="16" t="s">
        <v>865</v>
      </c>
      <c r="B414" s="16" t="s">
        <v>866</v>
      </c>
      <c r="C414" s="17">
        <v>10958893</v>
      </c>
      <c r="D414" s="40">
        <v>0</v>
      </c>
      <c r="E414" s="40">
        <v>0</v>
      </c>
      <c r="F414" s="17">
        <v>10958893</v>
      </c>
      <c r="G414" s="20">
        <v>0</v>
      </c>
      <c r="H414" s="19">
        <v>0</v>
      </c>
    </row>
    <row r="415" spans="1:8" ht="11.25">
      <c r="A415" s="16" t="s">
        <v>867</v>
      </c>
      <c r="B415" s="16" t="s">
        <v>734</v>
      </c>
      <c r="C415" s="17">
        <v>1119290</v>
      </c>
      <c r="D415" s="18">
        <v>0</v>
      </c>
      <c r="E415" s="18">
        <v>0</v>
      </c>
      <c r="F415" s="19">
        <v>1119290</v>
      </c>
      <c r="G415" s="20">
        <v>0</v>
      </c>
      <c r="H415" s="19">
        <v>1119290</v>
      </c>
    </row>
    <row r="416" spans="1:8" ht="11.25">
      <c r="A416" s="16" t="s">
        <v>868</v>
      </c>
      <c r="B416" s="16" t="s">
        <v>637</v>
      </c>
      <c r="C416" s="17">
        <v>9839603</v>
      </c>
      <c r="D416" s="18">
        <v>0</v>
      </c>
      <c r="E416" s="18">
        <v>0</v>
      </c>
      <c r="F416" s="19">
        <v>9839603</v>
      </c>
      <c r="G416" s="20">
        <v>0</v>
      </c>
      <c r="H416" s="19">
        <v>9839603</v>
      </c>
    </row>
    <row r="417" spans="1:8" ht="11.25">
      <c r="A417" s="16" t="s">
        <v>869</v>
      </c>
      <c r="B417" s="16" t="s">
        <v>870</v>
      </c>
      <c r="C417" s="17">
        <v>879893</v>
      </c>
      <c r="D417" s="40">
        <v>0</v>
      </c>
      <c r="E417" s="40">
        <v>0</v>
      </c>
      <c r="F417" s="17">
        <v>879893</v>
      </c>
      <c r="G417" s="20">
        <v>0</v>
      </c>
      <c r="H417" s="19">
        <v>0</v>
      </c>
    </row>
    <row r="418" spans="1:8" ht="11.25">
      <c r="A418" s="16" t="s">
        <v>871</v>
      </c>
      <c r="B418" s="16" t="s">
        <v>872</v>
      </c>
      <c r="C418" s="17">
        <v>879893</v>
      </c>
      <c r="D418" s="18">
        <v>0</v>
      </c>
      <c r="E418" s="18">
        <v>0</v>
      </c>
      <c r="F418" s="19">
        <v>879893</v>
      </c>
      <c r="G418" s="20">
        <v>0</v>
      </c>
      <c r="H418" s="19">
        <v>879893</v>
      </c>
    </row>
    <row r="419" spans="1:8" ht="11.25">
      <c r="A419" s="16" t="s">
        <v>873</v>
      </c>
      <c r="B419" s="16" t="s">
        <v>874</v>
      </c>
      <c r="C419" s="17">
        <v>26328524</v>
      </c>
      <c r="D419" s="40">
        <v>0</v>
      </c>
      <c r="E419" s="40">
        <v>11000</v>
      </c>
      <c r="F419" s="17">
        <v>26339524</v>
      </c>
      <c r="G419" s="20">
        <v>0</v>
      </c>
      <c r="H419" s="19">
        <v>0</v>
      </c>
    </row>
    <row r="420" spans="1:8" ht="11.25">
      <c r="A420" s="16" t="s">
        <v>875</v>
      </c>
      <c r="B420" s="16" t="s">
        <v>876</v>
      </c>
      <c r="C420" s="17">
        <v>26328524</v>
      </c>
      <c r="D420" s="18">
        <v>0</v>
      </c>
      <c r="E420" s="18">
        <v>11000</v>
      </c>
      <c r="F420" s="19">
        <v>26339524</v>
      </c>
      <c r="G420" s="20">
        <v>0</v>
      </c>
      <c r="H420" s="19">
        <v>26339524</v>
      </c>
    </row>
    <row r="421" spans="1:8" ht="11.25">
      <c r="A421" s="16" t="s">
        <v>877</v>
      </c>
      <c r="B421" s="16" t="s">
        <v>878</v>
      </c>
      <c r="C421" s="17">
        <v>41301412</v>
      </c>
      <c r="D421" s="40">
        <v>111329135</v>
      </c>
      <c r="E421" s="40">
        <v>3348855378</v>
      </c>
      <c r="F421" s="17">
        <v>6360962958</v>
      </c>
      <c r="G421" s="20">
        <v>0</v>
      </c>
      <c r="H421" s="19">
        <v>0</v>
      </c>
    </row>
    <row r="422" spans="1:8" ht="11.25">
      <c r="A422" s="16" t="s">
        <v>879</v>
      </c>
      <c r="B422" s="16" t="s">
        <v>880</v>
      </c>
      <c r="C422" s="17">
        <v>0</v>
      </c>
      <c r="D422" s="40">
        <v>41372102</v>
      </c>
      <c r="E422" s="40">
        <v>69471490</v>
      </c>
      <c r="F422" s="17">
        <v>69400800</v>
      </c>
      <c r="G422" s="20">
        <v>0</v>
      </c>
      <c r="H422" s="19">
        <v>0</v>
      </c>
    </row>
    <row r="423" spans="1:8" ht="11.25">
      <c r="A423" s="16" t="s">
        <v>881</v>
      </c>
      <c r="B423" s="16" t="s">
        <v>882</v>
      </c>
      <c r="C423" s="17">
        <v>0</v>
      </c>
      <c r="D423" s="18">
        <v>1281</v>
      </c>
      <c r="E423" s="18">
        <v>894957</v>
      </c>
      <c r="F423" s="41">
        <v>893675</v>
      </c>
      <c r="G423" s="20">
        <v>0</v>
      </c>
      <c r="H423" s="19">
        <v>0</v>
      </c>
    </row>
    <row r="424" spans="1:8" ht="11.25">
      <c r="A424" s="16" t="s">
        <v>883</v>
      </c>
      <c r="B424" s="16" t="s">
        <v>817</v>
      </c>
      <c r="C424" s="17">
        <v>0</v>
      </c>
      <c r="D424" s="18">
        <v>1281</v>
      </c>
      <c r="E424" s="18">
        <v>894957</v>
      </c>
      <c r="F424" s="19">
        <v>893675</v>
      </c>
      <c r="G424" s="20">
        <v>0</v>
      </c>
      <c r="H424" s="19">
        <v>893675</v>
      </c>
    </row>
    <row r="425" spans="1:8" ht="11.25">
      <c r="A425" s="16" t="s">
        <v>884</v>
      </c>
      <c r="B425" s="16" t="s">
        <v>885</v>
      </c>
      <c r="C425" s="17">
        <v>41301412</v>
      </c>
      <c r="D425" s="40">
        <v>41370820</v>
      </c>
      <c r="E425" s="40">
        <v>68576533</v>
      </c>
      <c r="F425" s="17">
        <v>68507125</v>
      </c>
      <c r="G425" s="20">
        <v>0</v>
      </c>
      <c r="H425" s="19">
        <v>0</v>
      </c>
    </row>
    <row r="426" spans="1:8" ht="11.25">
      <c r="A426" s="16" t="s">
        <v>886</v>
      </c>
      <c r="B426" s="16" t="s">
        <v>597</v>
      </c>
      <c r="C426" s="17">
        <v>41301412</v>
      </c>
      <c r="D426" s="18">
        <v>41370820</v>
      </c>
      <c r="E426" s="18">
        <v>68576533</v>
      </c>
      <c r="F426" s="19">
        <v>68507125</v>
      </c>
      <c r="G426" s="20">
        <v>0</v>
      </c>
      <c r="H426" s="19">
        <v>68507125</v>
      </c>
    </row>
    <row r="427" spans="1:8" ht="11.25">
      <c r="A427" s="16" t="s">
        <v>887</v>
      </c>
      <c r="B427" s="16" t="s">
        <v>888</v>
      </c>
      <c r="C427" s="17">
        <v>3080725155</v>
      </c>
      <c r="D427" s="40">
        <v>69944650</v>
      </c>
      <c r="E427" s="40">
        <v>3278260572</v>
      </c>
      <c r="F427" s="17">
        <v>6289759073</v>
      </c>
      <c r="G427" s="20">
        <v>0</v>
      </c>
      <c r="H427" s="19">
        <v>0</v>
      </c>
    </row>
    <row r="428" spans="1:8" ht="11.25">
      <c r="A428" s="16" t="s">
        <v>889</v>
      </c>
      <c r="B428" s="16" t="s">
        <v>890</v>
      </c>
      <c r="C428" s="17">
        <v>3080725155</v>
      </c>
      <c r="D428" s="40">
        <v>0</v>
      </c>
      <c r="E428" s="40">
        <v>3207770810</v>
      </c>
      <c r="F428" s="17">
        <v>6288495965</v>
      </c>
      <c r="G428" s="20">
        <v>0</v>
      </c>
      <c r="H428" s="19">
        <v>0</v>
      </c>
    </row>
    <row r="429" spans="1:8" ht="11.25">
      <c r="A429" s="16" t="s">
        <v>891</v>
      </c>
      <c r="B429" s="16" t="s">
        <v>892</v>
      </c>
      <c r="C429" s="17">
        <v>2993434365</v>
      </c>
      <c r="D429" s="18">
        <v>0</v>
      </c>
      <c r="E429" s="18">
        <v>3063758065</v>
      </c>
      <c r="F429" s="19">
        <v>6057192430</v>
      </c>
      <c r="G429" s="20">
        <v>0</v>
      </c>
      <c r="H429" s="19">
        <v>6057192430</v>
      </c>
    </row>
    <row r="430" spans="1:8" ht="11.25">
      <c r="A430" s="16" t="s">
        <v>893</v>
      </c>
      <c r="B430" s="16" t="s">
        <v>894</v>
      </c>
      <c r="C430" s="17">
        <v>87290790</v>
      </c>
      <c r="D430" s="18">
        <v>0</v>
      </c>
      <c r="E430" s="18">
        <v>144012744</v>
      </c>
      <c r="F430" s="19">
        <v>231303535</v>
      </c>
      <c r="G430" s="20">
        <v>0</v>
      </c>
      <c r="H430" s="19">
        <v>231303535</v>
      </c>
    </row>
    <row r="431" spans="1:8" ht="11.25">
      <c r="A431" s="16" t="s">
        <v>895</v>
      </c>
      <c r="B431" s="16" t="s">
        <v>896</v>
      </c>
      <c r="C431" s="17">
        <v>0</v>
      </c>
      <c r="D431" s="18">
        <v>69944650</v>
      </c>
      <c r="E431" s="18">
        <v>70489762</v>
      </c>
      <c r="F431" s="41">
        <v>545111</v>
      </c>
      <c r="G431" s="20">
        <v>0</v>
      </c>
      <c r="H431" s="19">
        <v>0</v>
      </c>
    </row>
    <row r="432" spans="1:8" ht="11.25">
      <c r="A432" s="16" t="s">
        <v>897</v>
      </c>
      <c r="B432" s="16" t="s">
        <v>898</v>
      </c>
      <c r="C432" s="17">
        <v>0</v>
      </c>
      <c r="D432" s="18">
        <v>69944650</v>
      </c>
      <c r="E432" s="18">
        <v>70489762</v>
      </c>
      <c r="F432" s="19">
        <v>545111</v>
      </c>
      <c r="G432" s="20">
        <v>0</v>
      </c>
      <c r="H432" s="19">
        <v>545111</v>
      </c>
    </row>
    <row r="433" spans="1:8" ht="11.25">
      <c r="A433" s="16" t="s">
        <v>899</v>
      </c>
      <c r="B433" s="16" t="s">
        <v>900</v>
      </c>
      <c r="C433" s="17">
        <v>717996</v>
      </c>
      <c r="D433" s="40">
        <v>0</v>
      </c>
      <c r="E433" s="40">
        <v>0</v>
      </c>
      <c r="F433" s="17">
        <v>717996</v>
      </c>
      <c r="G433" s="20">
        <v>0</v>
      </c>
      <c r="H433" s="19">
        <v>0</v>
      </c>
    </row>
    <row r="434" spans="1:8" ht="11.25">
      <c r="A434" s="16" t="s">
        <v>901</v>
      </c>
      <c r="B434" s="16" t="s">
        <v>902</v>
      </c>
      <c r="C434" s="17">
        <v>0</v>
      </c>
      <c r="D434" s="18">
        <v>0</v>
      </c>
      <c r="E434" s="18">
        <v>0</v>
      </c>
      <c r="F434" s="19">
        <v>0</v>
      </c>
      <c r="G434" s="20">
        <v>0</v>
      </c>
      <c r="H434" s="19">
        <v>0</v>
      </c>
    </row>
    <row r="435" spans="1:8" ht="11.25">
      <c r="A435" s="16" t="s">
        <v>903</v>
      </c>
      <c r="B435" s="16" t="s">
        <v>904</v>
      </c>
      <c r="C435" s="17">
        <v>717996</v>
      </c>
      <c r="D435" s="18">
        <v>0</v>
      </c>
      <c r="E435" s="18">
        <v>0</v>
      </c>
      <c r="F435" s="19">
        <v>717996</v>
      </c>
      <c r="G435" s="20">
        <v>0</v>
      </c>
      <c r="H435" s="19">
        <v>717996</v>
      </c>
    </row>
    <row r="436" spans="1:8" ht="11.25">
      <c r="A436" s="16" t="s">
        <v>905</v>
      </c>
      <c r="B436" s="16" t="s">
        <v>906</v>
      </c>
      <c r="C436" s="17">
        <v>278850</v>
      </c>
      <c r="D436" s="40">
        <v>12382</v>
      </c>
      <c r="E436" s="40">
        <v>1123314</v>
      </c>
      <c r="F436" s="17">
        <v>1803084</v>
      </c>
      <c r="G436" s="20">
        <v>0</v>
      </c>
      <c r="H436" s="19">
        <v>0</v>
      </c>
    </row>
    <row r="437" spans="1:8" ht="11.25">
      <c r="A437" s="16" t="s">
        <v>907</v>
      </c>
      <c r="B437" s="16" t="s">
        <v>908</v>
      </c>
      <c r="C437" s="17">
        <v>0</v>
      </c>
      <c r="D437" s="40">
        <v>12382</v>
      </c>
      <c r="E437" s="40">
        <v>99518</v>
      </c>
      <c r="F437" s="17">
        <v>354904</v>
      </c>
      <c r="G437" s="20">
        <v>0</v>
      </c>
      <c r="H437" s="19">
        <v>0</v>
      </c>
    </row>
    <row r="438" spans="1:8" ht="11.25">
      <c r="A438" s="16" t="s">
        <v>909</v>
      </c>
      <c r="B438" s="16" t="s">
        <v>910</v>
      </c>
      <c r="C438" s="17">
        <v>0</v>
      </c>
      <c r="D438" s="18">
        <v>0</v>
      </c>
      <c r="E438" s="18">
        <v>99518</v>
      </c>
      <c r="F438" s="19">
        <v>99518</v>
      </c>
      <c r="G438" s="20">
        <v>0</v>
      </c>
      <c r="H438" s="19">
        <v>99518</v>
      </c>
    </row>
    <row r="439" spans="1:8" ht="11.25">
      <c r="A439" s="16" t="s">
        <v>911</v>
      </c>
      <c r="B439" s="16" t="s">
        <v>912</v>
      </c>
      <c r="C439" s="17">
        <v>0</v>
      </c>
      <c r="D439" s="18">
        <v>0</v>
      </c>
      <c r="E439" s="18">
        <v>0</v>
      </c>
      <c r="F439" s="19">
        <v>0</v>
      </c>
      <c r="G439" s="20">
        <v>0</v>
      </c>
      <c r="H439" s="19">
        <v>0</v>
      </c>
    </row>
    <row r="440" spans="1:8" ht="11.25">
      <c r="A440" s="16" t="s">
        <v>913</v>
      </c>
      <c r="B440" s="21" t="s">
        <v>914</v>
      </c>
      <c r="C440" s="17">
        <v>267767</v>
      </c>
      <c r="D440" s="18">
        <v>12382</v>
      </c>
      <c r="E440" s="18">
        <v>0</v>
      </c>
      <c r="F440" s="19">
        <v>255385</v>
      </c>
      <c r="G440" s="20">
        <v>0</v>
      </c>
      <c r="H440" s="19">
        <v>255385</v>
      </c>
    </row>
    <row r="441" spans="1:8" ht="11.25">
      <c r="A441" s="16" t="s">
        <v>915</v>
      </c>
      <c r="B441" s="16" t="s">
        <v>916</v>
      </c>
      <c r="C441" s="17">
        <v>412041</v>
      </c>
      <c r="D441" s="40">
        <v>0</v>
      </c>
      <c r="E441" s="40">
        <v>935728</v>
      </c>
      <c r="F441" s="17">
        <v>1347770</v>
      </c>
      <c r="G441" s="20">
        <v>0</v>
      </c>
      <c r="H441" s="19">
        <v>0</v>
      </c>
    </row>
    <row r="442" spans="1:8" ht="11.25">
      <c r="A442" s="16" t="s">
        <v>917</v>
      </c>
      <c r="B442" s="16" t="s">
        <v>918</v>
      </c>
      <c r="C442" s="17">
        <v>379237</v>
      </c>
      <c r="D442" s="18">
        <v>0</v>
      </c>
      <c r="E442" s="18">
        <v>97781</v>
      </c>
      <c r="F442" s="19">
        <v>477018</v>
      </c>
      <c r="G442" s="20">
        <v>0</v>
      </c>
      <c r="H442" s="19">
        <v>477018</v>
      </c>
    </row>
    <row r="443" spans="1:8" ht="11.25">
      <c r="A443" s="16" t="s">
        <v>919</v>
      </c>
      <c r="B443" s="16" t="s">
        <v>920</v>
      </c>
      <c r="C443" s="17">
        <v>7</v>
      </c>
      <c r="D443" s="18">
        <v>0</v>
      </c>
      <c r="E443" s="18">
        <v>300</v>
      </c>
      <c r="F443" s="19">
        <v>308</v>
      </c>
      <c r="G443" s="20">
        <v>0</v>
      </c>
      <c r="H443" s="19">
        <v>308</v>
      </c>
    </row>
    <row r="444" spans="1:8" ht="11.25">
      <c r="A444" s="16" t="s">
        <v>921</v>
      </c>
      <c r="B444" s="16" t="s">
        <v>922</v>
      </c>
      <c r="C444" s="17">
        <v>21714</v>
      </c>
      <c r="D444" s="18">
        <v>0</v>
      </c>
      <c r="E444" s="18">
        <v>22029</v>
      </c>
      <c r="F444" s="19">
        <v>43743</v>
      </c>
      <c r="G444" s="20">
        <v>0</v>
      </c>
      <c r="H444" s="19">
        <v>43743</v>
      </c>
    </row>
    <row r="445" spans="1:8" ht="11.25">
      <c r="A445" s="16" t="s">
        <v>923</v>
      </c>
      <c r="B445" s="16" t="s">
        <v>924</v>
      </c>
      <c r="C445" s="17">
        <v>11082</v>
      </c>
      <c r="D445" s="18">
        <v>0</v>
      </c>
      <c r="E445" s="18">
        <v>815617</v>
      </c>
      <c r="F445" s="19">
        <v>826700</v>
      </c>
      <c r="G445" s="20">
        <v>0</v>
      </c>
      <c r="H445" s="19">
        <v>826700</v>
      </c>
    </row>
    <row r="446" spans="1:8" ht="11.25">
      <c r="A446" s="16" t="s">
        <v>925</v>
      </c>
      <c r="B446" s="16" t="s">
        <v>926</v>
      </c>
      <c r="C446" s="17">
        <v>11626</v>
      </c>
      <c r="D446" s="40">
        <v>0</v>
      </c>
      <c r="E446" s="40">
        <v>88067</v>
      </c>
      <c r="F446" s="17">
        <v>100409</v>
      </c>
      <c r="G446" s="20">
        <v>0</v>
      </c>
      <c r="H446" s="19">
        <v>0</v>
      </c>
    </row>
    <row r="447" spans="1:8" ht="11.25">
      <c r="A447" s="16" t="s">
        <v>927</v>
      </c>
      <c r="B447" s="16" t="s">
        <v>928</v>
      </c>
      <c r="C447" s="17">
        <v>11626</v>
      </c>
      <c r="D447" s="18">
        <v>0</v>
      </c>
      <c r="E447" s="18">
        <v>6628</v>
      </c>
      <c r="F447" s="19">
        <v>18255</v>
      </c>
      <c r="G447" s="20">
        <v>0</v>
      </c>
      <c r="H447" s="19">
        <v>18255</v>
      </c>
    </row>
    <row r="448" spans="1:8" ht="11.25">
      <c r="A448" s="16" t="s">
        <v>929</v>
      </c>
      <c r="B448" s="16" t="s">
        <v>930</v>
      </c>
      <c r="C448" s="17">
        <v>0</v>
      </c>
      <c r="D448" s="18">
        <v>0</v>
      </c>
      <c r="E448" s="18">
        <v>79257</v>
      </c>
      <c r="F448" s="19">
        <v>79257</v>
      </c>
      <c r="G448" s="20">
        <v>0</v>
      </c>
      <c r="H448" s="19">
        <v>79257</v>
      </c>
    </row>
    <row r="449" spans="1:8" ht="11.25">
      <c r="A449" s="16" t="s">
        <v>931</v>
      </c>
      <c r="B449" s="16" t="s">
        <v>932</v>
      </c>
      <c r="C449" s="17">
        <v>715</v>
      </c>
      <c r="D449" s="18">
        <v>0</v>
      </c>
      <c r="E449" s="18">
        <v>2181</v>
      </c>
      <c r="F449" s="19">
        <v>2896</v>
      </c>
      <c r="G449" s="20">
        <v>0</v>
      </c>
      <c r="H449" s="19">
        <v>2896</v>
      </c>
    </row>
    <row r="450" spans="1:8" ht="11.25">
      <c r="A450" s="16" t="s">
        <v>933</v>
      </c>
      <c r="B450" s="16" t="s">
        <v>934</v>
      </c>
      <c r="C450" s="17">
        <v>45095538</v>
      </c>
      <c r="D450" s="40">
        <v>3344118841</v>
      </c>
      <c r="E450" s="40">
        <v>82563609</v>
      </c>
      <c r="F450" s="17">
        <v>6440193446</v>
      </c>
      <c r="G450" s="20">
        <v>0</v>
      </c>
      <c r="H450" s="19">
        <v>0</v>
      </c>
    </row>
    <row r="451" spans="1:8" ht="11.25">
      <c r="A451" s="16" t="s">
        <v>935</v>
      </c>
      <c r="B451" s="16" t="s">
        <v>936</v>
      </c>
      <c r="C451" s="17">
        <v>3223280</v>
      </c>
      <c r="D451" s="40">
        <v>5077878</v>
      </c>
      <c r="E451" s="40">
        <v>0</v>
      </c>
      <c r="F451" s="17">
        <v>9805358</v>
      </c>
      <c r="G451" s="20">
        <v>0</v>
      </c>
      <c r="H451" s="19">
        <v>0</v>
      </c>
    </row>
    <row r="452" spans="1:8" ht="11.25">
      <c r="A452" s="16" t="s">
        <v>937</v>
      </c>
      <c r="B452" s="16" t="s">
        <v>938</v>
      </c>
      <c r="C452" s="17">
        <v>2626003</v>
      </c>
      <c r="D452" s="40">
        <v>3683617</v>
      </c>
      <c r="E452" s="40">
        <v>0</v>
      </c>
      <c r="F452" s="17">
        <v>6699404</v>
      </c>
      <c r="G452" s="20">
        <v>0</v>
      </c>
      <c r="H452" s="19">
        <v>0</v>
      </c>
    </row>
    <row r="453" spans="1:8" ht="11.25">
      <c r="A453" s="16" t="s">
        <v>939</v>
      </c>
      <c r="B453" s="16" t="s">
        <v>940</v>
      </c>
      <c r="C453" s="17">
        <v>1788622</v>
      </c>
      <c r="D453" s="18">
        <v>1942505</v>
      </c>
      <c r="E453" s="18">
        <v>0</v>
      </c>
      <c r="F453" s="19">
        <v>3731128</v>
      </c>
      <c r="G453" s="20">
        <v>0</v>
      </c>
      <c r="H453" s="19">
        <v>3731128</v>
      </c>
    </row>
    <row r="454" spans="1:8" ht="11.25">
      <c r="A454" s="16" t="s">
        <v>941</v>
      </c>
      <c r="B454" s="16" t="s">
        <v>942</v>
      </c>
      <c r="C454" s="17">
        <v>19028</v>
      </c>
      <c r="D454" s="18">
        <v>27057</v>
      </c>
      <c r="E454" s="18">
        <v>0</v>
      </c>
      <c r="F454" s="19">
        <v>46085</v>
      </c>
      <c r="G454" s="20">
        <v>0</v>
      </c>
      <c r="H454" s="19">
        <v>46085</v>
      </c>
    </row>
    <row r="455" spans="1:8" ht="11.25">
      <c r="A455" s="16" t="s">
        <v>943</v>
      </c>
      <c r="B455" s="16" t="s">
        <v>944</v>
      </c>
      <c r="C455" s="17">
        <v>35092</v>
      </c>
      <c r="D455" s="18">
        <v>33866</v>
      </c>
      <c r="E455" s="18">
        <v>0</v>
      </c>
      <c r="F455" s="19">
        <v>68959</v>
      </c>
      <c r="G455" s="20">
        <v>0</v>
      </c>
      <c r="H455" s="19">
        <v>68959</v>
      </c>
    </row>
    <row r="456" spans="1:8" ht="11.25">
      <c r="A456" s="16" t="s">
        <v>945</v>
      </c>
      <c r="B456" s="16" t="s">
        <v>946</v>
      </c>
      <c r="C456" s="17">
        <v>27926</v>
      </c>
      <c r="D456" s="18">
        <v>158088</v>
      </c>
      <c r="E456" s="18">
        <v>0</v>
      </c>
      <c r="F456" s="19">
        <v>186014</v>
      </c>
      <c r="G456" s="20">
        <v>0</v>
      </c>
      <c r="H456" s="19">
        <v>186014</v>
      </c>
    </row>
    <row r="457" spans="1:8" ht="11.25">
      <c r="A457" s="16" t="s">
        <v>947</v>
      </c>
      <c r="B457" s="16" t="s">
        <v>787</v>
      </c>
      <c r="C457" s="17">
        <v>45000</v>
      </c>
      <c r="D457" s="18">
        <v>31243</v>
      </c>
      <c r="E457" s="18">
        <v>0</v>
      </c>
      <c r="F457" s="19">
        <v>76243</v>
      </c>
      <c r="G457" s="20">
        <v>0</v>
      </c>
      <c r="H457" s="19">
        <v>76243</v>
      </c>
    </row>
    <row r="458" spans="1:8" ht="11.25">
      <c r="A458" s="16" t="s">
        <v>948</v>
      </c>
      <c r="B458" s="16" t="s">
        <v>833</v>
      </c>
      <c r="C458" s="17">
        <v>82420</v>
      </c>
      <c r="D458" s="18">
        <v>174163</v>
      </c>
      <c r="E458" s="18">
        <v>0</v>
      </c>
      <c r="F458" s="19">
        <v>256583</v>
      </c>
      <c r="G458" s="20">
        <v>0</v>
      </c>
      <c r="H458" s="19">
        <v>256583</v>
      </c>
    </row>
    <row r="459" spans="1:8" ht="11.25">
      <c r="A459" s="16" t="s">
        <v>949</v>
      </c>
      <c r="B459" s="16" t="s">
        <v>837</v>
      </c>
      <c r="C459" s="17">
        <v>158193</v>
      </c>
      <c r="D459" s="18">
        <v>179736</v>
      </c>
      <c r="E459" s="18">
        <v>0</v>
      </c>
      <c r="F459" s="19">
        <v>337929</v>
      </c>
      <c r="G459" s="20">
        <v>0</v>
      </c>
      <c r="H459" s="19">
        <v>337929</v>
      </c>
    </row>
    <row r="460" spans="1:8" ht="11.25">
      <c r="A460" s="16" t="s">
        <v>950</v>
      </c>
      <c r="B460" s="16" t="s">
        <v>831</v>
      </c>
      <c r="C460" s="17">
        <v>0</v>
      </c>
      <c r="D460" s="18">
        <v>114290</v>
      </c>
      <c r="E460" s="18">
        <v>0</v>
      </c>
      <c r="F460" s="19">
        <v>114290</v>
      </c>
      <c r="G460" s="20">
        <v>0</v>
      </c>
      <c r="H460" s="19">
        <v>114290</v>
      </c>
    </row>
    <row r="461" spans="1:8" ht="11.25">
      <c r="A461" s="16" t="s">
        <v>951</v>
      </c>
      <c r="B461" s="16" t="s">
        <v>952</v>
      </c>
      <c r="C461" s="17">
        <v>17091</v>
      </c>
      <c r="D461" s="18">
        <v>28109</v>
      </c>
      <c r="E461" s="18">
        <v>0</v>
      </c>
      <c r="F461" s="19">
        <v>45201</v>
      </c>
      <c r="G461" s="20">
        <v>0</v>
      </c>
      <c r="H461" s="19">
        <v>45201</v>
      </c>
    </row>
    <row r="462" spans="1:8" ht="11.25">
      <c r="A462" s="16" t="s">
        <v>953</v>
      </c>
      <c r="B462" s="16" t="s">
        <v>839</v>
      </c>
      <c r="C462" s="17">
        <v>1908</v>
      </c>
      <c r="D462" s="18">
        <v>87586</v>
      </c>
      <c r="E462" s="18">
        <v>0</v>
      </c>
      <c r="F462" s="19">
        <v>89494</v>
      </c>
      <c r="G462" s="20">
        <v>0</v>
      </c>
      <c r="H462" s="19">
        <v>89494</v>
      </c>
    </row>
    <row r="463" spans="1:8" ht="11.25">
      <c r="A463" s="16" t="s">
        <v>954</v>
      </c>
      <c r="B463" s="16" t="s">
        <v>955</v>
      </c>
      <c r="C463" s="17">
        <v>3842</v>
      </c>
      <c r="D463" s="18">
        <v>3515</v>
      </c>
      <c r="E463" s="18">
        <v>0</v>
      </c>
      <c r="F463" s="19">
        <v>7357</v>
      </c>
      <c r="G463" s="20">
        <v>0</v>
      </c>
      <c r="H463" s="19">
        <v>7357</v>
      </c>
    </row>
    <row r="464" spans="1:8" ht="11.25">
      <c r="A464" s="16" t="s">
        <v>956</v>
      </c>
      <c r="B464" s="16" t="s">
        <v>829</v>
      </c>
      <c r="C464" s="17">
        <v>183781</v>
      </c>
      <c r="D464" s="18">
        <v>207211</v>
      </c>
      <c r="E464" s="18">
        <v>0</v>
      </c>
      <c r="F464" s="19">
        <v>390992</v>
      </c>
      <c r="G464" s="20">
        <v>0</v>
      </c>
      <c r="H464" s="19">
        <v>390992</v>
      </c>
    </row>
    <row r="465" spans="1:8" ht="11.25">
      <c r="A465" s="16" t="s">
        <v>957</v>
      </c>
      <c r="B465" s="16" t="s">
        <v>958</v>
      </c>
      <c r="C465" s="17">
        <v>52292</v>
      </c>
      <c r="D465" s="18">
        <v>26250</v>
      </c>
      <c r="E465" s="18">
        <v>0</v>
      </c>
      <c r="F465" s="19">
        <v>78542</v>
      </c>
      <c r="G465" s="20">
        <v>0</v>
      </c>
      <c r="H465" s="19">
        <v>78542</v>
      </c>
    </row>
    <row r="466" spans="1:8" ht="11.25">
      <c r="A466" s="16" t="s">
        <v>959</v>
      </c>
      <c r="B466" s="16" t="s">
        <v>960</v>
      </c>
      <c r="C466" s="17">
        <v>127238</v>
      </c>
      <c r="D466" s="18">
        <v>160482</v>
      </c>
      <c r="E466" s="18">
        <v>0</v>
      </c>
      <c r="F466" s="19">
        <v>287720</v>
      </c>
      <c r="G466" s="20">
        <v>0</v>
      </c>
      <c r="H466" s="19">
        <v>287720</v>
      </c>
    </row>
    <row r="467" spans="1:8" ht="11.25">
      <c r="A467" s="16" t="s">
        <v>961</v>
      </c>
      <c r="B467" s="16" t="s">
        <v>835</v>
      </c>
      <c r="C467" s="17">
        <v>79191</v>
      </c>
      <c r="D467" s="18">
        <v>90463</v>
      </c>
      <c r="E467" s="18">
        <v>0</v>
      </c>
      <c r="F467" s="19">
        <v>169654</v>
      </c>
      <c r="G467" s="20">
        <v>0</v>
      </c>
      <c r="H467" s="19">
        <v>169654</v>
      </c>
    </row>
    <row r="468" spans="1:8" ht="11.25">
      <c r="A468" s="16" t="s">
        <v>962</v>
      </c>
      <c r="B468" s="16" t="s">
        <v>963</v>
      </c>
      <c r="C468" s="17">
        <v>4373</v>
      </c>
      <c r="D468" s="18">
        <v>4038</v>
      </c>
      <c r="E468" s="18">
        <v>0</v>
      </c>
      <c r="F468" s="19">
        <v>8412</v>
      </c>
      <c r="G468" s="20">
        <v>0</v>
      </c>
      <c r="H468" s="19">
        <v>8412</v>
      </c>
    </row>
    <row r="469" spans="1:8" ht="11.25">
      <c r="A469" s="16" t="s">
        <v>964</v>
      </c>
      <c r="B469" s="16" t="s">
        <v>965</v>
      </c>
      <c r="C469" s="17">
        <v>389782</v>
      </c>
      <c r="D469" s="18">
        <v>415008</v>
      </c>
      <c r="E469" s="18">
        <v>0</v>
      </c>
      <c r="F469" s="19">
        <v>804791</v>
      </c>
      <c r="G469" s="20">
        <v>0</v>
      </c>
      <c r="H469" s="19">
        <v>804791</v>
      </c>
    </row>
    <row r="470" spans="1:8" ht="11.25">
      <c r="A470" s="16" t="s">
        <v>966</v>
      </c>
      <c r="B470" s="16" t="s">
        <v>967</v>
      </c>
      <c r="C470" s="17">
        <v>5640</v>
      </c>
      <c r="D470" s="40">
        <v>3357</v>
      </c>
      <c r="E470" s="40">
        <v>0</v>
      </c>
      <c r="F470" s="17">
        <v>8997</v>
      </c>
      <c r="G470" s="20">
        <v>0</v>
      </c>
      <c r="H470" s="19">
        <v>0</v>
      </c>
    </row>
    <row r="471" spans="1:8" ht="11.25">
      <c r="A471" s="16" t="s">
        <v>968</v>
      </c>
      <c r="B471" s="16" t="s">
        <v>969</v>
      </c>
      <c r="C471" s="17">
        <v>5640</v>
      </c>
      <c r="D471" s="18">
        <v>3357</v>
      </c>
      <c r="E471" s="18">
        <v>0</v>
      </c>
      <c r="F471" s="19">
        <v>8997</v>
      </c>
      <c r="G471" s="20">
        <v>0</v>
      </c>
      <c r="H471" s="19">
        <v>8997</v>
      </c>
    </row>
    <row r="472" spans="1:8" ht="11.25">
      <c r="A472" s="16" t="s">
        <v>970</v>
      </c>
      <c r="B472" s="16" t="s">
        <v>971</v>
      </c>
      <c r="C472" s="17">
        <v>0</v>
      </c>
      <c r="D472" s="18">
        <v>0</v>
      </c>
      <c r="E472" s="18">
        <v>0</v>
      </c>
      <c r="F472" s="19">
        <v>0</v>
      </c>
      <c r="G472" s="20">
        <v>0</v>
      </c>
      <c r="H472" s="19">
        <v>0</v>
      </c>
    </row>
    <row r="473" spans="1:8" ht="11.25">
      <c r="A473" s="16" t="s">
        <v>972</v>
      </c>
      <c r="B473" s="16" t="s">
        <v>973</v>
      </c>
      <c r="C473" s="17">
        <v>662440</v>
      </c>
      <c r="D473" s="40">
        <v>540425</v>
      </c>
      <c r="E473" s="40">
        <v>0</v>
      </c>
      <c r="F473" s="17">
        <v>1202866</v>
      </c>
      <c r="G473" s="20">
        <v>0</v>
      </c>
      <c r="H473" s="19">
        <v>0</v>
      </c>
    </row>
    <row r="474" spans="1:8" ht="11.25">
      <c r="A474" s="16" t="s">
        <v>974</v>
      </c>
      <c r="B474" s="16" t="s">
        <v>975</v>
      </c>
      <c r="C474" s="17">
        <v>88146</v>
      </c>
      <c r="D474" s="18">
        <v>95122</v>
      </c>
      <c r="E474" s="18">
        <v>0</v>
      </c>
      <c r="F474" s="19">
        <v>183269</v>
      </c>
      <c r="G474" s="20">
        <v>0</v>
      </c>
      <c r="H474" s="19">
        <v>183269</v>
      </c>
    </row>
    <row r="475" spans="1:8" ht="11.25">
      <c r="A475" s="16" t="s">
        <v>976</v>
      </c>
      <c r="B475" s="16" t="s">
        <v>977</v>
      </c>
      <c r="C475" s="17">
        <v>249153</v>
      </c>
      <c r="D475" s="18">
        <v>173381</v>
      </c>
      <c r="E475" s="18">
        <v>0</v>
      </c>
      <c r="F475" s="19">
        <v>422535</v>
      </c>
      <c r="G475" s="20">
        <v>0</v>
      </c>
      <c r="H475" s="19">
        <v>422535</v>
      </c>
    </row>
    <row r="476" spans="1:8" ht="11.25">
      <c r="A476" s="16" t="s">
        <v>978</v>
      </c>
      <c r="B476" s="16" t="s">
        <v>979</v>
      </c>
      <c r="C476" s="17">
        <v>9707</v>
      </c>
      <c r="D476" s="18">
        <v>11059</v>
      </c>
      <c r="E476" s="18">
        <v>0</v>
      </c>
      <c r="F476" s="19">
        <v>20766</v>
      </c>
      <c r="G476" s="20">
        <v>0</v>
      </c>
      <c r="H476" s="19">
        <v>20766</v>
      </c>
    </row>
    <row r="477" spans="1:8" ht="11.25">
      <c r="A477" s="16" t="s">
        <v>980</v>
      </c>
      <c r="B477" s="16" t="s">
        <v>981</v>
      </c>
      <c r="C477" s="17">
        <v>130570</v>
      </c>
      <c r="D477" s="18">
        <v>130721</v>
      </c>
      <c r="E477" s="18">
        <v>0</v>
      </c>
      <c r="F477" s="19">
        <v>261292</v>
      </c>
      <c r="G477" s="20">
        <v>0</v>
      </c>
      <c r="H477" s="19">
        <v>261292</v>
      </c>
    </row>
    <row r="478" spans="1:8" ht="11.25">
      <c r="A478" s="16" t="s">
        <v>982</v>
      </c>
      <c r="B478" s="16" t="s">
        <v>983</v>
      </c>
      <c r="C478" s="17">
        <v>184861</v>
      </c>
      <c r="D478" s="18">
        <v>130140</v>
      </c>
      <c r="E478" s="18">
        <v>0</v>
      </c>
      <c r="F478" s="19">
        <v>315002</v>
      </c>
      <c r="G478" s="20">
        <v>0</v>
      </c>
      <c r="H478" s="19">
        <v>315002</v>
      </c>
    </row>
    <row r="479" spans="1:8" ht="11.25">
      <c r="A479" s="16" t="s">
        <v>984</v>
      </c>
      <c r="B479" s="16" t="s">
        <v>595</v>
      </c>
      <c r="C479" s="17">
        <v>111077</v>
      </c>
      <c r="D479" s="40">
        <v>119189</v>
      </c>
      <c r="E479" s="40">
        <v>0</v>
      </c>
      <c r="F479" s="17">
        <v>230267</v>
      </c>
      <c r="G479" s="20">
        <v>0</v>
      </c>
      <c r="H479" s="19">
        <v>0</v>
      </c>
    </row>
    <row r="480" spans="1:8" ht="11.25">
      <c r="A480" s="16" t="s">
        <v>985</v>
      </c>
      <c r="B480" s="16" t="s">
        <v>986</v>
      </c>
      <c r="C480" s="17">
        <v>66110</v>
      </c>
      <c r="D480" s="18">
        <v>71342</v>
      </c>
      <c r="E480" s="18">
        <v>0</v>
      </c>
      <c r="F480" s="19">
        <v>137452</v>
      </c>
      <c r="G480" s="20">
        <v>0</v>
      </c>
      <c r="H480" s="19">
        <v>137452</v>
      </c>
    </row>
    <row r="481" spans="1:8" ht="11.25">
      <c r="A481" s="16" t="s">
        <v>987</v>
      </c>
      <c r="B481" s="16" t="s">
        <v>988</v>
      </c>
      <c r="C481" s="17">
        <v>11316</v>
      </c>
      <c r="D481" s="18">
        <v>11890</v>
      </c>
      <c r="E481" s="18">
        <v>0</v>
      </c>
      <c r="F481" s="19">
        <v>23206</v>
      </c>
      <c r="G481" s="20">
        <v>0</v>
      </c>
      <c r="H481" s="19">
        <v>23206</v>
      </c>
    </row>
    <row r="482" spans="1:8" ht="11.25">
      <c r="A482" s="16" t="s">
        <v>989</v>
      </c>
      <c r="B482" s="16" t="s">
        <v>990</v>
      </c>
      <c r="C482" s="17">
        <v>11018</v>
      </c>
      <c r="D482" s="18">
        <v>12176</v>
      </c>
      <c r="E482" s="18">
        <v>0</v>
      </c>
      <c r="F482" s="19">
        <v>23195</v>
      </c>
      <c r="G482" s="20">
        <v>0</v>
      </c>
      <c r="H482" s="19">
        <v>23195</v>
      </c>
    </row>
    <row r="483" spans="1:8" ht="11.25">
      <c r="A483" s="16" t="s">
        <v>991</v>
      </c>
      <c r="B483" s="16" t="s">
        <v>992</v>
      </c>
      <c r="C483" s="17">
        <v>22632</v>
      </c>
      <c r="D483" s="18">
        <v>23780</v>
      </c>
      <c r="E483" s="18">
        <v>0</v>
      </c>
      <c r="F483" s="19">
        <v>46413</v>
      </c>
      <c r="G483" s="20">
        <v>0</v>
      </c>
      <c r="H483" s="19">
        <v>46413</v>
      </c>
    </row>
    <row r="484" spans="1:8" ht="11.25">
      <c r="A484" s="16" t="s">
        <v>993</v>
      </c>
      <c r="B484" s="16" t="s">
        <v>994</v>
      </c>
      <c r="C484" s="17">
        <v>853686</v>
      </c>
      <c r="D484" s="40">
        <v>699191</v>
      </c>
      <c r="E484" s="40">
        <v>0</v>
      </c>
      <c r="F484" s="17">
        <v>1631726</v>
      </c>
      <c r="G484" s="20">
        <v>0</v>
      </c>
      <c r="H484" s="19">
        <v>0</v>
      </c>
    </row>
    <row r="485" spans="1:8" ht="11.25">
      <c r="A485" s="16" t="s">
        <v>995</v>
      </c>
      <c r="B485" s="16" t="s">
        <v>996</v>
      </c>
      <c r="C485" s="17">
        <v>11750</v>
      </c>
      <c r="D485" s="18">
        <v>8000</v>
      </c>
      <c r="E485" s="18">
        <v>0</v>
      </c>
      <c r="F485" s="19">
        <v>19750</v>
      </c>
      <c r="G485" s="20">
        <v>0</v>
      </c>
      <c r="H485" s="19">
        <v>19750</v>
      </c>
    </row>
    <row r="486" spans="1:8" ht="11.25">
      <c r="A486" s="16" t="s">
        <v>997</v>
      </c>
      <c r="B486" s="16" t="s">
        <v>998</v>
      </c>
      <c r="C486" s="17">
        <v>0</v>
      </c>
      <c r="D486" s="18">
        <v>110997</v>
      </c>
      <c r="E486" s="18">
        <v>0</v>
      </c>
      <c r="F486" s="19">
        <v>110997</v>
      </c>
      <c r="G486" s="20">
        <v>0</v>
      </c>
      <c r="H486" s="19">
        <v>110997</v>
      </c>
    </row>
    <row r="487" spans="1:8" ht="11.25">
      <c r="A487" s="16" t="s">
        <v>999</v>
      </c>
      <c r="B487" s="16" t="s">
        <v>709</v>
      </c>
      <c r="C487" s="17">
        <v>30798</v>
      </c>
      <c r="D487" s="18">
        <v>39663</v>
      </c>
      <c r="E487" s="18">
        <v>0</v>
      </c>
      <c r="F487" s="19">
        <v>70461</v>
      </c>
      <c r="G487" s="20">
        <v>0</v>
      </c>
      <c r="H487" s="19">
        <v>70461</v>
      </c>
    </row>
    <row r="488" spans="1:8" ht="11.25">
      <c r="A488" s="16" t="s">
        <v>1000</v>
      </c>
      <c r="B488" s="16" t="s">
        <v>1001</v>
      </c>
      <c r="C488" s="17">
        <v>41005</v>
      </c>
      <c r="D488" s="18">
        <v>72585</v>
      </c>
      <c r="E488" s="18">
        <v>0</v>
      </c>
      <c r="F488" s="19">
        <v>113591</v>
      </c>
      <c r="G488" s="20">
        <v>0</v>
      </c>
      <c r="H488" s="19">
        <v>113591</v>
      </c>
    </row>
    <row r="489" spans="1:8" ht="11.25">
      <c r="A489" s="16" t="s">
        <v>1002</v>
      </c>
      <c r="B489" s="16" t="s">
        <v>763</v>
      </c>
      <c r="C489" s="17">
        <v>101912</v>
      </c>
      <c r="D489" s="18">
        <v>168995</v>
      </c>
      <c r="E489" s="18">
        <v>0</v>
      </c>
      <c r="F489" s="19">
        <v>270908</v>
      </c>
      <c r="G489" s="20">
        <v>0</v>
      </c>
      <c r="H489" s="19">
        <v>270908</v>
      </c>
    </row>
    <row r="490" spans="1:8" ht="11.25">
      <c r="A490" s="16" t="s">
        <v>1003</v>
      </c>
      <c r="B490" s="16" t="s">
        <v>1004</v>
      </c>
      <c r="C490" s="17">
        <v>19659</v>
      </c>
      <c r="D490" s="18">
        <v>80791</v>
      </c>
      <c r="E490" s="18">
        <v>0</v>
      </c>
      <c r="F490" s="19">
        <v>100450</v>
      </c>
      <c r="G490" s="20">
        <v>0</v>
      </c>
      <c r="H490" s="19">
        <v>100450</v>
      </c>
    </row>
    <row r="491" spans="1:8" ht="11.25">
      <c r="A491" s="16" t="s">
        <v>1005</v>
      </c>
      <c r="B491" s="16" t="s">
        <v>703</v>
      </c>
      <c r="C491" s="17">
        <v>10715</v>
      </c>
      <c r="D491" s="18">
        <v>2498</v>
      </c>
      <c r="E491" s="18">
        <v>0</v>
      </c>
      <c r="F491" s="19">
        <v>13214</v>
      </c>
      <c r="G491" s="20">
        <v>0</v>
      </c>
      <c r="H491" s="19">
        <v>13214</v>
      </c>
    </row>
    <row r="492" spans="1:8" ht="11.25">
      <c r="A492" s="16" t="s">
        <v>1006</v>
      </c>
      <c r="B492" s="16" t="s">
        <v>920</v>
      </c>
      <c r="C492" s="17">
        <v>0</v>
      </c>
      <c r="D492" s="18">
        <v>1670</v>
      </c>
      <c r="E492" s="18">
        <v>0</v>
      </c>
      <c r="F492" s="19">
        <v>1670</v>
      </c>
      <c r="G492" s="20">
        <v>0</v>
      </c>
      <c r="H492" s="19">
        <v>1670</v>
      </c>
    </row>
    <row r="493" spans="1:8" ht="11.25">
      <c r="A493" s="16" t="s">
        <v>1007</v>
      </c>
      <c r="B493" s="16" t="s">
        <v>1008</v>
      </c>
      <c r="C493" s="17">
        <v>908</v>
      </c>
      <c r="D493" s="18">
        <v>3251</v>
      </c>
      <c r="E493" s="18">
        <v>0</v>
      </c>
      <c r="F493" s="19">
        <v>4159</v>
      </c>
      <c r="G493" s="20">
        <v>0</v>
      </c>
      <c r="H493" s="19">
        <v>4159</v>
      </c>
    </row>
    <row r="494" spans="1:8" ht="11.25">
      <c r="A494" s="16" t="s">
        <v>1009</v>
      </c>
      <c r="B494" s="16" t="s">
        <v>1010</v>
      </c>
      <c r="C494" s="17">
        <v>35196</v>
      </c>
      <c r="D494" s="18">
        <v>16868</v>
      </c>
      <c r="E494" s="18">
        <v>0</v>
      </c>
      <c r="F494" s="19">
        <v>52065</v>
      </c>
      <c r="G494" s="20">
        <v>0</v>
      </c>
      <c r="H494" s="19">
        <v>52065</v>
      </c>
    </row>
    <row r="495" spans="1:8" ht="11.25">
      <c r="A495" s="16" t="s">
        <v>1011</v>
      </c>
      <c r="B495" s="16" t="s">
        <v>1012</v>
      </c>
      <c r="C495" s="17">
        <v>47916</v>
      </c>
      <c r="D495" s="18">
        <v>0</v>
      </c>
      <c r="E495" s="18">
        <v>0</v>
      </c>
      <c r="F495" s="19">
        <v>47916</v>
      </c>
      <c r="G495" s="20">
        <v>0</v>
      </c>
      <c r="H495" s="19">
        <v>47916</v>
      </c>
    </row>
    <row r="496" spans="1:8" ht="11.25">
      <c r="A496" s="16" t="s">
        <v>1013</v>
      </c>
      <c r="B496" s="16" t="s">
        <v>1014</v>
      </c>
      <c r="C496" s="17">
        <v>15649</v>
      </c>
      <c r="D496" s="18">
        <v>30415</v>
      </c>
      <c r="E496" s="18">
        <v>0</v>
      </c>
      <c r="F496" s="19">
        <v>46065</v>
      </c>
      <c r="G496" s="20">
        <v>0</v>
      </c>
      <c r="H496" s="19">
        <v>46065</v>
      </c>
    </row>
    <row r="497" spans="1:8" ht="11.25">
      <c r="A497" s="16" t="s">
        <v>1015</v>
      </c>
      <c r="B497" s="16" t="s">
        <v>1016</v>
      </c>
      <c r="C497" s="17">
        <v>22715</v>
      </c>
      <c r="D497" s="18">
        <v>75788</v>
      </c>
      <c r="E497" s="18">
        <v>0</v>
      </c>
      <c r="F497" s="19">
        <v>98504</v>
      </c>
      <c r="G497" s="20">
        <v>0</v>
      </c>
      <c r="H497" s="19">
        <v>98504</v>
      </c>
    </row>
    <row r="498" spans="1:8" ht="11.25">
      <c r="A498" s="16" t="s">
        <v>1017</v>
      </c>
      <c r="B498" s="16" t="s">
        <v>1018</v>
      </c>
      <c r="C498" s="17">
        <v>0</v>
      </c>
      <c r="D498" s="18">
        <v>2180</v>
      </c>
      <c r="E498" s="18">
        <v>0</v>
      </c>
      <c r="F498" s="19">
        <v>2180</v>
      </c>
      <c r="G498" s="20">
        <v>0</v>
      </c>
      <c r="H498" s="19">
        <v>2180</v>
      </c>
    </row>
    <row r="499" spans="1:8" ht="11.25">
      <c r="A499" s="16" t="s">
        <v>1019</v>
      </c>
      <c r="B499" s="16" t="s">
        <v>714</v>
      </c>
      <c r="C499" s="17">
        <v>5162</v>
      </c>
      <c r="D499" s="18">
        <v>17879</v>
      </c>
      <c r="E499" s="18">
        <v>0</v>
      </c>
      <c r="F499" s="19">
        <v>23041</v>
      </c>
      <c r="G499" s="20">
        <v>0</v>
      </c>
      <c r="H499" s="19">
        <v>23041</v>
      </c>
    </row>
    <row r="500" spans="1:8" ht="11.25">
      <c r="A500" s="16" t="s">
        <v>1020</v>
      </c>
      <c r="B500" s="16" t="s">
        <v>1021</v>
      </c>
      <c r="C500" s="17">
        <v>510294</v>
      </c>
      <c r="D500" s="18">
        <v>0</v>
      </c>
      <c r="E500" s="18">
        <v>0</v>
      </c>
      <c r="F500" s="19">
        <v>510294</v>
      </c>
      <c r="G500" s="20">
        <v>0</v>
      </c>
      <c r="H500" s="19">
        <v>510294</v>
      </c>
    </row>
    <row r="501" spans="1:8" ht="11.25">
      <c r="A501" s="16" t="s">
        <v>1022</v>
      </c>
      <c r="B501" s="16" t="s">
        <v>1023</v>
      </c>
      <c r="C501" s="17">
        <v>77545</v>
      </c>
      <c r="D501" s="18">
        <v>67605</v>
      </c>
      <c r="E501" s="18">
        <v>0</v>
      </c>
      <c r="F501" s="19">
        <v>145150</v>
      </c>
      <c r="G501" s="20">
        <v>0</v>
      </c>
      <c r="H501" s="19">
        <v>145150</v>
      </c>
    </row>
    <row r="502" spans="1:8" ht="11.25">
      <c r="A502" s="16" t="s">
        <v>1024</v>
      </c>
      <c r="B502" s="16" t="s">
        <v>1025</v>
      </c>
      <c r="C502" s="17">
        <v>1303</v>
      </c>
      <c r="D502" s="18">
        <v>0</v>
      </c>
      <c r="E502" s="18">
        <v>0</v>
      </c>
      <c r="F502" s="19">
        <v>1303</v>
      </c>
      <c r="G502" s="20">
        <v>0</v>
      </c>
      <c r="H502" s="19">
        <v>1303</v>
      </c>
    </row>
    <row r="503" spans="1:8" ht="11.25">
      <c r="A503" s="16" t="s">
        <v>1026</v>
      </c>
      <c r="B503" s="16" t="s">
        <v>1027</v>
      </c>
      <c r="C503" s="17">
        <v>0</v>
      </c>
      <c r="D503" s="18">
        <v>32096</v>
      </c>
      <c r="E503" s="18">
        <v>0</v>
      </c>
      <c r="F503" s="41">
        <v>32096</v>
      </c>
      <c r="G503" s="20">
        <v>0</v>
      </c>
      <c r="H503" s="19">
        <v>0</v>
      </c>
    </row>
    <row r="504" spans="1:8" ht="11.25">
      <c r="A504" s="16" t="s">
        <v>1028</v>
      </c>
      <c r="B504" s="16" t="s">
        <v>811</v>
      </c>
      <c r="C504" s="17">
        <v>0</v>
      </c>
      <c r="D504" s="18">
        <v>26845</v>
      </c>
      <c r="E504" s="18">
        <v>0</v>
      </c>
      <c r="F504" s="19">
        <v>26845</v>
      </c>
      <c r="G504" s="20">
        <v>0</v>
      </c>
      <c r="H504" s="19">
        <v>26845</v>
      </c>
    </row>
    <row r="505" spans="1:8" ht="11.25">
      <c r="A505" s="16" t="s">
        <v>1029</v>
      </c>
      <c r="B505" s="16" t="s">
        <v>815</v>
      </c>
      <c r="C505" s="17">
        <v>0</v>
      </c>
      <c r="D505" s="18">
        <v>5251</v>
      </c>
      <c r="E505" s="18">
        <v>0</v>
      </c>
      <c r="F505" s="19">
        <v>5251</v>
      </c>
      <c r="G505" s="20">
        <v>0</v>
      </c>
      <c r="H505" s="19">
        <v>5251</v>
      </c>
    </row>
    <row r="506" spans="1:8" ht="11.25">
      <c r="A506" s="16" t="s">
        <v>1030</v>
      </c>
      <c r="B506" s="16" t="s">
        <v>1031</v>
      </c>
      <c r="C506" s="17">
        <v>320248</v>
      </c>
      <c r="D506" s="40">
        <v>1335384</v>
      </c>
      <c r="E506" s="40">
        <v>2829</v>
      </c>
      <c r="F506" s="17">
        <v>1652803</v>
      </c>
      <c r="G506" s="20">
        <v>0</v>
      </c>
      <c r="H506" s="19">
        <v>0</v>
      </c>
    </row>
    <row r="507" spans="1:8" ht="11.25">
      <c r="A507" s="16" t="s">
        <v>1032</v>
      </c>
      <c r="B507" s="16" t="s">
        <v>843</v>
      </c>
      <c r="C507" s="17">
        <v>2086</v>
      </c>
      <c r="D507" s="40">
        <v>857794</v>
      </c>
      <c r="E507" s="40">
        <v>0</v>
      </c>
      <c r="F507" s="17">
        <v>859881</v>
      </c>
      <c r="G507" s="20">
        <v>0</v>
      </c>
      <c r="H507" s="19">
        <v>0</v>
      </c>
    </row>
    <row r="508" spans="1:8" ht="11.25">
      <c r="A508" s="16" t="s">
        <v>1033</v>
      </c>
      <c r="B508" s="16" t="s">
        <v>845</v>
      </c>
      <c r="C508" s="17">
        <v>2086</v>
      </c>
      <c r="D508" s="18">
        <v>857794</v>
      </c>
      <c r="E508" s="18">
        <v>0</v>
      </c>
      <c r="F508" s="19">
        <v>859881</v>
      </c>
      <c r="G508" s="20">
        <v>0</v>
      </c>
      <c r="H508" s="19">
        <v>859881</v>
      </c>
    </row>
    <row r="509" spans="1:8" ht="11.25">
      <c r="A509" s="16" t="s">
        <v>1034</v>
      </c>
      <c r="B509" s="16" t="s">
        <v>1035</v>
      </c>
      <c r="C509" s="17">
        <v>318161</v>
      </c>
      <c r="D509" s="40">
        <v>477589</v>
      </c>
      <c r="E509" s="40">
        <v>2829</v>
      </c>
      <c r="F509" s="17">
        <v>792921</v>
      </c>
      <c r="G509" s="20">
        <v>0</v>
      </c>
      <c r="H509" s="19">
        <v>0</v>
      </c>
    </row>
    <row r="510" spans="1:8" ht="11.25">
      <c r="A510" s="16" t="s">
        <v>1036</v>
      </c>
      <c r="B510" s="16" t="s">
        <v>637</v>
      </c>
      <c r="C510" s="17">
        <v>41227</v>
      </c>
      <c r="D510" s="18">
        <v>45712</v>
      </c>
      <c r="E510" s="18">
        <v>0</v>
      </c>
      <c r="F510" s="19">
        <v>86939</v>
      </c>
      <c r="G510" s="20">
        <v>0</v>
      </c>
      <c r="H510" s="19">
        <v>86939</v>
      </c>
    </row>
    <row r="511" spans="1:8" ht="11.25">
      <c r="A511" s="16" t="s">
        <v>1037</v>
      </c>
      <c r="B511" s="16" t="s">
        <v>641</v>
      </c>
      <c r="C511" s="17">
        <v>279</v>
      </c>
      <c r="D511" s="18">
        <v>279</v>
      </c>
      <c r="E511" s="18">
        <v>0</v>
      </c>
      <c r="F511" s="19">
        <v>559</v>
      </c>
      <c r="G511" s="20">
        <v>0</v>
      </c>
      <c r="H511" s="19">
        <v>559</v>
      </c>
    </row>
    <row r="512" spans="1:8" ht="11.25">
      <c r="A512" s="16" t="s">
        <v>1038</v>
      </c>
      <c r="B512" s="16" t="s">
        <v>643</v>
      </c>
      <c r="C512" s="17">
        <v>1126</v>
      </c>
      <c r="D512" s="18">
        <v>2437</v>
      </c>
      <c r="E512" s="18">
        <v>556</v>
      </c>
      <c r="F512" s="19">
        <v>3007</v>
      </c>
      <c r="G512" s="20">
        <v>0</v>
      </c>
      <c r="H512" s="19">
        <v>3007</v>
      </c>
    </row>
    <row r="513" spans="1:8" ht="11.25">
      <c r="A513" s="16" t="s">
        <v>1039</v>
      </c>
      <c r="B513" s="16" t="s">
        <v>1040</v>
      </c>
      <c r="C513" s="17">
        <v>259357</v>
      </c>
      <c r="D513" s="18">
        <v>248961</v>
      </c>
      <c r="E513" s="18">
        <v>2273</v>
      </c>
      <c r="F513" s="19">
        <v>506045</v>
      </c>
      <c r="G513" s="20">
        <v>0</v>
      </c>
      <c r="H513" s="19">
        <v>506045</v>
      </c>
    </row>
    <row r="514" spans="1:8" ht="11.25">
      <c r="A514" s="16" t="s">
        <v>1041</v>
      </c>
      <c r="B514" s="16" t="s">
        <v>1042</v>
      </c>
      <c r="C514" s="17">
        <v>16171</v>
      </c>
      <c r="D514" s="18">
        <v>179948</v>
      </c>
      <c r="E514" s="18">
        <v>0</v>
      </c>
      <c r="F514" s="19">
        <v>196119</v>
      </c>
      <c r="G514" s="20">
        <v>0</v>
      </c>
      <c r="H514" s="19">
        <v>196119</v>
      </c>
    </row>
    <row r="515" spans="1:8" ht="11.25">
      <c r="A515" s="16" t="s">
        <v>1043</v>
      </c>
      <c r="B515" s="16" t="s">
        <v>695</v>
      </c>
      <c r="C515" s="17">
        <v>0</v>
      </c>
      <c r="D515" s="18">
        <v>250</v>
      </c>
      <c r="E515" s="18">
        <v>0</v>
      </c>
      <c r="F515" s="19">
        <v>250</v>
      </c>
      <c r="G515" s="20">
        <v>0</v>
      </c>
      <c r="H515" s="19">
        <v>250</v>
      </c>
    </row>
    <row r="516" spans="1:8" ht="11.25">
      <c r="A516" s="16" t="s">
        <v>1044</v>
      </c>
      <c r="B516" s="16" t="s">
        <v>1045</v>
      </c>
      <c r="C516" s="17">
        <v>2345534911</v>
      </c>
      <c r="D516" s="40">
        <v>3136313236</v>
      </c>
      <c r="E516" s="40">
        <v>80368788</v>
      </c>
      <c r="F516" s="17">
        <v>6155844495</v>
      </c>
      <c r="G516" s="20">
        <v>0</v>
      </c>
      <c r="H516" s="19">
        <v>0</v>
      </c>
    </row>
    <row r="517" spans="1:8" ht="11.25">
      <c r="A517" s="16" t="s">
        <v>1046</v>
      </c>
      <c r="B517" s="16" t="s">
        <v>1047</v>
      </c>
      <c r="C517" s="17">
        <v>1905210</v>
      </c>
      <c r="D517" s="40">
        <v>4341786</v>
      </c>
      <c r="E517" s="40">
        <v>108229</v>
      </c>
      <c r="F517" s="17">
        <v>6138767</v>
      </c>
      <c r="G517" s="20">
        <v>0</v>
      </c>
      <c r="H517" s="19">
        <v>0</v>
      </c>
    </row>
    <row r="518" spans="1:8" ht="11.25">
      <c r="A518" s="16" t="s">
        <v>1048</v>
      </c>
      <c r="B518" s="16" t="s">
        <v>1049</v>
      </c>
      <c r="C518" s="17">
        <v>0</v>
      </c>
      <c r="D518" s="18">
        <v>256074</v>
      </c>
      <c r="E518" s="18">
        <v>0</v>
      </c>
      <c r="F518" s="19">
        <v>256074</v>
      </c>
      <c r="G518" s="20">
        <v>0</v>
      </c>
      <c r="H518" s="19">
        <v>256074</v>
      </c>
    </row>
    <row r="519" spans="1:8" ht="11.25">
      <c r="A519" s="16" t="s">
        <v>1050</v>
      </c>
      <c r="B519" s="16" t="s">
        <v>1051</v>
      </c>
      <c r="C519" s="17">
        <v>0</v>
      </c>
      <c r="D519" s="18">
        <v>2055093</v>
      </c>
      <c r="E519" s="18">
        <v>108229</v>
      </c>
      <c r="F519" s="19">
        <v>1946864</v>
      </c>
      <c r="G519" s="20">
        <v>0</v>
      </c>
      <c r="H519" s="19">
        <v>1946864</v>
      </c>
    </row>
    <row r="520" spans="1:8" ht="11.25">
      <c r="A520" s="16" t="s">
        <v>1052</v>
      </c>
      <c r="B520" s="16" t="s">
        <v>1053</v>
      </c>
      <c r="C520" s="17">
        <v>1905210</v>
      </c>
      <c r="D520" s="18">
        <v>0</v>
      </c>
      <c r="E520" s="18">
        <v>0</v>
      </c>
      <c r="F520" s="19">
        <v>1905210</v>
      </c>
      <c r="G520" s="20">
        <v>0</v>
      </c>
      <c r="H520" s="19">
        <v>1905210</v>
      </c>
    </row>
    <row r="521" spans="1:8" ht="11.25">
      <c r="A521" s="16" t="s">
        <v>1054</v>
      </c>
      <c r="B521" s="16" t="s">
        <v>1055</v>
      </c>
      <c r="C521" s="17">
        <v>0</v>
      </c>
      <c r="D521" s="18">
        <v>497038</v>
      </c>
      <c r="E521" s="18">
        <v>0</v>
      </c>
      <c r="F521" s="19">
        <v>497038</v>
      </c>
      <c r="G521" s="20">
        <v>0</v>
      </c>
      <c r="H521" s="19">
        <v>497038</v>
      </c>
    </row>
    <row r="522" spans="1:8" ht="11.25">
      <c r="A522" s="16" t="s">
        <v>1056</v>
      </c>
      <c r="B522" s="16" t="s">
        <v>1057</v>
      </c>
      <c r="C522" s="17">
        <v>0</v>
      </c>
      <c r="D522" s="18">
        <v>1533580</v>
      </c>
      <c r="E522" s="18">
        <v>0</v>
      </c>
      <c r="F522" s="19">
        <v>1533580</v>
      </c>
      <c r="G522" s="20">
        <v>0</v>
      </c>
      <c r="H522" s="19">
        <v>1533580</v>
      </c>
    </row>
    <row r="523" spans="1:8" ht="11.25">
      <c r="A523" s="16" t="s">
        <v>1058</v>
      </c>
      <c r="B523" s="16" t="s">
        <v>1059</v>
      </c>
      <c r="C523" s="17">
        <v>2343629701</v>
      </c>
      <c r="D523" s="40">
        <v>2319186489</v>
      </c>
      <c r="E523" s="40">
        <v>0</v>
      </c>
      <c r="F523" s="17">
        <v>4662816190</v>
      </c>
      <c r="G523" s="20">
        <v>0</v>
      </c>
      <c r="H523" s="19">
        <v>0</v>
      </c>
    </row>
    <row r="524" spans="1:8" ht="11.25">
      <c r="A524" s="16" t="s">
        <v>1060</v>
      </c>
      <c r="B524" s="16" t="s">
        <v>1061</v>
      </c>
      <c r="C524" s="17">
        <v>2343629701</v>
      </c>
      <c r="D524" s="18">
        <v>2319186489</v>
      </c>
      <c r="E524" s="18">
        <v>0</v>
      </c>
      <c r="F524" s="19">
        <v>4662816190</v>
      </c>
      <c r="G524" s="20">
        <v>0</v>
      </c>
      <c r="H524" s="19">
        <v>4662816190</v>
      </c>
    </row>
    <row r="525" spans="1:8" ht="11.25">
      <c r="A525" s="16" t="s">
        <v>1062</v>
      </c>
      <c r="B525" s="16" t="s">
        <v>1063</v>
      </c>
      <c r="C525" s="17">
        <v>754365135</v>
      </c>
      <c r="D525" s="40">
        <v>812784960</v>
      </c>
      <c r="E525" s="40">
        <v>80260559</v>
      </c>
      <c r="F525" s="17">
        <v>1486889536</v>
      </c>
      <c r="G525" s="20">
        <v>0</v>
      </c>
      <c r="H525" s="19">
        <v>0</v>
      </c>
    </row>
    <row r="526" spans="1:8" ht="11.25">
      <c r="A526" s="16" t="s">
        <v>1064</v>
      </c>
      <c r="B526" s="16" t="s">
        <v>1065</v>
      </c>
      <c r="C526" s="17">
        <v>349251774</v>
      </c>
      <c r="D526" s="18">
        <v>401941752</v>
      </c>
      <c r="E526" s="18">
        <v>0</v>
      </c>
      <c r="F526" s="19">
        <v>751193527</v>
      </c>
      <c r="G526" s="20">
        <v>0</v>
      </c>
      <c r="H526" s="19">
        <v>751193527</v>
      </c>
    </row>
    <row r="527" spans="1:8" ht="11.25">
      <c r="A527" s="16" t="s">
        <v>1066</v>
      </c>
      <c r="B527" s="16" t="s">
        <v>1067</v>
      </c>
      <c r="C527" s="17">
        <v>0</v>
      </c>
      <c r="D527" s="18">
        <v>1315981</v>
      </c>
      <c r="E527" s="18">
        <v>0</v>
      </c>
      <c r="F527" s="19">
        <v>1315981</v>
      </c>
      <c r="G527" s="20">
        <v>0</v>
      </c>
      <c r="H527" s="19">
        <v>1315981</v>
      </c>
    </row>
    <row r="528" spans="1:8" ht="11.25">
      <c r="A528" s="16" t="s">
        <v>1068</v>
      </c>
      <c r="B528" s="16" t="s">
        <v>1069</v>
      </c>
      <c r="C528" s="17">
        <v>469463</v>
      </c>
      <c r="D528" s="18">
        <v>574229</v>
      </c>
      <c r="E528" s="18">
        <v>38058</v>
      </c>
      <c r="F528" s="19">
        <v>1005633</v>
      </c>
      <c r="G528" s="20">
        <v>0</v>
      </c>
      <c r="H528" s="19">
        <v>1005633</v>
      </c>
    </row>
    <row r="529" spans="1:8" ht="11.25">
      <c r="A529" s="16" t="s">
        <v>1070</v>
      </c>
      <c r="B529" s="16" t="s">
        <v>1071</v>
      </c>
      <c r="C529" s="17">
        <v>404643897</v>
      </c>
      <c r="D529" s="18">
        <v>408952996</v>
      </c>
      <c r="E529" s="18">
        <v>80222500</v>
      </c>
      <c r="F529" s="19">
        <v>733374393</v>
      </c>
      <c r="G529" s="20">
        <v>0</v>
      </c>
      <c r="H529" s="19">
        <v>733374393</v>
      </c>
    </row>
    <row r="530" spans="1:8" ht="11.25">
      <c r="A530" s="16" t="s">
        <v>1072</v>
      </c>
      <c r="B530" s="16" t="s">
        <v>759</v>
      </c>
      <c r="C530" s="17">
        <v>0</v>
      </c>
      <c r="D530" s="18">
        <v>0</v>
      </c>
      <c r="E530" s="18">
        <v>0</v>
      </c>
      <c r="F530" s="19">
        <v>0</v>
      </c>
      <c r="G530" s="20">
        <v>0</v>
      </c>
      <c r="H530" s="19">
        <v>0</v>
      </c>
    </row>
    <row r="531" spans="1:8" ht="12.75">
      <c r="A531" s="16" t="s">
        <v>1073</v>
      </c>
      <c r="B531" s="16" t="s">
        <v>1074</v>
      </c>
      <c r="C531" s="17">
        <v>41040497</v>
      </c>
      <c r="D531" s="95">
        <v>197447014</v>
      </c>
      <c r="E531" s="95">
        <v>1703435</v>
      </c>
      <c r="F531" s="95">
        <v>236784075</v>
      </c>
      <c r="G531" s="20">
        <v>0</v>
      </c>
      <c r="H531" s="19">
        <v>0</v>
      </c>
    </row>
    <row r="532" spans="1:8" ht="12.75">
      <c r="A532" s="16" t="s">
        <v>1075</v>
      </c>
      <c r="B532" s="16" t="s">
        <v>1076</v>
      </c>
      <c r="C532" s="17">
        <v>41040497</v>
      </c>
      <c r="D532" s="95">
        <v>196212590</v>
      </c>
      <c r="E532" s="95">
        <v>469012</v>
      </c>
      <c r="F532" s="95">
        <v>236784075</v>
      </c>
      <c r="G532" s="20">
        <v>0</v>
      </c>
      <c r="H532" s="19">
        <v>0</v>
      </c>
    </row>
    <row r="533" spans="1:8" ht="11.25">
      <c r="A533" s="16" t="s">
        <v>1077</v>
      </c>
      <c r="B533" s="16" t="s">
        <v>1078</v>
      </c>
      <c r="C533" s="17">
        <v>40570</v>
      </c>
      <c r="D533" s="18">
        <v>121711</v>
      </c>
      <c r="E533" s="18">
        <v>0</v>
      </c>
      <c r="F533" s="19">
        <v>162281</v>
      </c>
      <c r="G533" s="20">
        <v>0</v>
      </c>
      <c r="H533" s="19">
        <v>162281</v>
      </c>
    </row>
    <row r="534" spans="1:8" ht="11.25">
      <c r="A534" s="16" t="s">
        <v>1079</v>
      </c>
      <c r="B534" s="16" t="s">
        <v>1080</v>
      </c>
      <c r="C534" s="17">
        <v>4137</v>
      </c>
      <c r="D534" s="18">
        <v>42829</v>
      </c>
      <c r="E534" s="18">
        <v>0</v>
      </c>
      <c r="F534" s="19">
        <v>46967</v>
      </c>
      <c r="G534" s="20">
        <v>0</v>
      </c>
      <c r="H534" s="19">
        <v>46967</v>
      </c>
    </row>
    <row r="535" spans="1:8" ht="11.25">
      <c r="A535" s="16" t="s">
        <v>1081</v>
      </c>
      <c r="B535" s="16" t="s">
        <v>1082</v>
      </c>
      <c r="C535" s="17">
        <v>7578</v>
      </c>
      <c r="D535" s="18">
        <v>0</v>
      </c>
      <c r="E535" s="18">
        <v>0</v>
      </c>
      <c r="F535" s="19">
        <v>7578</v>
      </c>
      <c r="G535" s="20">
        <v>0</v>
      </c>
      <c r="H535" s="19">
        <v>7578</v>
      </c>
    </row>
    <row r="536" spans="1:8" ht="11.25">
      <c r="A536" s="16" t="s">
        <v>1083</v>
      </c>
      <c r="B536" s="16" t="s">
        <v>1084</v>
      </c>
      <c r="C536" s="17">
        <v>3303</v>
      </c>
      <c r="D536" s="18">
        <v>52885</v>
      </c>
      <c r="E536" s="18">
        <v>0</v>
      </c>
      <c r="F536" s="19">
        <v>56188</v>
      </c>
      <c r="G536" s="20">
        <v>0</v>
      </c>
      <c r="H536" s="19">
        <v>56188</v>
      </c>
    </row>
    <row r="537" spans="1:8" ht="11.25">
      <c r="A537" s="16" t="s">
        <v>1085</v>
      </c>
      <c r="B537" s="16" t="s">
        <v>1086</v>
      </c>
      <c r="C537" s="17">
        <v>39733734</v>
      </c>
      <c r="D537" s="18">
        <v>193308132</v>
      </c>
      <c r="E537" s="18">
        <v>469012</v>
      </c>
      <c r="F537" s="19">
        <v>232572854</v>
      </c>
      <c r="G537" s="20">
        <v>0</v>
      </c>
      <c r="H537" s="19">
        <v>232572854</v>
      </c>
    </row>
    <row r="538" spans="1:8" ht="11.25">
      <c r="A538" s="16" t="s">
        <v>1087</v>
      </c>
      <c r="B538" s="16" t="s">
        <v>1088</v>
      </c>
      <c r="C538" s="17">
        <v>1251173</v>
      </c>
      <c r="D538" s="18">
        <v>2687032</v>
      </c>
      <c r="E538" s="18">
        <v>0</v>
      </c>
      <c r="F538" s="19">
        <v>3938205</v>
      </c>
      <c r="G538" s="20">
        <v>0</v>
      </c>
      <c r="H538" s="19">
        <v>3938205</v>
      </c>
    </row>
    <row r="539" spans="1:8" ht="11.25">
      <c r="A539" s="16" t="s">
        <v>1089</v>
      </c>
      <c r="B539" s="16" t="s">
        <v>1090</v>
      </c>
      <c r="C539" s="17">
        <v>0</v>
      </c>
      <c r="D539" s="40">
        <v>876804</v>
      </c>
      <c r="E539" s="40">
        <v>876804</v>
      </c>
      <c r="F539" s="17">
        <v>0</v>
      </c>
      <c r="G539" s="20">
        <v>0</v>
      </c>
      <c r="H539" s="19">
        <v>0</v>
      </c>
    </row>
    <row r="540" spans="1:8" ht="11.25">
      <c r="A540" s="16" t="s">
        <v>1091</v>
      </c>
      <c r="B540" s="16" t="s">
        <v>1086</v>
      </c>
      <c r="C540" s="17">
        <v>0</v>
      </c>
      <c r="D540" s="18">
        <v>876804</v>
      </c>
      <c r="E540" s="18">
        <v>876804</v>
      </c>
      <c r="F540" s="19">
        <v>0</v>
      </c>
      <c r="G540" s="20">
        <v>0</v>
      </c>
      <c r="H540" s="19">
        <v>0</v>
      </c>
    </row>
    <row r="541" spans="1:8" ht="11.25">
      <c r="A541" s="16" t="s">
        <v>1092</v>
      </c>
      <c r="B541" s="16" t="s">
        <v>1093</v>
      </c>
      <c r="C541" s="17">
        <v>0</v>
      </c>
      <c r="D541" s="40">
        <v>357500</v>
      </c>
      <c r="E541" s="40">
        <v>357500</v>
      </c>
      <c r="F541" s="17">
        <v>0</v>
      </c>
      <c r="G541" s="20">
        <v>0</v>
      </c>
      <c r="H541" s="19">
        <v>0</v>
      </c>
    </row>
    <row r="542" spans="1:8" ht="11.25">
      <c r="A542" s="16" t="s">
        <v>1094</v>
      </c>
      <c r="B542" s="16" t="s">
        <v>1086</v>
      </c>
      <c r="C542" s="17">
        <v>0</v>
      </c>
      <c r="D542" s="18">
        <v>357500</v>
      </c>
      <c r="E542" s="18">
        <v>357500</v>
      </c>
      <c r="F542" s="19">
        <v>0</v>
      </c>
      <c r="G542" s="20">
        <v>0</v>
      </c>
      <c r="H542" s="19">
        <v>0</v>
      </c>
    </row>
    <row r="543" spans="1:8" ht="11.25">
      <c r="A543" s="16" t="s">
        <v>1095</v>
      </c>
      <c r="B543" s="16" t="s">
        <v>1096</v>
      </c>
      <c r="C543" s="17">
        <v>0</v>
      </c>
      <c r="D543" s="40">
        <v>119</v>
      </c>
      <c r="E543" s="40">
        <v>119</v>
      </c>
      <c r="F543" s="17">
        <v>0</v>
      </c>
      <c r="G543" s="20">
        <v>0</v>
      </c>
      <c r="H543" s="19">
        <v>0</v>
      </c>
    </row>
    <row r="544" spans="1:8" ht="11.25">
      <c r="A544" s="16" t="s">
        <v>1097</v>
      </c>
      <c r="B544" s="16" t="s">
        <v>1086</v>
      </c>
      <c r="C544" s="17">
        <v>0</v>
      </c>
      <c r="D544" s="18">
        <v>119</v>
      </c>
      <c r="E544" s="18">
        <v>119</v>
      </c>
      <c r="F544" s="19">
        <v>0</v>
      </c>
      <c r="G544" s="20">
        <v>0</v>
      </c>
      <c r="H544" s="19">
        <v>0</v>
      </c>
    </row>
    <row r="545" spans="1:8" ht="11.25">
      <c r="A545" s="16" t="s">
        <v>1098</v>
      </c>
      <c r="B545" s="16" t="s">
        <v>888</v>
      </c>
      <c r="C545" s="17">
        <v>199957</v>
      </c>
      <c r="D545" s="40">
        <v>419055</v>
      </c>
      <c r="E545" s="40">
        <v>0</v>
      </c>
      <c r="F545" s="17">
        <v>619012</v>
      </c>
      <c r="G545" s="20">
        <v>0</v>
      </c>
      <c r="H545" s="19">
        <v>0</v>
      </c>
    </row>
    <row r="546" spans="1:8" ht="11.25">
      <c r="A546" s="16" t="s">
        <v>1099</v>
      </c>
      <c r="B546" s="16" t="s">
        <v>1100</v>
      </c>
      <c r="C546" s="17">
        <v>0</v>
      </c>
      <c r="D546" s="40">
        <v>0</v>
      </c>
      <c r="E546" s="40">
        <v>0</v>
      </c>
      <c r="F546" s="17">
        <v>0</v>
      </c>
      <c r="G546" s="20">
        <v>0</v>
      </c>
      <c r="H546" s="19">
        <v>0</v>
      </c>
    </row>
    <row r="547" spans="1:8" ht="11.25">
      <c r="A547" s="16" t="s">
        <v>1101</v>
      </c>
      <c r="B547" s="16" t="s">
        <v>892</v>
      </c>
      <c r="C547" s="17">
        <v>0</v>
      </c>
      <c r="D547" s="18">
        <v>0</v>
      </c>
      <c r="E547" s="18">
        <v>0</v>
      </c>
      <c r="F547" s="19">
        <v>0</v>
      </c>
      <c r="G547" s="20">
        <v>0</v>
      </c>
      <c r="H547" s="19">
        <v>0</v>
      </c>
    </row>
    <row r="548" spans="1:8" ht="11.25">
      <c r="A548" s="16" t="s">
        <v>1102</v>
      </c>
      <c r="B548" s="16" t="s">
        <v>896</v>
      </c>
      <c r="C548" s="17">
        <v>199957</v>
      </c>
      <c r="D548" s="40">
        <v>419055</v>
      </c>
      <c r="E548" s="40">
        <v>0</v>
      </c>
      <c r="F548" s="17">
        <v>619012</v>
      </c>
      <c r="G548" s="20">
        <v>0</v>
      </c>
      <c r="H548" s="19">
        <v>0</v>
      </c>
    </row>
    <row r="549" spans="1:8" ht="11.25">
      <c r="A549" s="16" t="s">
        <v>1103</v>
      </c>
      <c r="B549" s="16" t="s">
        <v>898</v>
      </c>
      <c r="C549" s="17">
        <v>199957</v>
      </c>
      <c r="D549" s="18">
        <v>419055</v>
      </c>
      <c r="E549" s="18">
        <v>0</v>
      </c>
      <c r="F549" s="19">
        <v>619012</v>
      </c>
      <c r="G549" s="20">
        <v>0</v>
      </c>
      <c r="H549" s="19">
        <v>619012</v>
      </c>
    </row>
    <row r="550" spans="1:8" ht="11.25">
      <c r="A550" s="16" t="s">
        <v>1104</v>
      </c>
      <c r="B550" s="16" t="s">
        <v>1105</v>
      </c>
      <c r="C550" s="17">
        <v>1334</v>
      </c>
      <c r="D550" s="40">
        <v>3526272</v>
      </c>
      <c r="E550" s="40">
        <v>488555</v>
      </c>
      <c r="F550" s="17">
        <v>35487701</v>
      </c>
      <c r="G550" s="20">
        <v>0</v>
      </c>
      <c r="H550" s="19">
        <v>0</v>
      </c>
    </row>
    <row r="551" spans="1:8" ht="11.25">
      <c r="A551" s="16" t="s">
        <v>1106</v>
      </c>
      <c r="B551" s="16" t="s">
        <v>1107</v>
      </c>
      <c r="C551" s="17">
        <v>1328</v>
      </c>
      <c r="D551" s="40">
        <v>5220</v>
      </c>
      <c r="E551" s="40">
        <v>2092</v>
      </c>
      <c r="F551" s="17">
        <v>4457</v>
      </c>
      <c r="G551" s="20">
        <v>0</v>
      </c>
      <c r="H551" s="19">
        <v>0</v>
      </c>
    </row>
    <row r="552" spans="1:8" ht="11.25">
      <c r="A552" s="16" t="s">
        <v>1108</v>
      </c>
      <c r="B552" s="16" t="s">
        <v>1109</v>
      </c>
      <c r="C552" s="17">
        <v>1328</v>
      </c>
      <c r="D552" s="18">
        <v>5220</v>
      </c>
      <c r="E552" s="18">
        <v>2092</v>
      </c>
      <c r="F552" s="19">
        <v>4457</v>
      </c>
      <c r="G552" s="20">
        <v>0</v>
      </c>
      <c r="H552" s="19">
        <v>4457</v>
      </c>
    </row>
    <row r="553" spans="1:8" ht="11.25">
      <c r="A553" s="16" t="s">
        <v>1110</v>
      </c>
      <c r="B553" s="16" t="s">
        <v>1111</v>
      </c>
      <c r="C553" s="17">
        <v>0</v>
      </c>
      <c r="D553" s="18">
        <v>10927</v>
      </c>
      <c r="E553" s="18">
        <v>40</v>
      </c>
      <c r="F553" s="41">
        <v>10887</v>
      </c>
      <c r="G553" s="20">
        <v>0</v>
      </c>
      <c r="H553" s="19">
        <v>0</v>
      </c>
    </row>
    <row r="554" spans="1:8" ht="11.25">
      <c r="A554" s="16" t="s">
        <v>1112</v>
      </c>
      <c r="B554" s="16" t="s">
        <v>1113</v>
      </c>
      <c r="C554" s="17">
        <v>0</v>
      </c>
      <c r="D554" s="18">
        <v>10927</v>
      </c>
      <c r="E554" s="18">
        <v>40</v>
      </c>
      <c r="F554" s="19">
        <v>10887</v>
      </c>
      <c r="G554" s="20">
        <v>0</v>
      </c>
      <c r="H554" s="19">
        <v>10887</v>
      </c>
    </row>
    <row r="555" spans="1:8" ht="11.25">
      <c r="A555" s="16" t="s">
        <v>1114</v>
      </c>
      <c r="B555" s="16" t="s">
        <v>926</v>
      </c>
      <c r="C555" s="17">
        <v>5</v>
      </c>
      <c r="D555" s="40">
        <v>4</v>
      </c>
      <c r="E555" s="40">
        <v>0</v>
      </c>
      <c r="F555" s="17">
        <v>9</v>
      </c>
      <c r="G555" s="20">
        <v>0</v>
      </c>
      <c r="H555" s="19">
        <v>0</v>
      </c>
    </row>
    <row r="556" spans="1:8" ht="11.25">
      <c r="A556" s="16" t="s">
        <v>1115</v>
      </c>
      <c r="B556" s="16" t="s">
        <v>1116</v>
      </c>
      <c r="C556" s="17">
        <v>5</v>
      </c>
      <c r="D556" s="18">
        <v>4</v>
      </c>
      <c r="E556" s="18">
        <v>0</v>
      </c>
      <c r="F556" s="19">
        <v>9</v>
      </c>
      <c r="G556" s="20">
        <v>0</v>
      </c>
      <c r="H556" s="19">
        <v>9</v>
      </c>
    </row>
    <row r="557" spans="1:8" ht="11.25">
      <c r="A557" s="16" t="s">
        <v>1117</v>
      </c>
      <c r="B557" s="16" t="s">
        <v>1118</v>
      </c>
      <c r="C557" s="17">
        <v>32448650</v>
      </c>
      <c r="D557" s="40">
        <v>3510120</v>
      </c>
      <c r="E557" s="40">
        <v>486423</v>
      </c>
      <c r="F557" s="17">
        <v>35472346</v>
      </c>
      <c r="G557" s="20">
        <v>0</v>
      </c>
      <c r="H557" s="19">
        <v>0</v>
      </c>
    </row>
    <row r="558" spans="1:8" ht="11.25">
      <c r="A558" s="16" t="s">
        <v>1119</v>
      </c>
      <c r="B558" s="16" t="s">
        <v>1120</v>
      </c>
      <c r="C558" s="17">
        <v>20914614</v>
      </c>
      <c r="D558" s="18">
        <v>74992</v>
      </c>
      <c r="E558" s="18">
        <v>0</v>
      </c>
      <c r="F558" s="19">
        <v>20989606</v>
      </c>
      <c r="G558" s="20">
        <v>0</v>
      </c>
      <c r="H558" s="19">
        <v>20989606</v>
      </c>
    </row>
    <row r="559" spans="1:8" ht="11.25">
      <c r="A559" s="16" t="s">
        <v>1121</v>
      </c>
      <c r="B559" s="16" t="s">
        <v>1122</v>
      </c>
      <c r="C559" s="17">
        <v>11534036</v>
      </c>
      <c r="D559" s="18">
        <v>3435128</v>
      </c>
      <c r="E559" s="18">
        <v>486423</v>
      </c>
      <c r="F559" s="19">
        <v>14482740</v>
      </c>
      <c r="G559" s="20">
        <v>0</v>
      </c>
      <c r="H559" s="19">
        <v>14482740</v>
      </c>
    </row>
    <row r="560" spans="1:8" ht="11.25">
      <c r="A560" s="96">
        <v>8</v>
      </c>
      <c r="B560" s="16" t="s">
        <v>1123</v>
      </c>
      <c r="C560" s="17">
        <v>0</v>
      </c>
      <c r="D560" s="18">
        <v>18770538</v>
      </c>
      <c r="E560" s="18">
        <v>18770538</v>
      </c>
      <c r="F560" s="41">
        <v>0</v>
      </c>
      <c r="G560" s="20">
        <v>0</v>
      </c>
      <c r="H560" s="19">
        <v>0</v>
      </c>
    </row>
    <row r="561" spans="1:8" ht="11.25">
      <c r="A561" s="96">
        <v>8.3</v>
      </c>
      <c r="B561" s="16" t="s">
        <v>1124</v>
      </c>
      <c r="C561" s="17">
        <v>0</v>
      </c>
      <c r="D561" s="18">
        <v>9385269</v>
      </c>
      <c r="E561" s="18">
        <v>9385269</v>
      </c>
      <c r="F561" s="41">
        <v>0</v>
      </c>
      <c r="G561" s="20">
        <v>0</v>
      </c>
      <c r="H561" s="19">
        <v>0</v>
      </c>
    </row>
    <row r="562" spans="1:8" ht="11.25">
      <c r="A562" s="16" t="s">
        <v>1125</v>
      </c>
      <c r="B562" s="16" t="s">
        <v>1126</v>
      </c>
      <c r="C562" s="17">
        <v>0</v>
      </c>
      <c r="D562" s="18">
        <v>9385269</v>
      </c>
      <c r="E562" s="18">
        <v>9385269</v>
      </c>
      <c r="F562" s="41">
        <v>0</v>
      </c>
      <c r="G562" s="20">
        <v>0</v>
      </c>
      <c r="H562" s="19">
        <v>0</v>
      </c>
    </row>
    <row r="563" spans="1:8" ht="11.25">
      <c r="A563" s="16" t="s">
        <v>1127</v>
      </c>
      <c r="B563" s="16" t="s">
        <v>1128</v>
      </c>
      <c r="C563" s="17">
        <v>0</v>
      </c>
      <c r="D563" s="18">
        <v>9385269</v>
      </c>
      <c r="E563" s="18">
        <v>9385269</v>
      </c>
      <c r="F563" s="19">
        <v>0</v>
      </c>
      <c r="G563" s="20">
        <v>0</v>
      </c>
      <c r="H563" s="19">
        <v>0</v>
      </c>
    </row>
    <row r="564" spans="1:8" ht="11.25">
      <c r="A564" s="96">
        <v>8.9</v>
      </c>
      <c r="B564" s="16" t="s">
        <v>1129</v>
      </c>
      <c r="C564" s="17">
        <v>0</v>
      </c>
      <c r="D564" s="18">
        <v>9385269</v>
      </c>
      <c r="E564" s="18">
        <v>9385269</v>
      </c>
      <c r="F564" s="41">
        <v>0</v>
      </c>
      <c r="G564" s="20">
        <v>0</v>
      </c>
      <c r="H564" s="19">
        <v>0</v>
      </c>
    </row>
    <row r="565" spans="1:8" ht="11.25">
      <c r="A565" s="16" t="s">
        <v>1130</v>
      </c>
      <c r="B565" s="16" t="s">
        <v>1131</v>
      </c>
      <c r="C565" s="17">
        <v>0</v>
      </c>
      <c r="D565" s="18">
        <v>9385269</v>
      </c>
      <c r="E565" s="18">
        <v>9385269</v>
      </c>
      <c r="F565" s="41">
        <v>0</v>
      </c>
      <c r="G565" s="20">
        <v>0</v>
      </c>
      <c r="H565" s="19">
        <v>0</v>
      </c>
    </row>
    <row r="566" spans="1:8" ht="11.25">
      <c r="A566" s="16" t="s">
        <v>1132</v>
      </c>
      <c r="B566" s="16" t="s">
        <v>1128</v>
      </c>
      <c r="C566" s="17">
        <v>0</v>
      </c>
      <c r="D566" s="18">
        <v>9385269</v>
      </c>
      <c r="E566" s="18">
        <v>9385269</v>
      </c>
      <c r="F566" s="19">
        <v>0</v>
      </c>
      <c r="G566" s="20">
        <v>0</v>
      </c>
      <c r="H566" s="19">
        <v>0</v>
      </c>
    </row>
    <row r="567" spans="1:8" ht="11.25">
      <c r="A567" s="16" t="s">
        <v>1133</v>
      </c>
      <c r="B567" s="16" t="s">
        <v>1134</v>
      </c>
      <c r="C567" s="17">
        <v>-2211068113</v>
      </c>
      <c r="D567" s="40">
        <v>4740376</v>
      </c>
      <c r="E567" s="40">
        <v>4740376</v>
      </c>
      <c r="F567" s="17">
        <v>0</v>
      </c>
      <c r="G567" s="20">
        <v>0</v>
      </c>
      <c r="H567" s="19">
        <v>0</v>
      </c>
    </row>
    <row r="568" spans="1:8" ht="11.25">
      <c r="A568" s="16" t="s">
        <v>1135</v>
      </c>
      <c r="B568" s="16" t="s">
        <v>1136</v>
      </c>
      <c r="C568" s="17">
        <v>-2210177358</v>
      </c>
      <c r="D568" s="40">
        <v>874044</v>
      </c>
      <c r="E568" s="40">
        <v>2858237</v>
      </c>
      <c r="F568" s="17">
        <v>2212161551</v>
      </c>
      <c r="G568" s="20">
        <v>0</v>
      </c>
      <c r="H568" s="19">
        <v>0</v>
      </c>
    </row>
    <row r="569" spans="1:8" ht="11.25">
      <c r="A569" s="16" t="s">
        <v>1137</v>
      </c>
      <c r="B569" s="16" t="s">
        <v>1138</v>
      </c>
      <c r="C569" s="17">
        <v>-1965892715</v>
      </c>
      <c r="D569" s="40">
        <v>874044</v>
      </c>
      <c r="E569" s="40">
        <v>2858237</v>
      </c>
      <c r="F569" s="17">
        <v>1967876907</v>
      </c>
      <c r="G569" s="20">
        <v>0</v>
      </c>
      <c r="H569" s="19">
        <v>0</v>
      </c>
    </row>
    <row r="570" spans="1:8" ht="11.25">
      <c r="A570" s="16" t="s">
        <v>1139</v>
      </c>
      <c r="B570" s="16" t="s">
        <v>1140</v>
      </c>
      <c r="C570" s="17">
        <v>1965892715</v>
      </c>
      <c r="D570" s="18">
        <v>874044</v>
      </c>
      <c r="E570" s="18">
        <v>2858237</v>
      </c>
      <c r="F570" s="19">
        <v>1967876907</v>
      </c>
      <c r="G570" s="20">
        <v>0</v>
      </c>
      <c r="H570" s="19">
        <v>1967876907</v>
      </c>
    </row>
    <row r="571" spans="1:8" ht="11.25">
      <c r="A571" s="16" t="s">
        <v>1141</v>
      </c>
      <c r="B571" s="16" t="s">
        <v>1142</v>
      </c>
      <c r="C571" s="17">
        <v>-244284644</v>
      </c>
      <c r="D571" s="40">
        <v>0</v>
      </c>
      <c r="E571" s="40">
        <v>0</v>
      </c>
      <c r="F571" s="17">
        <v>244284644</v>
      </c>
      <c r="G571" s="20">
        <v>0</v>
      </c>
      <c r="H571" s="19">
        <v>0</v>
      </c>
    </row>
    <row r="572" spans="1:8" ht="11.25">
      <c r="A572" s="16" t="s">
        <v>1143</v>
      </c>
      <c r="B572" s="16" t="s">
        <v>1144</v>
      </c>
      <c r="C572" s="17">
        <v>244284644</v>
      </c>
      <c r="D572" s="18">
        <v>0</v>
      </c>
      <c r="E572" s="18">
        <v>0</v>
      </c>
      <c r="F572" s="19">
        <v>244284644</v>
      </c>
      <c r="G572" s="20">
        <v>0</v>
      </c>
      <c r="H572" s="19">
        <v>244284644</v>
      </c>
    </row>
    <row r="573" spans="1:8" ht="11.25">
      <c r="A573" s="16" t="s">
        <v>1145</v>
      </c>
      <c r="B573" s="16" t="s">
        <v>1146</v>
      </c>
      <c r="C573" s="17">
        <v>-890756</v>
      </c>
      <c r="D573" s="40">
        <v>504047</v>
      </c>
      <c r="E573" s="40">
        <v>504047</v>
      </c>
      <c r="F573" s="17">
        <v>890756</v>
      </c>
      <c r="G573" s="20">
        <v>0</v>
      </c>
      <c r="H573" s="19">
        <v>0</v>
      </c>
    </row>
    <row r="574" spans="1:8" ht="11.25">
      <c r="A574" s="16" t="s">
        <v>1147</v>
      </c>
      <c r="B574" s="16" t="s">
        <v>1148</v>
      </c>
      <c r="C574" s="17">
        <v>-890756</v>
      </c>
      <c r="D574" s="40">
        <v>0</v>
      </c>
      <c r="E574" s="40">
        <v>0</v>
      </c>
      <c r="F574" s="17">
        <v>890756</v>
      </c>
      <c r="G574" s="20">
        <v>0</v>
      </c>
      <c r="H574" s="19">
        <v>0</v>
      </c>
    </row>
    <row r="575" spans="1:8" ht="11.25">
      <c r="A575" s="16" t="s">
        <v>1149</v>
      </c>
      <c r="B575" s="16" t="s">
        <v>1150</v>
      </c>
      <c r="C575" s="17">
        <v>890756</v>
      </c>
      <c r="D575" s="18">
        <v>0</v>
      </c>
      <c r="E575" s="18">
        <v>0</v>
      </c>
      <c r="F575" s="19">
        <v>890756</v>
      </c>
      <c r="G575" s="20">
        <v>0</v>
      </c>
      <c r="H575" s="19">
        <v>890756</v>
      </c>
    </row>
    <row r="576" spans="1:8" ht="11.25">
      <c r="A576" s="16" t="s">
        <v>1151</v>
      </c>
      <c r="B576" s="16" t="s">
        <v>1152</v>
      </c>
      <c r="C576" s="17">
        <v>0</v>
      </c>
      <c r="D576" s="40">
        <v>504047</v>
      </c>
      <c r="E576" s="40">
        <v>504047</v>
      </c>
      <c r="F576" s="17">
        <v>0</v>
      </c>
      <c r="G576" s="20">
        <v>0</v>
      </c>
      <c r="H576" s="19">
        <v>0</v>
      </c>
    </row>
    <row r="577" spans="1:8" ht="11.25">
      <c r="A577" s="16" t="s">
        <v>1153</v>
      </c>
      <c r="B577" s="16" t="s">
        <v>1154</v>
      </c>
      <c r="C577" s="17">
        <v>0</v>
      </c>
      <c r="D577" s="18">
        <v>452510</v>
      </c>
      <c r="E577" s="18">
        <v>452510</v>
      </c>
      <c r="F577" s="19">
        <v>0</v>
      </c>
      <c r="G577" s="20">
        <v>0</v>
      </c>
      <c r="H577" s="19">
        <v>0</v>
      </c>
    </row>
    <row r="578" spans="1:8" ht="11.25">
      <c r="A578" s="16" t="s">
        <v>1155</v>
      </c>
      <c r="B578" s="16" t="s">
        <v>1156</v>
      </c>
      <c r="C578" s="17">
        <v>0</v>
      </c>
      <c r="D578" s="18">
        <v>51536</v>
      </c>
      <c r="E578" s="18">
        <v>51536</v>
      </c>
      <c r="F578" s="19">
        <v>0</v>
      </c>
      <c r="G578" s="20">
        <v>0</v>
      </c>
      <c r="H578" s="19">
        <v>0</v>
      </c>
    </row>
    <row r="579" spans="1:8" ht="11.25">
      <c r="A579" s="16" t="s">
        <v>1157</v>
      </c>
      <c r="B579" s="16" t="s">
        <v>1158</v>
      </c>
      <c r="C579" s="17">
        <v>2211068112</v>
      </c>
      <c r="D579" s="40">
        <v>3362284</v>
      </c>
      <c r="E579" s="40">
        <v>1378091</v>
      </c>
      <c r="F579" s="17">
        <v>-2213052305</v>
      </c>
      <c r="G579" s="20">
        <v>0</v>
      </c>
      <c r="H579" s="19">
        <v>0</v>
      </c>
    </row>
    <row r="580" spans="1:8" ht="11.25">
      <c r="A580" s="16" t="s">
        <v>1159</v>
      </c>
      <c r="B580" s="16" t="s">
        <v>1160</v>
      </c>
      <c r="C580" s="17">
        <v>2210177357</v>
      </c>
      <c r="D580" s="40">
        <v>2858237</v>
      </c>
      <c r="E580" s="40">
        <v>874044</v>
      </c>
      <c r="F580" s="17">
        <v>-2212161550</v>
      </c>
      <c r="G580" s="20">
        <v>0</v>
      </c>
      <c r="H580" s="19">
        <v>0</v>
      </c>
    </row>
    <row r="581" spans="1:8" ht="11.25">
      <c r="A581" s="16" t="s">
        <v>1161</v>
      </c>
      <c r="B581" s="16" t="s">
        <v>1162</v>
      </c>
      <c r="C581" s="17">
        <v>-1965892714</v>
      </c>
      <c r="D581" s="18">
        <v>2858237</v>
      </c>
      <c r="E581" s="18">
        <v>874044</v>
      </c>
      <c r="F581" s="19">
        <v>-1967876906</v>
      </c>
      <c r="G581" s="20">
        <v>0</v>
      </c>
      <c r="H581" s="19">
        <v>-1967876906</v>
      </c>
    </row>
    <row r="582" spans="1:8" ht="11.25">
      <c r="A582" s="16" t="s">
        <v>1163</v>
      </c>
      <c r="B582" s="16" t="s">
        <v>1164</v>
      </c>
      <c r="C582" s="17">
        <v>-244284643</v>
      </c>
      <c r="D582" s="18">
        <v>0</v>
      </c>
      <c r="E582" s="18">
        <v>0</v>
      </c>
      <c r="F582" s="19">
        <v>-244284643</v>
      </c>
      <c r="G582" s="20">
        <v>0</v>
      </c>
      <c r="H582" s="19">
        <v>-244284643</v>
      </c>
    </row>
    <row r="583" spans="1:8" ht="11.25">
      <c r="A583" s="16" t="s">
        <v>1165</v>
      </c>
      <c r="B583" s="16" t="s">
        <v>1166</v>
      </c>
      <c r="C583" s="17">
        <v>890755</v>
      </c>
      <c r="D583" s="40">
        <v>504047</v>
      </c>
      <c r="E583" s="40">
        <v>504047</v>
      </c>
      <c r="F583" s="17">
        <v>-890755</v>
      </c>
      <c r="G583" s="20">
        <v>0</v>
      </c>
      <c r="H583" s="19">
        <v>0</v>
      </c>
    </row>
    <row r="584" spans="1:8" ht="11.25">
      <c r="A584" s="16" t="s">
        <v>1167</v>
      </c>
      <c r="B584" s="16" t="s">
        <v>1168</v>
      </c>
      <c r="C584" s="17">
        <v>-890755</v>
      </c>
      <c r="D584" s="18">
        <v>0</v>
      </c>
      <c r="E584" s="18">
        <v>0</v>
      </c>
      <c r="F584" s="19">
        <v>-890755</v>
      </c>
      <c r="G584" s="20">
        <v>0</v>
      </c>
      <c r="H584" s="19">
        <v>-890755</v>
      </c>
    </row>
    <row r="585" spans="1:8" ht="11.25">
      <c r="A585" s="16" t="s">
        <v>1169</v>
      </c>
      <c r="B585" s="16" t="s">
        <v>1156</v>
      </c>
      <c r="C585" s="17">
        <v>0</v>
      </c>
      <c r="D585" s="18">
        <v>504047</v>
      </c>
      <c r="E585" s="18">
        <v>504047</v>
      </c>
      <c r="F585" s="19">
        <v>0</v>
      </c>
      <c r="G585" s="20">
        <v>0</v>
      </c>
      <c r="H585" s="19">
        <v>0</v>
      </c>
    </row>
    <row r="586" spans="1:6" ht="11.25">
      <c r="A586" s="25"/>
      <c r="B586" s="25"/>
      <c r="D586" s="26"/>
      <c r="E586" s="26"/>
      <c r="F586" s="27"/>
    </row>
    <row r="587" ht="29.25" customHeight="1"/>
    <row r="590" spans="1:6" s="87" customFormat="1" ht="12.75" customHeight="1">
      <c r="A590" s="98" t="s">
        <v>1170</v>
      </c>
      <c r="B590" s="98"/>
      <c r="C590" s="99"/>
      <c r="D590" s="86"/>
      <c r="E590" s="98" t="s">
        <v>1171</v>
      </c>
      <c r="F590" s="98"/>
    </row>
    <row r="591" spans="1:6" s="87" customFormat="1" ht="12.75" customHeight="1">
      <c r="A591" s="100" t="s">
        <v>208</v>
      </c>
      <c r="B591" s="100"/>
      <c r="C591" s="99"/>
      <c r="D591" s="86"/>
      <c r="E591" s="100" t="s">
        <v>1172</v>
      </c>
      <c r="F591" s="100"/>
    </row>
    <row r="592" spans="1:6" s="87" customFormat="1" ht="12.75">
      <c r="A592" s="101"/>
      <c r="B592" s="101"/>
      <c r="C592" s="99"/>
      <c r="D592" s="86"/>
      <c r="E592" s="86"/>
      <c r="F592" s="88"/>
    </row>
    <row r="593" spans="1:6" s="87" customFormat="1" ht="12.75">
      <c r="A593" s="101"/>
      <c r="B593" s="101"/>
      <c r="C593" s="99"/>
      <c r="D593" s="86"/>
      <c r="E593" s="86"/>
      <c r="F593" s="88"/>
    </row>
    <row r="594" spans="1:6" s="87" customFormat="1" ht="12.75">
      <c r="A594" s="101"/>
      <c r="B594" s="101"/>
      <c r="C594" s="99"/>
      <c r="D594" s="86"/>
      <c r="E594" s="86"/>
      <c r="F594" s="88"/>
    </row>
    <row r="595" spans="1:6" s="87" customFormat="1" ht="12.75">
      <c r="A595" s="101"/>
      <c r="B595" s="101"/>
      <c r="C595" s="99"/>
      <c r="D595" s="86"/>
      <c r="E595" s="86"/>
      <c r="F595" s="88"/>
    </row>
    <row r="596" spans="1:6" s="87" customFormat="1" ht="12.75">
      <c r="A596" s="101"/>
      <c r="B596" s="101"/>
      <c r="C596" s="99"/>
      <c r="D596" s="86"/>
      <c r="E596" s="86"/>
      <c r="F596" s="88"/>
    </row>
    <row r="597" spans="1:6" s="87" customFormat="1" ht="12.75" customHeight="1">
      <c r="A597" s="98" t="s">
        <v>1173</v>
      </c>
      <c r="B597" s="98"/>
      <c r="C597" s="99"/>
      <c r="D597" s="86"/>
      <c r="E597" s="86"/>
      <c r="F597" s="88"/>
    </row>
    <row r="598" spans="1:6" s="87" customFormat="1" ht="12.75" customHeight="1">
      <c r="A598" s="100" t="s">
        <v>1174</v>
      </c>
      <c r="B598" s="100"/>
      <c r="C598" s="99"/>
      <c r="D598" s="86"/>
      <c r="E598" s="86"/>
      <c r="F598" s="88"/>
    </row>
    <row r="599" spans="1:6" s="87" customFormat="1" ht="12.75" customHeight="1">
      <c r="A599" s="100" t="s">
        <v>1175</v>
      </c>
      <c r="B599" s="100"/>
      <c r="C599" s="99"/>
      <c r="D599" s="86"/>
      <c r="E599" s="86"/>
      <c r="F599" s="88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G2389"/>
  <sheetViews>
    <sheetView workbookViewId="0" topLeftCell="A1">
      <selection activeCell="B27" sqref="B27"/>
    </sheetView>
  </sheetViews>
  <sheetFormatPr defaultColWidth="11.421875" defaultRowHeight="12.75"/>
  <cols>
    <col min="1" max="1" width="10.57421875" style="80" customWidth="1"/>
    <col min="2" max="2" width="46.421875" style="81" customWidth="1"/>
    <col min="3" max="3" width="11.57421875" style="82" customWidth="1"/>
    <col min="4" max="4" width="36.140625" style="83" bestFit="1" customWidth="1"/>
    <col min="5" max="5" width="13.57421875" style="84" customWidth="1"/>
    <col min="6" max="6" width="14.8515625" style="84" bestFit="1" customWidth="1"/>
    <col min="7" max="16384" width="11.421875" style="85" customWidth="1"/>
  </cols>
  <sheetData>
    <row r="1" spans="1:6" s="46" customFormat="1" ht="11.25">
      <c r="A1" s="43" t="s">
        <v>1217</v>
      </c>
      <c r="B1" s="44"/>
      <c r="C1" s="45"/>
      <c r="D1" s="130" t="s">
        <v>1218</v>
      </c>
      <c r="E1" s="130"/>
      <c r="F1" s="130"/>
    </row>
    <row r="2" spans="1:6" s="46" customFormat="1" ht="11.25">
      <c r="A2" s="43" t="s">
        <v>1219</v>
      </c>
      <c r="B2" s="44"/>
      <c r="C2" s="45"/>
      <c r="D2" s="130" t="s">
        <v>1220</v>
      </c>
      <c r="E2" s="130"/>
      <c r="F2" s="130"/>
    </row>
    <row r="3" spans="1:6" s="46" customFormat="1" ht="11.25">
      <c r="A3" s="43" t="s">
        <v>1221</v>
      </c>
      <c r="B3" s="44"/>
      <c r="C3" s="45"/>
      <c r="D3" s="47"/>
      <c r="E3" s="48"/>
      <c r="F3" s="48"/>
    </row>
    <row r="4" spans="1:6" s="46" customFormat="1" ht="11.25">
      <c r="A4" s="43" t="s">
        <v>1222</v>
      </c>
      <c r="B4" s="44"/>
      <c r="C4" s="45"/>
      <c r="D4" s="47"/>
      <c r="E4" s="48"/>
      <c r="F4" s="48"/>
    </row>
    <row r="5" spans="1:6" s="46" customFormat="1" ht="11.25">
      <c r="A5" s="43" t="s">
        <v>1223</v>
      </c>
      <c r="B5" s="44"/>
      <c r="C5" s="45"/>
      <c r="D5" s="47"/>
      <c r="E5" s="48"/>
      <c r="F5" s="48"/>
    </row>
    <row r="6" spans="1:6" s="46" customFormat="1" ht="11.25">
      <c r="A6" s="43" t="s">
        <v>1224</v>
      </c>
      <c r="B6" s="44"/>
      <c r="C6" s="45"/>
      <c r="D6" s="131" t="s">
        <v>1225</v>
      </c>
      <c r="E6" s="131"/>
      <c r="F6" s="131"/>
    </row>
    <row r="7" spans="1:6" s="54" customFormat="1" ht="12.75">
      <c r="A7" s="49"/>
      <c r="B7" s="50"/>
      <c r="C7" s="51"/>
      <c r="D7" s="52"/>
      <c r="E7" s="53"/>
      <c r="F7" s="53"/>
    </row>
    <row r="8" spans="1:6" s="55" customFormat="1" ht="12.75">
      <c r="A8" s="123" t="s">
        <v>1226</v>
      </c>
      <c r="B8" s="123" t="s">
        <v>226</v>
      </c>
      <c r="C8" s="124" t="s">
        <v>1227</v>
      </c>
      <c r="D8" s="123" t="s">
        <v>1228</v>
      </c>
      <c r="E8" s="125" t="s">
        <v>1229</v>
      </c>
      <c r="F8" s="125" t="s">
        <v>235</v>
      </c>
    </row>
    <row r="9" spans="1:6" s="56" customFormat="1" ht="12">
      <c r="A9" s="109">
        <v>120101</v>
      </c>
      <c r="B9" s="132" t="s">
        <v>1230</v>
      </c>
      <c r="C9" s="133"/>
      <c r="D9" s="134"/>
      <c r="E9" s="110">
        <f>+E10</f>
        <v>145371060</v>
      </c>
      <c r="F9" s="110"/>
    </row>
    <row r="10" spans="1:6" s="62" customFormat="1" ht="12">
      <c r="A10" s="57">
        <v>120101</v>
      </c>
      <c r="B10" s="58" t="s">
        <v>1231</v>
      </c>
      <c r="C10" s="59">
        <v>42200000</v>
      </c>
      <c r="D10" s="60" t="s">
        <v>1232</v>
      </c>
      <c r="E10" s="61">
        <v>145371060</v>
      </c>
      <c r="F10" s="61">
        <v>0</v>
      </c>
    </row>
    <row r="11" spans="1:6" s="62" customFormat="1" ht="12">
      <c r="A11" s="109">
        <v>120141</v>
      </c>
      <c r="B11" s="135" t="s">
        <v>1233</v>
      </c>
      <c r="C11" s="136"/>
      <c r="D11" s="137"/>
      <c r="E11" s="110">
        <f>SUM(E12:E14)</f>
        <v>17173486</v>
      </c>
      <c r="F11" s="61"/>
    </row>
    <row r="12" spans="1:6" s="62" customFormat="1" ht="12">
      <c r="A12" s="57">
        <v>120141</v>
      </c>
      <c r="B12" s="58" t="s">
        <v>1234</v>
      </c>
      <c r="C12" s="59">
        <v>95100000</v>
      </c>
      <c r="D12" s="60" t="s">
        <v>1235</v>
      </c>
      <c r="E12" s="61">
        <v>6655155</v>
      </c>
      <c r="F12" s="61">
        <v>0</v>
      </c>
    </row>
    <row r="13" spans="1:6" s="62" customFormat="1" ht="12">
      <c r="A13" s="57">
        <v>120141</v>
      </c>
      <c r="B13" s="58" t="s">
        <v>1234</v>
      </c>
      <c r="C13" s="59">
        <v>210105001</v>
      </c>
      <c r="D13" s="60" t="s">
        <v>1236</v>
      </c>
      <c r="E13" s="61">
        <v>5073692</v>
      </c>
      <c r="F13" s="61">
        <v>0</v>
      </c>
    </row>
    <row r="14" spans="1:6" s="62" customFormat="1" ht="12">
      <c r="A14" s="57">
        <v>120141</v>
      </c>
      <c r="B14" s="58" t="s">
        <v>1234</v>
      </c>
      <c r="C14" s="59">
        <v>44500000</v>
      </c>
      <c r="D14" s="60" t="s">
        <v>1237</v>
      </c>
      <c r="E14" s="61">
        <v>5444639</v>
      </c>
      <c r="F14" s="61">
        <v>0</v>
      </c>
    </row>
    <row r="15" spans="1:6" s="63" customFormat="1" ht="12">
      <c r="A15" s="109">
        <v>230706</v>
      </c>
      <c r="B15" s="132" t="s">
        <v>1238</v>
      </c>
      <c r="C15" s="133"/>
      <c r="D15" s="134"/>
      <c r="E15" s="110">
        <f>+E16</f>
        <v>16600966</v>
      </c>
      <c r="F15" s="110"/>
    </row>
    <row r="16" spans="1:6" s="62" customFormat="1" ht="12">
      <c r="A16" s="57">
        <v>230706</v>
      </c>
      <c r="B16" s="58" t="s">
        <v>1239</v>
      </c>
      <c r="C16" s="59">
        <v>11500000</v>
      </c>
      <c r="D16" s="60" t="s">
        <v>1240</v>
      </c>
      <c r="E16" s="61">
        <v>16600966</v>
      </c>
      <c r="F16" s="61">
        <v>0</v>
      </c>
    </row>
    <row r="17" spans="1:6" s="63" customFormat="1" ht="12">
      <c r="A17" s="109">
        <v>240314</v>
      </c>
      <c r="B17" s="138" t="s">
        <v>1241</v>
      </c>
      <c r="C17" s="139"/>
      <c r="D17" s="140"/>
      <c r="E17" s="110">
        <f>+SUM(E18:E1143)</f>
        <v>793329653</v>
      </c>
      <c r="F17" s="110">
        <f>SUM(F18:F1143)</f>
        <v>0</v>
      </c>
    </row>
    <row r="18" spans="1:6" s="67" customFormat="1" ht="12">
      <c r="A18" s="64">
        <v>240314</v>
      </c>
      <c r="B18" s="65" t="s">
        <v>1059</v>
      </c>
      <c r="C18" s="59">
        <v>119191000</v>
      </c>
      <c r="D18" s="58" t="s">
        <v>1242</v>
      </c>
      <c r="E18" s="66">
        <v>2595769</v>
      </c>
      <c r="F18" s="66">
        <v>0</v>
      </c>
    </row>
    <row r="19" spans="1:6" s="67" customFormat="1" ht="12">
      <c r="A19" s="64">
        <v>240314</v>
      </c>
      <c r="B19" s="65" t="s">
        <v>1059</v>
      </c>
      <c r="C19" s="59">
        <v>110505000</v>
      </c>
      <c r="D19" s="58" t="s">
        <v>1243</v>
      </c>
      <c r="E19" s="66">
        <v>51357782</v>
      </c>
      <c r="F19" s="66">
        <v>0</v>
      </c>
    </row>
    <row r="20" spans="1:6" s="67" customFormat="1" ht="12">
      <c r="A20" s="64">
        <v>240314</v>
      </c>
      <c r="B20" s="65" t="s">
        <v>1059</v>
      </c>
      <c r="C20" s="59">
        <v>118181000</v>
      </c>
      <c r="D20" s="58" t="s">
        <v>1244</v>
      </c>
      <c r="E20" s="66">
        <v>5733658</v>
      </c>
      <c r="F20" s="66">
        <v>0</v>
      </c>
    </row>
    <row r="21" spans="1:6" s="67" customFormat="1" ht="12">
      <c r="A21" s="64">
        <v>240314</v>
      </c>
      <c r="B21" s="65" t="s">
        <v>1059</v>
      </c>
      <c r="C21" s="59">
        <v>110808000</v>
      </c>
      <c r="D21" s="58" t="s">
        <v>1245</v>
      </c>
      <c r="E21" s="66">
        <v>11562745</v>
      </c>
      <c r="F21" s="66">
        <v>0</v>
      </c>
    </row>
    <row r="22" spans="1:6" s="67" customFormat="1" ht="12">
      <c r="A22" s="64">
        <v>240314</v>
      </c>
      <c r="B22" s="65" t="s">
        <v>1059</v>
      </c>
      <c r="C22" s="59">
        <v>111313000</v>
      </c>
      <c r="D22" s="58" t="s">
        <v>1246</v>
      </c>
      <c r="E22" s="66">
        <v>20971574</v>
      </c>
      <c r="F22" s="66">
        <v>0</v>
      </c>
    </row>
    <row r="23" spans="1:6" s="67" customFormat="1" ht="12">
      <c r="A23" s="64">
        <v>240314</v>
      </c>
      <c r="B23" s="65" t="s">
        <v>1059</v>
      </c>
      <c r="C23" s="59">
        <v>111515000</v>
      </c>
      <c r="D23" s="58" t="s">
        <v>1247</v>
      </c>
      <c r="E23" s="66">
        <v>22918703</v>
      </c>
      <c r="F23" s="66">
        <v>0</v>
      </c>
    </row>
    <row r="24" spans="1:6" s="67" customFormat="1" ht="12">
      <c r="A24" s="64">
        <v>240314</v>
      </c>
      <c r="B24" s="65" t="s">
        <v>1059</v>
      </c>
      <c r="C24" s="68">
        <v>111717000</v>
      </c>
      <c r="D24" s="58" t="s">
        <v>1248</v>
      </c>
      <c r="E24" s="66">
        <v>11161017</v>
      </c>
      <c r="F24" s="66">
        <v>0</v>
      </c>
    </row>
    <row r="25" spans="1:6" s="67" customFormat="1" ht="12">
      <c r="A25" s="64">
        <v>240314</v>
      </c>
      <c r="B25" s="65" t="s">
        <v>1059</v>
      </c>
      <c r="C25" s="59">
        <v>111818000</v>
      </c>
      <c r="D25" s="58" t="s">
        <v>1249</v>
      </c>
      <c r="E25" s="66">
        <v>6110670</v>
      </c>
      <c r="F25" s="66">
        <v>0</v>
      </c>
    </row>
    <row r="26" spans="1:6" s="67" customFormat="1" ht="12">
      <c r="A26" s="64">
        <v>240314</v>
      </c>
      <c r="B26" s="65" t="s">
        <v>1059</v>
      </c>
      <c r="C26" s="68">
        <v>118585000</v>
      </c>
      <c r="D26" s="58" t="s">
        <v>1250</v>
      </c>
      <c r="E26" s="66">
        <v>6757048</v>
      </c>
      <c r="F26" s="66">
        <v>0</v>
      </c>
    </row>
    <row r="27" spans="1:6" s="67" customFormat="1" ht="12">
      <c r="A27" s="64">
        <v>240314</v>
      </c>
      <c r="B27" s="65" t="s">
        <v>1059</v>
      </c>
      <c r="C27" s="68">
        <v>111919000</v>
      </c>
      <c r="D27" s="58" t="s">
        <v>1251</v>
      </c>
      <c r="E27" s="66">
        <v>20437205</v>
      </c>
      <c r="F27" s="66">
        <v>0</v>
      </c>
    </row>
    <row r="28" spans="1:6" s="67" customFormat="1" ht="12">
      <c r="A28" s="64">
        <v>240314</v>
      </c>
      <c r="B28" s="65" t="s">
        <v>1059</v>
      </c>
      <c r="C28" s="68">
        <v>112020000</v>
      </c>
      <c r="D28" s="58" t="s">
        <v>1252</v>
      </c>
      <c r="E28" s="66">
        <v>12854950</v>
      </c>
      <c r="F28" s="66">
        <v>0</v>
      </c>
    </row>
    <row r="29" spans="1:6" s="67" customFormat="1" ht="12">
      <c r="A29" s="64">
        <v>240314</v>
      </c>
      <c r="B29" s="65" t="s">
        <v>1059</v>
      </c>
      <c r="C29" s="68">
        <v>112727000</v>
      </c>
      <c r="D29" s="58" t="s">
        <v>1253</v>
      </c>
      <c r="E29" s="66">
        <v>12069847</v>
      </c>
      <c r="F29" s="66">
        <v>0</v>
      </c>
    </row>
    <row r="30" spans="1:6" s="67" customFormat="1" ht="12">
      <c r="A30" s="64">
        <v>240314</v>
      </c>
      <c r="B30" s="65" t="s">
        <v>1059</v>
      </c>
      <c r="C30" s="68">
        <v>112323000</v>
      </c>
      <c r="D30" s="58" t="s">
        <v>1254</v>
      </c>
      <c r="E30" s="66">
        <v>17921228</v>
      </c>
      <c r="F30" s="66">
        <v>0</v>
      </c>
    </row>
    <row r="31" spans="1:6" s="67" customFormat="1" ht="12">
      <c r="A31" s="64">
        <v>240314</v>
      </c>
      <c r="B31" s="65" t="s">
        <v>1059</v>
      </c>
      <c r="C31" s="68">
        <v>112525000</v>
      </c>
      <c r="D31" s="58" t="s">
        <v>212</v>
      </c>
      <c r="E31" s="66">
        <v>32995339</v>
      </c>
      <c r="F31" s="66">
        <v>0</v>
      </c>
    </row>
    <row r="32" spans="1:6" s="67" customFormat="1" ht="12">
      <c r="A32" s="64">
        <v>240314</v>
      </c>
      <c r="B32" s="65" t="s">
        <v>1059</v>
      </c>
      <c r="C32" s="68">
        <v>119494000</v>
      </c>
      <c r="D32" s="58" t="s">
        <v>1255</v>
      </c>
      <c r="E32" s="66">
        <v>1548860</v>
      </c>
      <c r="F32" s="66">
        <v>0</v>
      </c>
    </row>
    <row r="33" spans="1:6" s="67" customFormat="1" ht="12">
      <c r="A33" s="64">
        <v>240314</v>
      </c>
      <c r="B33" s="65" t="s">
        <v>1059</v>
      </c>
      <c r="C33" s="68">
        <v>119595000</v>
      </c>
      <c r="D33" s="58" t="s">
        <v>1256</v>
      </c>
      <c r="E33" s="66">
        <v>3469914</v>
      </c>
      <c r="F33" s="66">
        <v>0</v>
      </c>
    </row>
    <row r="34" spans="1:6" s="67" customFormat="1" ht="12">
      <c r="A34" s="64">
        <v>240314</v>
      </c>
      <c r="B34" s="65" t="s">
        <v>1059</v>
      </c>
      <c r="C34" s="68">
        <v>114141000</v>
      </c>
      <c r="D34" s="58" t="s">
        <v>1257</v>
      </c>
      <c r="E34" s="66">
        <v>13701419</v>
      </c>
      <c r="F34" s="66">
        <v>0</v>
      </c>
    </row>
    <row r="35" spans="1:6" s="67" customFormat="1" ht="12">
      <c r="A35" s="64">
        <v>240314</v>
      </c>
      <c r="B35" s="65" t="s">
        <v>1059</v>
      </c>
      <c r="C35" s="68">
        <v>114444000</v>
      </c>
      <c r="D35" s="58" t="s">
        <v>1258</v>
      </c>
      <c r="E35" s="66">
        <v>10792719</v>
      </c>
      <c r="F35" s="66">
        <v>0</v>
      </c>
    </row>
    <row r="36" spans="1:6" s="67" customFormat="1" ht="12">
      <c r="A36" s="64">
        <v>240314</v>
      </c>
      <c r="B36" s="65" t="s">
        <v>1059</v>
      </c>
      <c r="C36" s="68">
        <v>114747000</v>
      </c>
      <c r="D36" s="58" t="s">
        <v>1259</v>
      </c>
      <c r="E36" s="66">
        <v>16592853</v>
      </c>
      <c r="F36" s="66">
        <v>0</v>
      </c>
    </row>
    <row r="37" spans="1:6" s="67" customFormat="1" ht="12">
      <c r="A37" s="64">
        <v>240314</v>
      </c>
      <c r="B37" s="65" t="s">
        <v>1059</v>
      </c>
      <c r="C37" s="68">
        <v>115050000</v>
      </c>
      <c r="D37" s="58" t="s">
        <v>1260</v>
      </c>
      <c r="E37" s="66">
        <v>7923297</v>
      </c>
      <c r="F37" s="66">
        <v>0</v>
      </c>
    </row>
    <row r="38" spans="1:6" s="67" customFormat="1" ht="12">
      <c r="A38" s="64">
        <v>240314</v>
      </c>
      <c r="B38" s="65" t="s">
        <v>1059</v>
      </c>
      <c r="C38" s="68">
        <v>115252000</v>
      </c>
      <c r="D38" s="58" t="s">
        <v>1261</v>
      </c>
      <c r="E38" s="66">
        <v>27593679</v>
      </c>
      <c r="F38" s="66">
        <v>0</v>
      </c>
    </row>
    <row r="39" spans="1:6" s="67" customFormat="1" ht="12">
      <c r="A39" s="64">
        <v>240314</v>
      </c>
      <c r="B39" s="65" t="s">
        <v>1059</v>
      </c>
      <c r="C39" s="68">
        <v>115454000</v>
      </c>
      <c r="D39" s="58" t="s">
        <v>1262</v>
      </c>
      <c r="E39" s="66">
        <v>15604629</v>
      </c>
      <c r="F39" s="66">
        <v>0</v>
      </c>
    </row>
    <row r="40" spans="1:6" s="67" customFormat="1" ht="12">
      <c r="A40" s="64">
        <v>240314</v>
      </c>
      <c r="B40" s="65" t="s">
        <v>1059</v>
      </c>
      <c r="C40" s="68">
        <v>118686000</v>
      </c>
      <c r="D40" s="58" t="s">
        <v>1263</v>
      </c>
      <c r="E40" s="66">
        <v>9707541</v>
      </c>
      <c r="F40" s="66">
        <v>0</v>
      </c>
    </row>
    <row r="41" spans="1:6" s="67" customFormat="1" ht="12">
      <c r="A41" s="64">
        <v>240314</v>
      </c>
      <c r="B41" s="65" t="s">
        <v>1059</v>
      </c>
      <c r="C41" s="59">
        <v>116363000</v>
      </c>
      <c r="D41" s="58" t="s">
        <v>1264</v>
      </c>
      <c r="E41" s="66">
        <v>5137734</v>
      </c>
      <c r="F41" s="66">
        <v>0</v>
      </c>
    </row>
    <row r="42" spans="1:6" s="67" customFormat="1" ht="12">
      <c r="A42" s="64">
        <v>240314</v>
      </c>
      <c r="B42" s="65" t="s">
        <v>1059</v>
      </c>
      <c r="C42" s="68">
        <v>116666000</v>
      </c>
      <c r="D42" s="58" t="s">
        <v>1265</v>
      </c>
      <c r="E42" s="66">
        <v>5824729</v>
      </c>
      <c r="F42" s="66">
        <v>0</v>
      </c>
    </row>
    <row r="43" spans="1:6" s="67" customFormat="1" ht="12">
      <c r="A43" s="64">
        <v>240314</v>
      </c>
      <c r="B43" s="65" t="s">
        <v>1059</v>
      </c>
      <c r="C43" s="68">
        <v>118888000</v>
      </c>
      <c r="D43" s="58" t="s">
        <v>1266</v>
      </c>
      <c r="E43" s="66">
        <v>1705473</v>
      </c>
      <c r="F43" s="66">
        <v>0</v>
      </c>
    </row>
    <row r="44" spans="1:6" s="67" customFormat="1" ht="12">
      <c r="A44" s="64">
        <v>240314</v>
      </c>
      <c r="B44" s="65" t="s">
        <v>1059</v>
      </c>
      <c r="C44" s="68">
        <v>116868000</v>
      </c>
      <c r="D44" s="58" t="s">
        <v>1267</v>
      </c>
      <c r="E44" s="66">
        <v>20512681</v>
      </c>
      <c r="F44" s="66">
        <v>0</v>
      </c>
    </row>
    <row r="45" spans="1:6" s="67" customFormat="1" ht="12">
      <c r="A45" s="64">
        <v>240314</v>
      </c>
      <c r="B45" s="65" t="s">
        <v>1059</v>
      </c>
      <c r="C45" s="68">
        <v>117070000</v>
      </c>
      <c r="D45" s="58" t="s">
        <v>1268</v>
      </c>
      <c r="E45" s="66">
        <v>13308430</v>
      </c>
      <c r="F45" s="66">
        <v>0</v>
      </c>
    </row>
    <row r="46" spans="1:6" s="67" customFormat="1" ht="12">
      <c r="A46" s="64">
        <v>240314</v>
      </c>
      <c r="B46" s="65" t="s">
        <v>1059</v>
      </c>
      <c r="C46" s="68">
        <v>117373000</v>
      </c>
      <c r="D46" s="58" t="s">
        <v>1269</v>
      </c>
      <c r="E46" s="66">
        <v>19027705</v>
      </c>
      <c r="F46" s="66">
        <v>0</v>
      </c>
    </row>
    <row r="47" spans="1:6" s="67" customFormat="1" ht="12">
      <c r="A47" s="64">
        <v>240314</v>
      </c>
      <c r="B47" s="65" t="s">
        <v>1059</v>
      </c>
      <c r="C47" s="68">
        <v>117676000</v>
      </c>
      <c r="D47" s="58" t="s">
        <v>1270</v>
      </c>
      <c r="E47" s="66">
        <v>21856269</v>
      </c>
      <c r="F47" s="66">
        <v>0</v>
      </c>
    </row>
    <row r="48" spans="1:6" s="67" customFormat="1" ht="12">
      <c r="A48" s="64">
        <v>240314</v>
      </c>
      <c r="B48" s="65" t="s">
        <v>1059</v>
      </c>
      <c r="C48" s="68">
        <v>119797000</v>
      </c>
      <c r="D48" s="58" t="s">
        <v>1271</v>
      </c>
      <c r="E48" s="66">
        <v>1377056</v>
      </c>
      <c r="F48" s="66">
        <v>0</v>
      </c>
    </row>
    <row r="49" spans="1:6" s="67" customFormat="1" ht="12">
      <c r="A49" s="64">
        <v>240314</v>
      </c>
      <c r="B49" s="65" t="s">
        <v>1059</v>
      </c>
      <c r="C49" s="68">
        <v>119999000</v>
      </c>
      <c r="D49" s="58" t="s">
        <v>1272</v>
      </c>
      <c r="E49" s="66">
        <v>2648445</v>
      </c>
      <c r="F49" s="66">
        <v>0</v>
      </c>
    </row>
    <row r="50" spans="1:6" s="67" customFormat="1" ht="12">
      <c r="A50" s="64">
        <v>240314</v>
      </c>
      <c r="B50" s="65" t="s">
        <v>1059</v>
      </c>
      <c r="C50" s="59">
        <v>210108001</v>
      </c>
      <c r="D50" s="58" t="s">
        <v>1273</v>
      </c>
      <c r="E50" s="66">
        <v>14534079</v>
      </c>
      <c r="F50" s="66">
        <v>0</v>
      </c>
    </row>
    <row r="51" spans="1:6" s="67" customFormat="1" ht="12">
      <c r="A51" s="64">
        <v>240314</v>
      </c>
      <c r="B51" s="65" t="s">
        <v>1059</v>
      </c>
      <c r="C51" s="59">
        <v>210111001</v>
      </c>
      <c r="D51" s="58" t="s">
        <v>1274</v>
      </c>
      <c r="E51" s="66">
        <v>80946247</v>
      </c>
      <c r="F51" s="66">
        <v>0</v>
      </c>
    </row>
    <row r="52" spans="1:6" s="67" customFormat="1" ht="12">
      <c r="A52" s="64">
        <v>240314</v>
      </c>
      <c r="B52" s="65" t="s">
        <v>1059</v>
      </c>
      <c r="C52" s="59">
        <v>210113001</v>
      </c>
      <c r="D52" s="58" t="s">
        <v>1275</v>
      </c>
      <c r="E52" s="66">
        <v>14642974</v>
      </c>
      <c r="F52" s="66">
        <v>0</v>
      </c>
    </row>
    <row r="53" spans="1:6" s="67" customFormat="1" ht="12">
      <c r="A53" s="64">
        <v>240314</v>
      </c>
      <c r="B53" s="65" t="s">
        <v>1059</v>
      </c>
      <c r="C53" s="69">
        <v>210147001</v>
      </c>
      <c r="D53" s="58" t="s">
        <v>1276</v>
      </c>
      <c r="E53" s="66">
        <v>6749565</v>
      </c>
      <c r="F53" s="66">
        <v>0</v>
      </c>
    </row>
    <row r="54" spans="1:6" s="67" customFormat="1" ht="12">
      <c r="A54" s="64">
        <v>240314</v>
      </c>
      <c r="B54" s="65" t="s">
        <v>1059</v>
      </c>
      <c r="C54" s="59" t="s">
        <v>1277</v>
      </c>
      <c r="D54" s="58" t="s">
        <v>1278</v>
      </c>
      <c r="E54" s="66">
        <v>4506083</v>
      </c>
      <c r="F54" s="66">
        <v>0</v>
      </c>
    </row>
    <row r="55" spans="1:6" s="67" customFormat="1" ht="12">
      <c r="A55" s="64">
        <v>240314</v>
      </c>
      <c r="B55" s="65" t="s">
        <v>1059</v>
      </c>
      <c r="C55" s="59" t="s">
        <v>1279</v>
      </c>
      <c r="D55" s="58" t="s">
        <v>1280</v>
      </c>
      <c r="E55" s="66">
        <v>1688830</v>
      </c>
      <c r="F55" s="66">
        <v>0</v>
      </c>
    </row>
    <row r="56" spans="1:6" s="67" customFormat="1" ht="12">
      <c r="A56" s="64">
        <v>240314</v>
      </c>
      <c r="B56" s="65" t="s">
        <v>1059</v>
      </c>
      <c r="C56" s="59" t="s">
        <v>1281</v>
      </c>
      <c r="D56" s="58" t="s">
        <v>1282</v>
      </c>
      <c r="E56" s="66">
        <v>7421187</v>
      </c>
      <c r="F56" s="66">
        <v>0</v>
      </c>
    </row>
    <row r="57" spans="1:6" s="67" customFormat="1" ht="12">
      <c r="A57" s="64">
        <v>240314</v>
      </c>
      <c r="B57" s="65" t="s">
        <v>1059</v>
      </c>
      <c r="C57" s="59" t="s">
        <v>1283</v>
      </c>
      <c r="D57" s="58" t="s">
        <v>1284</v>
      </c>
      <c r="E57" s="66">
        <v>24605665</v>
      </c>
      <c r="F57" s="66">
        <v>0</v>
      </c>
    </row>
    <row r="58" spans="1:6" s="67" customFormat="1" ht="12">
      <c r="A58" s="64">
        <v>240314</v>
      </c>
      <c r="B58" s="65" t="s">
        <v>1059</v>
      </c>
      <c r="C58" s="59" t="s">
        <v>1285</v>
      </c>
      <c r="D58" s="58" t="s">
        <v>1286</v>
      </c>
      <c r="E58" s="66">
        <v>2932038</v>
      </c>
      <c r="F58" s="66">
        <v>0</v>
      </c>
    </row>
    <row r="59" spans="1:6" s="67" customFormat="1" ht="12">
      <c r="A59" s="64">
        <v>240314</v>
      </c>
      <c r="B59" s="65" t="s">
        <v>1059</v>
      </c>
      <c r="C59" s="59">
        <v>215808758</v>
      </c>
      <c r="D59" s="58" t="s">
        <v>1287</v>
      </c>
      <c r="E59" s="66">
        <v>3956331</v>
      </c>
      <c r="F59" s="66">
        <v>0</v>
      </c>
    </row>
    <row r="60" spans="1:6" s="67" customFormat="1" ht="12">
      <c r="A60" s="64">
        <v>240314</v>
      </c>
      <c r="B60" s="65" t="s">
        <v>1059</v>
      </c>
      <c r="C60" s="59" t="s">
        <v>1288</v>
      </c>
      <c r="D60" s="58" t="s">
        <v>1289</v>
      </c>
      <c r="E60" s="66">
        <v>2507977</v>
      </c>
      <c r="F60" s="66">
        <v>0</v>
      </c>
    </row>
    <row r="61" spans="1:6" s="67" customFormat="1" ht="12">
      <c r="A61" s="64">
        <v>240314</v>
      </c>
      <c r="B61" s="65" t="s">
        <v>1059</v>
      </c>
      <c r="C61" s="68">
        <v>210115001</v>
      </c>
      <c r="D61" s="58" t="s">
        <v>1290</v>
      </c>
      <c r="E61" s="66">
        <v>2148916</v>
      </c>
      <c r="F61" s="66">
        <v>0</v>
      </c>
    </row>
    <row r="62" spans="1:6" s="67" customFormat="1" ht="12">
      <c r="A62" s="64">
        <v>240314</v>
      </c>
      <c r="B62" s="65" t="s">
        <v>1059</v>
      </c>
      <c r="C62" s="68">
        <v>213815238</v>
      </c>
      <c r="D62" s="58" t="s">
        <v>1291</v>
      </c>
      <c r="E62" s="66">
        <v>2207253</v>
      </c>
      <c r="F62" s="66">
        <v>0</v>
      </c>
    </row>
    <row r="63" spans="1:6" s="67" customFormat="1" ht="12">
      <c r="A63" s="64">
        <v>240314</v>
      </c>
      <c r="B63" s="65" t="s">
        <v>1059</v>
      </c>
      <c r="C63" s="68">
        <v>215915759</v>
      </c>
      <c r="D63" s="58" t="s">
        <v>1292</v>
      </c>
      <c r="E63" s="66">
        <v>2843228</v>
      </c>
      <c r="F63" s="66">
        <v>0</v>
      </c>
    </row>
    <row r="64" spans="1:6" s="67" customFormat="1" ht="12">
      <c r="A64" s="64">
        <v>240314</v>
      </c>
      <c r="B64" s="65" t="s">
        <v>1059</v>
      </c>
      <c r="C64" s="68">
        <v>210117001</v>
      </c>
      <c r="D64" s="58" t="s">
        <v>1293</v>
      </c>
      <c r="E64" s="66">
        <v>6546377</v>
      </c>
      <c r="F64" s="66">
        <v>0</v>
      </c>
    </row>
    <row r="65" spans="1:6" s="67" customFormat="1" ht="12">
      <c r="A65" s="64">
        <v>240314</v>
      </c>
      <c r="B65" s="65" t="s">
        <v>1059</v>
      </c>
      <c r="C65" s="68">
        <v>210118001</v>
      </c>
      <c r="D65" s="58" t="s">
        <v>1294</v>
      </c>
      <c r="E65" s="66">
        <v>3521740</v>
      </c>
      <c r="F65" s="66">
        <v>0</v>
      </c>
    </row>
    <row r="66" spans="1:6" s="67" customFormat="1" ht="12">
      <c r="A66" s="64">
        <v>240314</v>
      </c>
      <c r="B66" s="65" t="s">
        <v>1059</v>
      </c>
      <c r="C66" s="68">
        <v>210119001</v>
      </c>
      <c r="D66" s="58" t="s">
        <v>1295</v>
      </c>
      <c r="E66" s="66">
        <v>4403698</v>
      </c>
      <c r="F66" s="66">
        <v>0</v>
      </c>
    </row>
    <row r="67" spans="1:6" s="67" customFormat="1" ht="12">
      <c r="A67" s="64">
        <v>240314</v>
      </c>
      <c r="B67" s="65" t="s">
        <v>1059</v>
      </c>
      <c r="C67" s="68">
        <v>210120001</v>
      </c>
      <c r="D67" s="58" t="s">
        <v>1296</v>
      </c>
      <c r="E67" s="66">
        <v>5985397</v>
      </c>
      <c r="F67" s="66">
        <v>0</v>
      </c>
    </row>
    <row r="68" spans="1:6" s="67" customFormat="1" ht="12">
      <c r="A68" s="64">
        <v>240314</v>
      </c>
      <c r="B68" s="65" t="s">
        <v>1059</v>
      </c>
      <c r="C68" s="68">
        <v>210123001</v>
      </c>
      <c r="D68" s="58" t="s">
        <v>1297</v>
      </c>
      <c r="E68" s="66">
        <v>2338830</v>
      </c>
      <c r="F68" s="66">
        <v>0</v>
      </c>
    </row>
    <row r="69" spans="1:6" s="67" customFormat="1" ht="12">
      <c r="A69" s="64">
        <v>240314</v>
      </c>
      <c r="B69" s="65" t="s">
        <v>1059</v>
      </c>
      <c r="C69" s="68">
        <v>211723417</v>
      </c>
      <c r="D69" s="58" t="s">
        <v>1298</v>
      </c>
      <c r="E69" s="66">
        <v>7334573</v>
      </c>
      <c r="F69" s="66">
        <v>0</v>
      </c>
    </row>
    <row r="70" spans="1:6" s="67" customFormat="1" ht="12">
      <c r="A70" s="64">
        <v>240314</v>
      </c>
      <c r="B70" s="65" t="s">
        <v>1059</v>
      </c>
      <c r="C70" s="68">
        <v>216023660</v>
      </c>
      <c r="D70" s="58" t="s">
        <v>1299</v>
      </c>
      <c r="E70" s="66">
        <v>1952250</v>
      </c>
      <c r="F70" s="66">
        <v>0</v>
      </c>
    </row>
    <row r="71" spans="1:6" s="67" customFormat="1" ht="12">
      <c r="A71" s="64">
        <v>240314</v>
      </c>
      <c r="B71" s="65" t="s">
        <v>1059</v>
      </c>
      <c r="C71" s="68">
        <v>219025290</v>
      </c>
      <c r="D71" s="58" t="s">
        <v>1300</v>
      </c>
      <c r="E71" s="66">
        <v>1716848</v>
      </c>
      <c r="F71" s="66">
        <v>0</v>
      </c>
    </row>
    <row r="72" spans="1:6" s="67" customFormat="1" ht="12">
      <c r="A72" s="64">
        <v>240314</v>
      </c>
      <c r="B72" s="65" t="s">
        <v>1059</v>
      </c>
      <c r="C72" s="68">
        <v>210725307</v>
      </c>
      <c r="D72" s="58" t="s">
        <v>1301</v>
      </c>
      <c r="E72" s="66">
        <v>1266999</v>
      </c>
      <c r="F72" s="66">
        <v>0</v>
      </c>
    </row>
    <row r="73" spans="1:6" s="67" customFormat="1" ht="12">
      <c r="A73" s="64">
        <v>240314</v>
      </c>
      <c r="B73" s="65" t="s">
        <v>1059</v>
      </c>
      <c r="C73" s="68">
        <v>215425754</v>
      </c>
      <c r="D73" s="58" t="s">
        <v>1302</v>
      </c>
      <c r="E73" s="66">
        <v>5263848</v>
      </c>
      <c r="F73" s="66">
        <v>0</v>
      </c>
    </row>
    <row r="74" spans="1:6" s="67" customFormat="1" ht="12">
      <c r="A74" s="64">
        <v>240314</v>
      </c>
      <c r="B74" s="65" t="s">
        <v>1059</v>
      </c>
      <c r="C74" s="68">
        <v>213044430</v>
      </c>
      <c r="D74" s="58" t="s">
        <v>1303</v>
      </c>
      <c r="E74" s="66">
        <v>2792498</v>
      </c>
      <c r="F74" s="66">
        <v>0</v>
      </c>
    </row>
    <row r="75" spans="1:6" s="67" customFormat="1" ht="12">
      <c r="A75" s="64">
        <v>240314</v>
      </c>
      <c r="B75" s="65" t="s">
        <v>1059</v>
      </c>
      <c r="C75" s="68">
        <v>210141001</v>
      </c>
      <c r="D75" s="58" t="s">
        <v>1304</v>
      </c>
      <c r="E75" s="66">
        <v>6588982</v>
      </c>
      <c r="F75" s="66">
        <v>0</v>
      </c>
    </row>
    <row r="76" spans="1:6" s="67" customFormat="1" ht="12">
      <c r="A76" s="64">
        <v>240314</v>
      </c>
      <c r="B76" s="65" t="s">
        <v>1059</v>
      </c>
      <c r="C76" s="68">
        <v>218947189</v>
      </c>
      <c r="D76" s="58" t="s">
        <v>1305</v>
      </c>
      <c r="E76" s="66">
        <v>2335861</v>
      </c>
      <c r="F76" s="66">
        <v>0</v>
      </c>
    </row>
    <row r="77" spans="1:6" s="67" customFormat="1" ht="12">
      <c r="A77" s="64">
        <v>240314</v>
      </c>
      <c r="B77" s="65" t="s">
        <v>1059</v>
      </c>
      <c r="C77" s="68">
        <v>210150001</v>
      </c>
      <c r="D77" s="58" t="s">
        <v>1306</v>
      </c>
      <c r="E77" s="66">
        <v>6846904</v>
      </c>
      <c r="F77" s="66">
        <v>0</v>
      </c>
    </row>
    <row r="78" spans="1:6" s="67" customFormat="1" ht="12">
      <c r="A78" s="64">
        <v>240314</v>
      </c>
      <c r="B78" s="65" t="s">
        <v>1059</v>
      </c>
      <c r="C78" s="68">
        <v>210152001</v>
      </c>
      <c r="D78" s="58" t="s">
        <v>1307</v>
      </c>
      <c r="E78" s="66">
        <v>7533241</v>
      </c>
      <c r="F78" s="66">
        <v>0</v>
      </c>
    </row>
    <row r="79" spans="1:6" s="67" customFormat="1" ht="12">
      <c r="A79" s="64">
        <v>240314</v>
      </c>
      <c r="B79" s="65" t="s">
        <v>1059</v>
      </c>
      <c r="C79" s="68">
        <v>213552835</v>
      </c>
      <c r="D79" s="58" t="s">
        <v>1308</v>
      </c>
      <c r="E79" s="66">
        <v>3912139</v>
      </c>
      <c r="F79" s="66">
        <v>0</v>
      </c>
    </row>
    <row r="80" spans="1:6" s="67" customFormat="1" ht="12">
      <c r="A80" s="64">
        <v>240314</v>
      </c>
      <c r="B80" s="65" t="s">
        <v>1059</v>
      </c>
      <c r="C80" s="68">
        <v>210154001</v>
      </c>
      <c r="D80" s="58" t="s">
        <v>1309</v>
      </c>
      <c r="E80" s="66">
        <v>11124628</v>
      </c>
      <c r="F80" s="66">
        <v>0</v>
      </c>
    </row>
    <row r="81" spans="1:6" s="67" customFormat="1" ht="12">
      <c r="A81" s="64">
        <v>240314</v>
      </c>
      <c r="B81" s="65" t="s">
        <v>1059</v>
      </c>
      <c r="C81" s="70">
        <v>210163001</v>
      </c>
      <c r="D81" s="58" t="s">
        <v>1310</v>
      </c>
      <c r="E81" s="66">
        <v>4667832</v>
      </c>
      <c r="F81" s="66">
        <v>0</v>
      </c>
    </row>
    <row r="82" spans="1:6" s="67" customFormat="1" ht="12">
      <c r="A82" s="64">
        <v>240314</v>
      </c>
      <c r="B82" s="65" t="s">
        <v>1059</v>
      </c>
      <c r="C82" s="68">
        <v>210166001</v>
      </c>
      <c r="D82" s="58" t="s">
        <v>1311</v>
      </c>
      <c r="E82" s="66">
        <v>2676625</v>
      </c>
      <c r="F82" s="66">
        <v>0</v>
      </c>
    </row>
    <row r="83" spans="1:6" s="67" customFormat="1" ht="12">
      <c r="A83" s="64">
        <v>240314</v>
      </c>
      <c r="B83" s="65" t="s">
        <v>1059</v>
      </c>
      <c r="C83" s="68">
        <v>217066170</v>
      </c>
      <c r="D83" s="58" t="s">
        <v>1312</v>
      </c>
      <c r="E83" s="66">
        <v>6902915</v>
      </c>
      <c r="F83" s="66">
        <v>0</v>
      </c>
    </row>
    <row r="84" spans="1:6" s="67" customFormat="1" ht="12">
      <c r="A84" s="64">
        <v>240314</v>
      </c>
      <c r="B84" s="65" t="s">
        <v>1059</v>
      </c>
      <c r="C84" s="68">
        <v>210168001</v>
      </c>
      <c r="D84" s="58" t="s">
        <v>1313</v>
      </c>
      <c r="E84" s="66">
        <v>3380619</v>
      </c>
      <c r="F84" s="66">
        <v>0</v>
      </c>
    </row>
    <row r="85" spans="1:6" s="67" customFormat="1" ht="12">
      <c r="A85" s="64">
        <v>240314</v>
      </c>
      <c r="B85" s="65" t="s">
        <v>1059</v>
      </c>
      <c r="C85" s="68">
        <v>218168081</v>
      </c>
      <c r="D85" s="58" t="s">
        <v>1314</v>
      </c>
      <c r="E85" s="66">
        <v>8474850</v>
      </c>
      <c r="F85" s="66">
        <v>0</v>
      </c>
    </row>
    <row r="86" spans="1:6" s="67" customFormat="1" ht="12">
      <c r="A86" s="64">
        <v>240314</v>
      </c>
      <c r="B86" s="65" t="s">
        <v>1059</v>
      </c>
      <c r="C86" s="68">
        <v>217668276</v>
      </c>
      <c r="D86" s="58" t="s">
        <v>1315</v>
      </c>
      <c r="E86" s="66">
        <v>3009003</v>
      </c>
      <c r="F86" s="66">
        <v>0</v>
      </c>
    </row>
    <row r="87" spans="1:6" s="67" customFormat="1" ht="12">
      <c r="A87" s="64">
        <v>240314</v>
      </c>
      <c r="B87" s="65" t="s">
        <v>1059</v>
      </c>
      <c r="C87" s="68">
        <v>210768307</v>
      </c>
      <c r="D87" s="58" t="s">
        <v>1316</v>
      </c>
      <c r="E87" s="66">
        <v>2012563</v>
      </c>
      <c r="F87" s="66">
        <v>0</v>
      </c>
    </row>
    <row r="88" spans="1:6" s="67" customFormat="1" ht="12">
      <c r="A88" s="64">
        <v>240314</v>
      </c>
      <c r="B88" s="65" t="s">
        <v>1059</v>
      </c>
      <c r="C88" s="68">
        <v>210170001</v>
      </c>
      <c r="D88" s="58" t="s">
        <v>1317</v>
      </c>
      <c r="E88" s="66">
        <v>5875836</v>
      </c>
      <c r="F88" s="66">
        <v>0</v>
      </c>
    </row>
    <row r="89" spans="1:6" s="67" customFormat="1" ht="12">
      <c r="A89" s="64">
        <v>240314</v>
      </c>
      <c r="B89" s="65" t="s">
        <v>1059</v>
      </c>
      <c r="C89" s="68">
        <v>210173001</v>
      </c>
      <c r="D89" s="58" t="s">
        <v>1318</v>
      </c>
      <c r="E89" s="66">
        <v>7221817</v>
      </c>
      <c r="F89" s="66">
        <v>0</v>
      </c>
    </row>
    <row r="90" spans="1:6" s="67" customFormat="1" ht="12">
      <c r="A90" s="64">
        <v>240314</v>
      </c>
      <c r="B90" s="65" t="s">
        <v>1059</v>
      </c>
      <c r="C90" s="68">
        <v>210176001</v>
      </c>
      <c r="D90" s="58" t="s">
        <v>1319</v>
      </c>
      <c r="E90" s="66">
        <v>7126886</v>
      </c>
      <c r="F90" s="66">
        <v>0</v>
      </c>
    </row>
    <row r="91" spans="1:6" s="67" customFormat="1" ht="12">
      <c r="A91" s="64">
        <v>240314</v>
      </c>
      <c r="B91" s="65" t="s">
        <v>1059</v>
      </c>
      <c r="C91" s="68">
        <v>210976109</v>
      </c>
      <c r="D91" s="58" t="s">
        <v>1320</v>
      </c>
      <c r="E91" s="66">
        <v>1673692</v>
      </c>
      <c r="F91" s="66">
        <v>0</v>
      </c>
    </row>
    <row r="92" spans="1:6" s="67" customFormat="1" ht="12">
      <c r="A92" s="64">
        <v>240314</v>
      </c>
      <c r="B92" s="65" t="s">
        <v>1059</v>
      </c>
      <c r="C92" s="68">
        <v>211176111</v>
      </c>
      <c r="D92" s="58" t="s">
        <v>1321</v>
      </c>
      <c r="E92" s="66">
        <v>19892948</v>
      </c>
      <c r="F92" s="66">
        <v>0</v>
      </c>
    </row>
    <row r="93" spans="1:6" s="67" customFormat="1" ht="12">
      <c r="A93" s="64">
        <v>240314</v>
      </c>
      <c r="B93" s="65" t="s">
        <v>1059</v>
      </c>
      <c r="C93" s="68">
        <v>214776147</v>
      </c>
      <c r="D93" s="58" t="s">
        <v>1322</v>
      </c>
      <c r="E93" s="66">
        <v>1901610</v>
      </c>
      <c r="F93" s="66">
        <v>0</v>
      </c>
    </row>
    <row r="94" spans="1:6" s="67" customFormat="1" ht="12">
      <c r="A94" s="64">
        <v>240314</v>
      </c>
      <c r="B94" s="65" t="s">
        <v>1059</v>
      </c>
      <c r="C94" s="68">
        <v>212076520</v>
      </c>
      <c r="D94" s="58" t="s">
        <v>1323</v>
      </c>
      <c r="E94" s="66">
        <v>3699139</v>
      </c>
      <c r="F94" s="66">
        <v>0</v>
      </c>
    </row>
    <row r="95" spans="1:6" s="67" customFormat="1" ht="12">
      <c r="A95" s="64">
        <v>240314</v>
      </c>
      <c r="B95" s="65" t="s">
        <v>1059</v>
      </c>
      <c r="C95" s="68">
        <v>213476834</v>
      </c>
      <c r="D95" s="58" t="s">
        <v>1324</v>
      </c>
      <c r="E95" s="66">
        <v>2640947</v>
      </c>
      <c r="F95" s="66">
        <v>0</v>
      </c>
    </row>
    <row r="96" spans="1:6" s="67" customFormat="1" ht="12">
      <c r="A96" s="64">
        <v>240314</v>
      </c>
      <c r="B96" s="65" t="s">
        <v>1059</v>
      </c>
      <c r="C96" s="59" t="s">
        <v>1325</v>
      </c>
      <c r="D96" s="74" t="s">
        <v>1326</v>
      </c>
      <c r="E96" s="66">
        <v>18170</v>
      </c>
      <c r="F96" s="66">
        <v>0</v>
      </c>
    </row>
    <row r="97" spans="1:6" s="67" customFormat="1" ht="12">
      <c r="A97" s="64">
        <v>240314</v>
      </c>
      <c r="B97" s="65" t="s">
        <v>1059</v>
      </c>
      <c r="C97" s="59" t="s">
        <v>1327</v>
      </c>
      <c r="D97" s="74" t="s">
        <v>1328</v>
      </c>
      <c r="E97" s="66">
        <v>2552</v>
      </c>
      <c r="F97" s="66">
        <v>0</v>
      </c>
    </row>
    <row r="98" spans="1:6" s="67" customFormat="1" ht="12">
      <c r="A98" s="64">
        <v>240314</v>
      </c>
      <c r="B98" s="65" t="s">
        <v>1059</v>
      </c>
      <c r="C98" s="59" t="s">
        <v>1329</v>
      </c>
      <c r="D98" s="74" t="s">
        <v>1330</v>
      </c>
      <c r="E98" s="66">
        <v>4378</v>
      </c>
      <c r="F98" s="66">
        <v>0</v>
      </c>
    </row>
    <row r="99" spans="1:6" s="67" customFormat="1" ht="12">
      <c r="A99" s="64">
        <v>240314</v>
      </c>
      <c r="B99" s="65" t="s">
        <v>1059</v>
      </c>
      <c r="C99" s="59" t="s">
        <v>1331</v>
      </c>
      <c r="D99" s="74" t="s">
        <v>1332</v>
      </c>
      <c r="E99" s="66">
        <v>29858</v>
      </c>
      <c r="F99" s="66">
        <v>0</v>
      </c>
    </row>
    <row r="100" spans="1:6" s="67" customFormat="1" ht="12">
      <c r="A100" s="64">
        <v>240314</v>
      </c>
      <c r="B100" s="65" t="s">
        <v>1059</v>
      </c>
      <c r="C100" s="59" t="s">
        <v>1333</v>
      </c>
      <c r="D100" s="74" t="s">
        <v>1334</v>
      </c>
      <c r="E100" s="66">
        <v>24395</v>
      </c>
      <c r="F100" s="66">
        <v>0</v>
      </c>
    </row>
    <row r="101" spans="1:6" s="67" customFormat="1" ht="12">
      <c r="A101" s="64">
        <v>240314</v>
      </c>
      <c r="B101" s="65" t="s">
        <v>1059</v>
      </c>
      <c r="C101" s="59" t="s">
        <v>1335</v>
      </c>
      <c r="D101" s="74" t="s">
        <v>1336</v>
      </c>
      <c r="E101" s="66">
        <v>44305</v>
      </c>
      <c r="F101" s="66">
        <v>0</v>
      </c>
    </row>
    <row r="102" spans="1:6" s="67" customFormat="1" ht="12">
      <c r="A102" s="64">
        <v>240314</v>
      </c>
      <c r="B102" s="65" t="s">
        <v>1059</v>
      </c>
      <c r="C102" s="59" t="s">
        <v>1337</v>
      </c>
      <c r="D102" s="74" t="s">
        <v>1338</v>
      </c>
      <c r="E102" s="66">
        <v>6442</v>
      </c>
      <c r="F102" s="66">
        <v>0</v>
      </c>
    </row>
    <row r="103" spans="1:6" s="67" customFormat="1" ht="12">
      <c r="A103" s="64">
        <v>240314</v>
      </c>
      <c r="B103" s="65" t="s">
        <v>1059</v>
      </c>
      <c r="C103" s="59" t="s">
        <v>1339</v>
      </c>
      <c r="D103" s="74" t="s">
        <v>1340</v>
      </c>
      <c r="E103" s="66">
        <v>13240</v>
      </c>
      <c r="F103" s="66">
        <v>0</v>
      </c>
    </row>
    <row r="104" spans="1:6" s="67" customFormat="1" ht="12">
      <c r="A104" s="64">
        <v>240314</v>
      </c>
      <c r="B104" s="65" t="s">
        <v>1059</v>
      </c>
      <c r="C104" s="59" t="s">
        <v>1341</v>
      </c>
      <c r="D104" s="74" t="s">
        <v>1342</v>
      </c>
      <c r="E104" s="66">
        <v>16725</v>
      </c>
      <c r="F104" s="66">
        <v>0</v>
      </c>
    </row>
    <row r="105" spans="1:6" s="67" customFormat="1" ht="12">
      <c r="A105" s="64">
        <v>240314</v>
      </c>
      <c r="B105" s="65" t="s">
        <v>1059</v>
      </c>
      <c r="C105" s="59" t="s">
        <v>1343</v>
      </c>
      <c r="D105" s="74" t="s">
        <v>1344</v>
      </c>
      <c r="E105" s="66">
        <v>8311</v>
      </c>
      <c r="F105" s="66">
        <v>0</v>
      </c>
    </row>
    <row r="106" spans="1:6" s="67" customFormat="1" ht="12">
      <c r="A106" s="64">
        <v>240314</v>
      </c>
      <c r="B106" s="65" t="s">
        <v>1059</v>
      </c>
      <c r="C106" s="59" t="s">
        <v>1345</v>
      </c>
      <c r="D106" s="74" t="s">
        <v>1346</v>
      </c>
      <c r="E106" s="66">
        <v>101710</v>
      </c>
      <c r="F106" s="66">
        <v>0</v>
      </c>
    </row>
    <row r="107" spans="1:6" s="67" customFormat="1" ht="12">
      <c r="A107" s="64">
        <v>240314</v>
      </c>
      <c r="B107" s="65" t="s">
        <v>1059</v>
      </c>
      <c r="C107" s="59">
        <v>215105051</v>
      </c>
      <c r="D107" s="74" t="s">
        <v>1347</v>
      </c>
      <c r="E107" s="66">
        <v>54072</v>
      </c>
      <c r="F107" s="66">
        <v>0</v>
      </c>
    </row>
    <row r="108" spans="1:6" s="67" customFormat="1" ht="12">
      <c r="A108" s="64">
        <v>240314</v>
      </c>
      <c r="B108" s="65" t="s">
        <v>1059</v>
      </c>
      <c r="C108" s="59" t="s">
        <v>1348</v>
      </c>
      <c r="D108" s="74" t="s">
        <v>1349</v>
      </c>
      <c r="E108" s="66">
        <v>12928</v>
      </c>
      <c r="F108" s="66">
        <v>0</v>
      </c>
    </row>
    <row r="109" spans="1:6" s="67" customFormat="1" ht="12">
      <c r="A109" s="64">
        <v>240314</v>
      </c>
      <c r="B109" s="65" t="s">
        <v>1059</v>
      </c>
      <c r="C109" s="59">
        <v>215905059</v>
      </c>
      <c r="D109" s="74" t="s">
        <v>1350</v>
      </c>
      <c r="E109" s="66">
        <v>6336</v>
      </c>
      <c r="F109" s="66">
        <v>0</v>
      </c>
    </row>
    <row r="110" spans="1:6" s="67" customFormat="1" ht="12">
      <c r="A110" s="64">
        <v>240314</v>
      </c>
      <c r="B110" s="65" t="s">
        <v>1059</v>
      </c>
      <c r="C110" s="59" t="s">
        <v>1351</v>
      </c>
      <c r="D110" s="74" t="s">
        <v>1352</v>
      </c>
      <c r="E110" s="66">
        <v>43765</v>
      </c>
      <c r="F110" s="66">
        <v>0</v>
      </c>
    </row>
    <row r="111" spans="1:6" s="67" customFormat="1" ht="12">
      <c r="A111" s="64">
        <v>240314</v>
      </c>
      <c r="B111" s="65" t="s">
        <v>1059</v>
      </c>
      <c r="C111" s="59" t="s">
        <v>1353</v>
      </c>
      <c r="D111" s="74" t="s">
        <v>1354</v>
      </c>
      <c r="E111" s="66">
        <v>7284</v>
      </c>
      <c r="F111" s="66">
        <v>0</v>
      </c>
    </row>
    <row r="112" spans="1:6" s="67" customFormat="1" ht="12">
      <c r="A112" s="64">
        <v>240314</v>
      </c>
      <c r="B112" s="65" t="s">
        <v>1059</v>
      </c>
      <c r="C112" s="59" t="s">
        <v>1355</v>
      </c>
      <c r="D112" s="74" t="s">
        <v>1356</v>
      </c>
      <c r="E112" s="66">
        <v>9983</v>
      </c>
      <c r="F112" s="66">
        <v>0</v>
      </c>
    </row>
    <row r="113" spans="1:6" s="67" customFormat="1" ht="12">
      <c r="A113" s="64">
        <v>240314</v>
      </c>
      <c r="B113" s="65" t="s">
        <v>1059</v>
      </c>
      <c r="C113" s="59" t="s">
        <v>1357</v>
      </c>
      <c r="D113" s="74" t="s">
        <v>1358</v>
      </c>
      <c r="E113" s="66">
        <v>17549</v>
      </c>
      <c r="F113" s="66">
        <v>0</v>
      </c>
    </row>
    <row r="114" spans="1:6" s="67" customFormat="1" ht="12">
      <c r="A114" s="64">
        <v>240314</v>
      </c>
      <c r="B114" s="65" t="s">
        <v>1059</v>
      </c>
      <c r="C114" s="59" t="s">
        <v>1359</v>
      </c>
      <c r="D114" s="74" t="s">
        <v>1360</v>
      </c>
      <c r="E114" s="66">
        <v>27870</v>
      </c>
      <c r="F114" s="66">
        <v>0</v>
      </c>
    </row>
    <row r="115" spans="1:6" s="67" customFormat="1" ht="12">
      <c r="A115" s="64">
        <v>240314</v>
      </c>
      <c r="B115" s="65" t="s">
        <v>1059</v>
      </c>
      <c r="C115" s="59" t="s">
        <v>1361</v>
      </c>
      <c r="D115" s="74" t="s">
        <v>1362</v>
      </c>
      <c r="E115" s="66">
        <v>10562</v>
      </c>
      <c r="F115" s="66">
        <v>0</v>
      </c>
    </row>
    <row r="116" spans="1:6" s="67" customFormat="1" ht="12">
      <c r="A116" s="64">
        <v>240314</v>
      </c>
      <c r="B116" s="65" t="s">
        <v>1059</v>
      </c>
      <c r="C116" s="59" t="s">
        <v>1363</v>
      </c>
      <c r="D116" s="74" t="s">
        <v>1364</v>
      </c>
      <c r="E116" s="66">
        <v>8205</v>
      </c>
      <c r="F116" s="66">
        <v>0</v>
      </c>
    </row>
    <row r="117" spans="1:6" s="67" customFormat="1" ht="12">
      <c r="A117" s="64">
        <v>240314</v>
      </c>
      <c r="B117" s="65" t="s">
        <v>1059</v>
      </c>
      <c r="C117" s="59" t="s">
        <v>1365</v>
      </c>
      <c r="D117" s="74" t="s">
        <v>1366</v>
      </c>
      <c r="E117" s="66">
        <v>38219</v>
      </c>
      <c r="F117" s="66">
        <v>0</v>
      </c>
    </row>
    <row r="118" spans="1:6" s="67" customFormat="1" ht="12">
      <c r="A118" s="64">
        <v>240314</v>
      </c>
      <c r="B118" s="65" t="s">
        <v>1059</v>
      </c>
      <c r="C118" s="59" t="s">
        <v>1367</v>
      </c>
      <c r="D118" s="74" t="s">
        <v>1368</v>
      </c>
      <c r="E118" s="66">
        <v>10352</v>
      </c>
      <c r="F118" s="66">
        <v>0</v>
      </c>
    </row>
    <row r="119" spans="1:6" s="67" customFormat="1" ht="12">
      <c r="A119" s="64">
        <v>240314</v>
      </c>
      <c r="B119" s="65" t="s">
        <v>1059</v>
      </c>
      <c r="C119" s="59">
        <v>212905129</v>
      </c>
      <c r="D119" s="74" t="s">
        <v>1369</v>
      </c>
      <c r="E119" s="66">
        <v>55735</v>
      </c>
      <c r="F119" s="66">
        <v>0</v>
      </c>
    </row>
    <row r="120" spans="1:6" s="67" customFormat="1" ht="12">
      <c r="A120" s="64">
        <v>240314</v>
      </c>
      <c r="B120" s="65" t="s">
        <v>1059</v>
      </c>
      <c r="C120" s="59" t="s">
        <v>1370</v>
      </c>
      <c r="D120" s="74" t="s">
        <v>1371</v>
      </c>
      <c r="E120" s="66">
        <v>10335</v>
      </c>
      <c r="F120" s="66">
        <v>0</v>
      </c>
    </row>
    <row r="121" spans="1:6" s="67" customFormat="1" ht="12">
      <c r="A121" s="64">
        <v>240314</v>
      </c>
      <c r="B121" s="65" t="s">
        <v>1059</v>
      </c>
      <c r="C121" s="59" t="s">
        <v>1372</v>
      </c>
      <c r="D121" s="74" t="s">
        <v>1373</v>
      </c>
      <c r="E121" s="66">
        <v>22843</v>
      </c>
      <c r="F121" s="66">
        <v>0</v>
      </c>
    </row>
    <row r="122" spans="1:6" s="67" customFormat="1" ht="12">
      <c r="A122" s="64">
        <v>240314</v>
      </c>
      <c r="B122" s="65" t="s">
        <v>1059</v>
      </c>
      <c r="C122" s="59" t="s">
        <v>1374</v>
      </c>
      <c r="D122" s="74" t="s">
        <v>1375</v>
      </c>
      <c r="E122" s="66">
        <v>6058</v>
      </c>
      <c r="F122" s="66">
        <v>0</v>
      </c>
    </row>
    <row r="123" spans="1:6" s="67" customFormat="1" ht="12">
      <c r="A123" s="64">
        <v>240314</v>
      </c>
      <c r="B123" s="65" t="s">
        <v>1059</v>
      </c>
      <c r="C123" s="59" t="s">
        <v>1376</v>
      </c>
      <c r="D123" s="74" t="s">
        <v>1377</v>
      </c>
      <c r="E123" s="66">
        <v>6164</v>
      </c>
      <c r="F123" s="66">
        <v>0</v>
      </c>
    </row>
    <row r="124" spans="1:6" s="67" customFormat="1" ht="12">
      <c r="A124" s="64">
        <v>240314</v>
      </c>
      <c r="B124" s="65" t="s">
        <v>1059</v>
      </c>
      <c r="C124" s="59" t="s">
        <v>1378</v>
      </c>
      <c r="D124" s="74" t="s">
        <v>1379</v>
      </c>
      <c r="E124" s="66">
        <v>50164</v>
      </c>
      <c r="F124" s="66">
        <v>0</v>
      </c>
    </row>
    <row r="125" spans="1:6" s="67" customFormat="1" ht="12">
      <c r="A125" s="64">
        <v>240314</v>
      </c>
      <c r="B125" s="65" t="s">
        <v>1059</v>
      </c>
      <c r="C125" s="59" t="s">
        <v>1380</v>
      </c>
      <c r="D125" s="74" t="s">
        <v>1381</v>
      </c>
      <c r="E125" s="66">
        <v>44204</v>
      </c>
      <c r="F125" s="66">
        <v>0</v>
      </c>
    </row>
    <row r="126" spans="1:6" s="67" customFormat="1" ht="12">
      <c r="A126" s="64">
        <v>240314</v>
      </c>
      <c r="B126" s="65" t="s">
        <v>1059</v>
      </c>
      <c r="C126" s="59">
        <v>215005150</v>
      </c>
      <c r="D126" s="74" t="s">
        <v>1382</v>
      </c>
      <c r="E126" s="66">
        <v>5816</v>
      </c>
      <c r="F126" s="66">
        <v>0</v>
      </c>
    </row>
    <row r="127" spans="1:6" s="67" customFormat="1" ht="12">
      <c r="A127" s="64">
        <v>240314</v>
      </c>
      <c r="B127" s="65" t="s">
        <v>1059</v>
      </c>
      <c r="C127" s="59" t="s">
        <v>1383</v>
      </c>
      <c r="D127" s="74" t="s">
        <v>1384</v>
      </c>
      <c r="E127" s="66">
        <v>95354</v>
      </c>
      <c r="F127" s="66">
        <v>0</v>
      </c>
    </row>
    <row r="128" spans="1:6" s="67" customFormat="1" ht="12">
      <c r="A128" s="64">
        <v>240314</v>
      </c>
      <c r="B128" s="65" t="s">
        <v>1059</v>
      </c>
      <c r="C128" s="59" t="s">
        <v>1385</v>
      </c>
      <c r="D128" s="74" t="s">
        <v>1386</v>
      </c>
      <c r="E128" s="66">
        <v>62596</v>
      </c>
      <c r="F128" s="66">
        <v>0</v>
      </c>
    </row>
    <row r="129" spans="1:6" s="67" customFormat="1" ht="12">
      <c r="A129" s="64">
        <v>240314</v>
      </c>
      <c r="B129" s="65" t="s">
        <v>1059</v>
      </c>
      <c r="C129" s="59" t="s">
        <v>1387</v>
      </c>
      <c r="D129" s="74" t="s">
        <v>1388</v>
      </c>
      <c r="E129" s="66">
        <v>11895</v>
      </c>
      <c r="F129" s="66">
        <v>0</v>
      </c>
    </row>
    <row r="130" spans="1:6" s="67" customFormat="1" ht="12">
      <c r="A130" s="64">
        <v>240314</v>
      </c>
      <c r="B130" s="65" t="s">
        <v>1059</v>
      </c>
      <c r="C130" s="59" t="s">
        <v>1389</v>
      </c>
      <c r="D130" s="74" t="s">
        <v>1390</v>
      </c>
      <c r="E130" s="66">
        <v>16746</v>
      </c>
      <c r="F130" s="66">
        <v>0</v>
      </c>
    </row>
    <row r="131" spans="1:6" s="67" customFormat="1" ht="12">
      <c r="A131" s="64">
        <v>240314</v>
      </c>
      <c r="B131" s="65" t="s">
        <v>1059</v>
      </c>
      <c r="C131" s="59" t="s">
        <v>1391</v>
      </c>
      <c r="D131" s="74" t="s">
        <v>1392</v>
      </c>
      <c r="E131" s="66">
        <v>4152</v>
      </c>
      <c r="F131" s="66">
        <v>0</v>
      </c>
    </row>
    <row r="132" spans="1:6" s="67" customFormat="1" ht="12">
      <c r="A132" s="64">
        <v>240314</v>
      </c>
      <c r="B132" s="65" t="s">
        <v>1059</v>
      </c>
      <c r="C132" s="59" t="s">
        <v>1393</v>
      </c>
      <c r="D132" s="74" t="s">
        <v>1394</v>
      </c>
      <c r="E132" s="66">
        <v>19416</v>
      </c>
      <c r="F132" s="66">
        <v>0</v>
      </c>
    </row>
    <row r="133" spans="1:6" s="67" customFormat="1" ht="12">
      <c r="A133" s="64">
        <v>240314</v>
      </c>
      <c r="B133" s="65" t="s">
        <v>1059</v>
      </c>
      <c r="C133" s="59" t="s">
        <v>1395</v>
      </c>
      <c r="D133" s="74" t="s">
        <v>1396</v>
      </c>
      <c r="E133" s="66">
        <v>64946</v>
      </c>
      <c r="F133" s="66">
        <v>0</v>
      </c>
    </row>
    <row r="134" spans="1:6" s="67" customFormat="1" ht="12">
      <c r="A134" s="64">
        <v>240314</v>
      </c>
      <c r="B134" s="65" t="s">
        <v>1059</v>
      </c>
      <c r="C134" s="59" t="s">
        <v>1397</v>
      </c>
      <c r="D134" s="74" t="s">
        <v>1398</v>
      </c>
      <c r="E134" s="66">
        <v>31509</v>
      </c>
      <c r="F134" s="66">
        <v>0</v>
      </c>
    </row>
    <row r="135" spans="1:6" s="67" customFormat="1" ht="12">
      <c r="A135" s="64">
        <v>240314</v>
      </c>
      <c r="B135" s="65" t="s">
        <v>1059</v>
      </c>
      <c r="C135" s="59" t="s">
        <v>1399</v>
      </c>
      <c r="D135" s="74" t="s">
        <v>1400</v>
      </c>
      <c r="E135" s="66">
        <v>18230</v>
      </c>
      <c r="F135" s="66">
        <v>0</v>
      </c>
    </row>
    <row r="136" spans="1:6" s="67" customFormat="1" ht="12">
      <c r="A136" s="64">
        <v>240314</v>
      </c>
      <c r="B136" s="65" t="s">
        <v>1059</v>
      </c>
      <c r="C136" s="59">
        <v>214005240</v>
      </c>
      <c r="D136" s="74" t="s">
        <v>1401</v>
      </c>
      <c r="E136" s="66">
        <v>14583</v>
      </c>
      <c r="F136" s="66">
        <v>0</v>
      </c>
    </row>
    <row r="137" spans="1:6" s="67" customFormat="1" ht="12">
      <c r="A137" s="64">
        <v>240314</v>
      </c>
      <c r="B137" s="65" t="s">
        <v>1059</v>
      </c>
      <c r="C137" s="59" t="s">
        <v>1402</v>
      </c>
      <c r="D137" s="74" t="s">
        <v>1403</v>
      </c>
      <c r="E137" s="66">
        <v>57063</v>
      </c>
      <c r="F137" s="66">
        <v>0</v>
      </c>
    </row>
    <row r="138" spans="1:6" s="67" customFormat="1" ht="12">
      <c r="A138" s="64">
        <v>240314</v>
      </c>
      <c r="B138" s="65" t="s">
        <v>1059</v>
      </c>
      <c r="C138" s="59" t="s">
        <v>1404</v>
      </c>
      <c r="D138" s="74" t="s">
        <v>1405</v>
      </c>
      <c r="E138" s="66">
        <v>9201</v>
      </c>
      <c r="F138" s="66">
        <v>0</v>
      </c>
    </row>
    <row r="139" spans="1:6" s="67" customFormat="1" ht="12">
      <c r="A139" s="64">
        <v>240314</v>
      </c>
      <c r="B139" s="65" t="s">
        <v>1059</v>
      </c>
      <c r="C139" s="59" t="s">
        <v>1406</v>
      </c>
      <c r="D139" s="74" t="s">
        <v>1407</v>
      </c>
      <c r="E139" s="66">
        <v>26291</v>
      </c>
      <c r="F139" s="66">
        <v>0</v>
      </c>
    </row>
    <row r="140" spans="1:6" s="67" customFormat="1" ht="12">
      <c r="A140" s="64">
        <v>240314</v>
      </c>
      <c r="B140" s="65" t="s">
        <v>1059</v>
      </c>
      <c r="C140" s="59" t="s">
        <v>1408</v>
      </c>
      <c r="D140" s="74" t="s">
        <v>1409</v>
      </c>
      <c r="E140" s="66">
        <v>26069</v>
      </c>
      <c r="F140" s="66">
        <v>0</v>
      </c>
    </row>
    <row r="141" spans="1:6" s="67" customFormat="1" ht="12">
      <c r="A141" s="64">
        <v>240314</v>
      </c>
      <c r="B141" s="65" t="s">
        <v>1059</v>
      </c>
      <c r="C141" s="59" t="s">
        <v>1410</v>
      </c>
      <c r="D141" s="74" t="s">
        <v>1411</v>
      </c>
      <c r="E141" s="66">
        <v>4969</v>
      </c>
      <c r="F141" s="66">
        <v>0</v>
      </c>
    </row>
    <row r="142" spans="1:6" s="67" customFormat="1" ht="12">
      <c r="A142" s="64">
        <v>240314</v>
      </c>
      <c r="B142" s="65" t="s">
        <v>1059</v>
      </c>
      <c r="C142" s="59" t="s">
        <v>1412</v>
      </c>
      <c r="D142" s="74" t="s">
        <v>1413</v>
      </c>
      <c r="E142" s="66">
        <v>35295</v>
      </c>
      <c r="F142" s="66">
        <v>0</v>
      </c>
    </row>
    <row r="143" spans="1:6" s="67" customFormat="1" ht="12">
      <c r="A143" s="64">
        <v>240314</v>
      </c>
      <c r="B143" s="65" t="s">
        <v>1059</v>
      </c>
      <c r="C143" s="59">
        <v>211005310</v>
      </c>
      <c r="D143" s="74" t="s">
        <v>1414</v>
      </c>
      <c r="E143" s="66">
        <v>11814</v>
      </c>
      <c r="F143" s="66">
        <v>0</v>
      </c>
    </row>
    <row r="144" spans="1:6" s="67" customFormat="1" ht="12">
      <c r="A144" s="64">
        <v>240314</v>
      </c>
      <c r="B144" s="65" t="s">
        <v>1059</v>
      </c>
      <c r="C144" s="59" t="s">
        <v>1415</v>
      </c>
      <c r="D144" s="74" t="s">
        <v>1416</v>
      </c>
      <c r="E144" s="66">
        <v>11234</v>
      </c>
      <c r="F144" s="66">
        <v>0</v>
      </c>
    </row>
    <row r="145" spans="1:6" s="67" customFormat="1" ht="12">
      <c r="A145" s="64">
        <v>240314</v>
      </c>
      <c r="B145" s="65" t="s">
        <v>1059</v>
      </c>
      <c r="C145" s="59" t="s">
        <v>1417</v>
      </c>
      <c r="D145" s="74" t="s">
        <v>1418</v>
      </c>
      <c r="E145" s="66">
        <v>6408</v>
      </c>
      <c r="F145" s="66">
        <v>0</v>
      </c>
    </row>
    <row r="146" spans="1:6" s="67" customFormat="1" ht="12">
      <c r="A146" s="64">
        <v>240314</v>
      </c>
      <c r="B146" s="65" t="s">
        <v>1059</v>
      </c>
      <c r="C146" s="59" t="s">
        <v>1419</v>
      </c>
      <c r="D146" s="74" t="s">
        <v>1420</v>
      </c>
      <c r="E146" s="66">
        <v>33404</v>
      </c>
      <c r="F146" s="66">
        <v>0</v>
      </c>
    </row>
    <row r="147" spans="1:6" s="67" customFormat="1" ht="12">
      <c r="A147" s="64">
        <v>240314</v>
      </c>
      <c r="B147" s="65" t="s">
        <v>1059</v>
      </c>
      <c r="C147" s="59" t="s">
        <v>1421</v>
      </c>
      <c r="D147" s="74" t="s">
        <v>1422</v>
      </c>
      <c r="E147" s="66">
        <v>6936</v>
      </c>
      <c r="F147" s="66">
        <v>0</v>
      </c>
    </row>
    <row r="148" spans="1:6" s="67" customFormat="1" ht="12">
      <c r="A148" s="64">
        <v>240314</v>
      </c>
      <c r="B148" s="65" t="s">
        <v>1059</v>
      </c>
      <c r="C148" s="59" t="s">
        <v>1423</v>
      </c>
      <c r="D148" s="74" t="s">
        <v>1424</v>
      </c>
      <c r="E148" s="66">
        <v>3950</v>
      </c>
      <c r="F148" s="66">
        <v>0</v>
      </c>
    </row>
    <row r="149" spans="1:6" s="67" customFormat="1" ht="12">
      <c r="A149" s="64">
        <v>240314</v>
      </c>
      <c r="B149" s="65" t="s">
        <v>1059</v>
      </c>
      <c r="C149" s="59" t="s">
        <v>1425</v>
      </c>
      <c r="D149" s="74" t="s">
        <v>1426</v>
      </c>
      <c r="E149" s="66">
        <v>6124</v>
      </c>
      <c r="F149" s="66">
        <v>0</v>
      </c>
    </row>
    <row r="150" spans="1:6" s="67" customFormat="1" ht="12">
      <c r="A150" s="64">
        <v>240314</v>
      </c>
      <c r="B150" s="65" t="s">
        <v>1059</v>
      </c>
      <c r="C150" s="59" t="s">
        <v>1427</v>
      </c>
      <c r="D150" s="74" t="s">
        <v>1428</v>
      </c>
      <c r="E150" s="66">
        <v>14543</v>
      </c>
      <c r="F150" s="66">
        <v>0</v>
      </c>
    </row>
    <row r="151" spans="1:6" s="67" customFormat="1" ht="12">
      <c r="A151" s="64">
        <v>240314</v>
      </c>
      <c r="B151" s="65" t="s">
        <v>1059</v>
      </c>
      <c r="C151" s="59" t="s">
        <v>1429</v>
      </c>
      <c r="D151" s="74" t="s">
        <v>1430</v>
      </c>
      <c r="E151" s="66">
        <v>16828</v>
      </c>
      <c r="F151" s="66">
        <v>0</v>
      </c>
    </row>
    <row r="152" spans="1:6" s="67" customFormat="1" ht="12">
      <c r="A152" s="64">
        <v>240314</v>
      </c>
      <c r="B152" s="65" t="s">
        <v>1059</v>
      </c>
      <c r="C152" s="59">
        <v>217605376</v>
      </c>
      <c r="D152" s="74" t="s">
        <v>1431</v>
      </c>
      <c r="E152" s="66">
        <v>45985</v>
      </c>
      <c r="F152" s="66">
        <v>0</v>
      </c>
    </row>
    <row r="153" spans="1:6" s="67" customFormat="1" ht="12">
      <c r="A153" s="64">
        <v>240314</v>
      </c>
      <c r="B153" s="65" t="s">
        <v>1059</v>
      </c>
      <c r="C153" s="59" t="s">
        <v>1432</v>
      </c>
      <c r="D153" s="74" t="s">
        <v>1433</v>
      </c>
      <c r="E153" s="66">
        <v>36905</v>
      </c>
      <c r="F153" s="66">
        <v>0</v>
      </c>
    </row>
    <row r="154" spans="1:6" s="67" customFormat="1" ht="12">
      <c r="A154" s="64">
        <v>240314</v>
      </c>
      <c r="B154" s="65" t="s">
        <v>1059</v>
      </c>
      <c r="C154" s="59" t="s">
        <v>1434</v>
      </c>
      <c r="D154" s="74" t="s">
        <v>1435</v>
      </c>
      <c r="E154" s="66">
        <v>9675</v>
      </c>
      <c r="F154" s="66">
        <v>0</v>
      </c>
    </row>
    <row r="155" spans="1:6" s="67" customFormat="1" ht="12">
      <c r="A155" s="64">
        <v>240314</v>
      </c>
      <c r="B155" s="65" t="s">
        <v>1059</v>
      </c>
      <c r="C155" s="59" t="s">
        <v>1436</v>
      </c>
      <c r="D155" s="74" t="s">
        <v>1437</v>
      </c>
      <c r="E155" s="66">
        <v>18604</v>
      </c>
      <c r="F155" s="66">
        <v>0</v>
      </c>
    </row>
    <row r="156" spans="1:6" s="67" customFormat="1" ht="12">
      <c r="A156" s="64">
        <v>240314</v>
      </c>
      <c r="B156" s="65" t="s">
        <v>1059</v>
      </c>
      <c r="C156" s="59" t="s">
        <v>1438</v>
      </c>
      <c r="D156" s="74" t="s">
        <v>1439</v>
      </c>
      <c r="E156" s="66">
        <v>12197</v>
      </c>
      <c r="F156" s="66">
        <v>0</v>
      </c>
    </row>
    <row r="157" spans="1:6" s="67" customFormat="1" ht="12">
      <c r="A157" s="64">
        <v>240314</v>
      </c>
      <c r="B157" s="65" t="s">
        <v>1059</v>
      </c>
      <c r="C157" s="59" t="s">
        <v>1440</v>
      </c>
      <c r="D157" s="74" t="s">
        <v>1441</v>
      </c>
      <c r="E157" s="66">
        <v>10689</v>
      </c>
      <c r="F157" s="66">
        <v>0</v>
      </c>
    </row>
    <row r="158" spans="1:6" s="67" customFormat="1" ht="12">
      <c r="A158" s="64">
        <v>240314</v>
      </c>
      <c r="B158" s="65" t="s">
        <v>1059</v>
      </c>
      <c r="C158" s="59" t="s">
        <v>1442</v>
      </c>
      <c r="D158" s="74" t="s">
        <v>1443</v>
      </c>
      <c r="E158" s="66">
        <v>53354</v>
      </c>
      <c r="F158" s="66">
        <v>0</v>
      </c>
    </row>
    <row r="159" spans="1:6" s="67" customFormat="1" ht="12">
      <c r="A159" s="64">
        <v>240314</v>
      </c>
      <c r="B159" s="65" t="s">
        <v>1059</v>
      </c>
      <c r="C159" s="59" t="s">
        <v>1444</v>
      </c>
      <c r="D159" s="74" t="s">
        <v>1445</v>
      </c>
      <c r="E159" s="66">
        <v>6669</v>
      </c>
      <c r="F159" s="66">
        <v>0</v>
      </c>
    </row>
    <row r="160" spans="1:6" s="67" customFormat="1" ht="12">
      <c r="A160" s="64">
        <v>240314</v>
      </c>
      <c r="B160" s="65" t="s">
        <v>1059</v>
      </c>
      <c r="C160" s="59" t="s">
        <v>1446</v>
      </c>
      <c r="D160" s="74" t="s">
        <v>1447</v>
      </c>
      <c r="E160" s="66">
        <v>9266</v>
      </c>
      <c r="F160" s="66">
        <v>0</v>
      </c>
    </row>
    <row r="161" spans="1:6" s="67" customFormat="1" ht="12">
      <c r="A161" s="64">
        <v>240314</v>
      </c>
      <c r="B161" s="65" t="s">
        <v>1059</v>
      </c>
      <c r="C161" s="59" t="s">
        <v>1448</v>
      </c>
      <c r="D161" s="74" t="s">
        <v>1449</v>
      </c>
      <c r="E161" s="66">
        <v>24344</v>
      </c>
      <c r="F161" s="66">
        <v>0</v>
      </c>
    </row>
    <row r="162" spans="1:6" s="67" customFormat="1" ht="12">
      <c r="A162" s="64">
        <v>240314</v>
      </c>
      <c r="B162" s="65" t="s">
        <v>1059</v>
      </c>
      <c r="C162" s="59" t="s">
        <v>1450</v>
      </c>
      <c r="D162" s="74" t="s">
        <v>1451</v>
      </c>
      <c r="E162" s="66">
        <v>11713</v>
      </c>
      <c r="F162" s="66">
        <v>0</v>
      </c>
    </row>
    <row r="163" spans="1:6" s="67" customFormat="1" ht="12">
      <c r="A163" s="64">
        <v>240314</v>
      </c>
      <c r="B163" s="65" t="s">
        <v>1059</v>
      </c>
      <c r="C163" s="59" t="s">
        <v>1452</v>
      </c>
      <c r="D163" s="74" t="s">
        <v>1453</v>
      </c>
      <c r="E163" s="66">
        <v>78484</v>
      </c>
      <c r="F163" s="66">
        <v>0</v>
      </c>
    </row>
    <row r="164" spans="1:6" s="67" customFormat="1" ht="12">
      <c r="A164" s="64">
        <v>240314</v>
      </c>
      <c r="B164" s="65" t="s">
        <v>1059</v>
      </c>
      <c r="C164" s="59" t="s">
        <v>1454</v>
      </c>
      <c r="D164" s="74" t="s">
        <v>1455</v>
      </c>
      <c r="E164" s="66">
        <v>29477</v>
      </c>
      <c r="F164" s="66">
        <v>0</v>
      </c>
    </row>
    <row r="165" spans="1:6" s="67" customFormat="1" ht="12">
      <c r="A165" s="64">
        <v>240314</v>
      </c>
      <c r="B165" s="65" t="s">
        <v>1059</v>
      </c>
      <c r="C165" s="59" t="s">
        <v>1456</v>
      </c>
      <c r="D165" s="74" t="s">
        <v>1457</v>
      </c>
      <c r="E165" s="66">
        <v>3385</v>
      </c>
      <c r="F165" s="66">
        <v>0</v>
      </c>
    </row>
    <row r="166" spans="1:6" s="67" customFormat="1" ht="12">
      <c r="A166" s="64">
        <v>240314</v>
      </c>
      <c r="B166" s="65" t="s">
        <v>1059</v>
      </c>
      <c r="C166" s="59" t="s">
        <v>1458</v>
      </c>
      <c r="D166" s="74" t="s">
        <v>1459</v>
      </c>
      <c r="E166" s="66">
        <v>19179</v>
      </c>
      <c r="F166" s="66">
        <v>0</v>
      </c>
    </row>
    <row r="167" spans="1:6" s="67" customFormat="1" ht="12">
      <c r="A167" s="64">
        <v>240314</v>
      </c>
      <c r="B167" s="65" t="s">
        <v>1059</v>
      </c>
      <c r="C167" s="59" t="s">
        <v>1460</v>
      </c>
      <c r="D167" s="74" t="s">
        <v>1461</v>
      </c>
      <c r="E167" s="66">
        <v>11584</v>
      </c>
      <c r="F167" s="66">
        <v>0</v>
      </c>
    </row>
    <row r="168" spans="1:6" s="67" customFormat="1" ht="12">
      <c r="A168" s="64">
        <v>240314</v>
      </c>
      <c r="B168" s="65" t="s">
        <v>1059</v>
      </c>
      <c r="C168" s="59" t="s">
        <v>1462</v>
      </c>
      <c r="D168" s="74" t="s">
        <v>1463</v>
      </c>
      <c r="E168" s="66">
        <v>8999</v>
      </c>
      <c r="F168" s="66">
        <v>0</v>
      </c>
    </row>
    <row r="169" spans="1:6" s="67" customFormat="1" ht="12">
      <c r="A169" s="64">
        <v>240314</v>
      </c>
      <c r="B169" s="65" t="s">
        <v>1059</v>
      </c>
      <c r="C169" s="59" t="s">
        <v>1464</v>
      </c>
      <c r="D169" s="74" t="s">
        <v>1465</v>
      </c>
      <c r="E169" s="66">
        <v>42428</v>
      </c>
      <c r="F169" s="66">
        <v>0</v>
      </c>
    </row>
    <row r="170" spans="1:6" s="67" customFormat="1" ht="12">
      <c r="A170" s="64">
        <v>240314</v>
      </c>
      <c r="B170" s="65" t="s">
        <v>1059</v>
      </c>
      <c r="C170" s="59">
        <v>218505585</v>
      </c>
      <c r="D170" s="74" t="s">
        <v>1466</v>
      </c>
      <c r="E170" s="66">
        <v>18508</v>
      </c>
      <c r="F170" s="66">
        <v>0</v>
      </c>
    </row>
    <row r="171" spans="1:6" s="67" customFormat="1" ht="12">
      <c r="A171" s="64">
        <v>240314</v>
      </c>
      <c r="B171" s="65" t="s">
        <v>1059</v>
      </c>
      <c r="C171" s="59" t="s">
        <v>1467</v>
      </c>
      <c r="D171" s="74" t="s">
        <v>1468</v>
      </c>
      <c r="E171" s="66">
        <v>13902</v>
      </c>
      <c r="F171" s="66">
        <v>0</v>
      </c>
    </row>
    <row r="172" spans="1:6" s="67" customFormat="1" ht="12">
      <c r="A172" s="64">
        <v>240314</v>
      </c>
      <c r="B172" s="65" t="s">
        <v>1059</v>
      </c>
      <c r="C172" s="59" t="s">
        <v>1469</v>
      </c>
      <c r="D172" s="74" t="s">
        <v>1470</v>
      </c>
      <c r="E172" s="66">
        <v>24712</v>
      </c>
      <c r="F172" s="66">
        <v>0</v>
      </c>
    </row>
    <row r="173" spans="1:6" s="67" customFormat="1" ht="12">
      <c r="A173" s="64">
        <v>240314</v>
      </c>
      <c r="B173" s="65" t="s">
        <v>1059</v>
      </c>
      <c r="C173" s="59" t="s">
        <v>1471</v>
      </c>
      <c r="D173" s="74" t="s">
        <v>1472</v>
      </c>
      <c r="E173" s="66">
        <v>14356</v>
      </c>
      <c r="F173" s="66">
        <v>0</v>
      </c>
    </row>
    <row r="174" spans="1:6" s="67" customFormat="1" ht="12">
      <c r="A174" s="64">
        <v>240314</v>
      </c>
      <c r="B174" s="65" t="s">
        <v>1059</v>
      </c>
      <c r="C174" s="59" t="s">
        <v>1473</v>
      </c>
      <c r="D174" s="74" t="s">
        <v>1474</v>
      </c>
      <c r="E174" s="66">
        <v>101811</v>
      </c>
      <c r="F174" s="66">
        <v>0</v>
      </c>
    </row>
    <row r="175" spans="1:6" s="67" customFormat="1" ht="12">
      <c r="A175" s="64">
        <v>240314</v>
      </c>
      <c r="B175" s="65" t="s">
        <v>1059</v>
      </c>
      <c r="C175" s="59" t="s">
        <v>1475</v>
      </c>
      <c r="D175" s="74" t="s">
        <v>1476</v>
      </c>
      <c r="E175" s="66">
        <v>9822</v>
      </c>
      <c r="F175" s="66">
        <v>0</v>
      </c>
    </row>
    <row r="176" spans="1:6" s="67" customFormat="1" ht="12">
      <c r="A176" s="64">
        <v>240314</v>
      </c>
      <c r="B176" s="65" t="s">
        <v>1059</v>
      </c>
      <c r="C176" s="59" t="s">
        <v>1477</v>
      </c>
      <c r="D176" s="74" t="s">
        <v>1478</v>
      </c>
      <c r="E176" s="66">
        <v>37177</v>
      </c>
      <c r="F176" s="66">
        <v>0</v>
      </c>
    </row>
    <row r="177" spans="1:6" s="67" customFormat="1" ht="12">
      <c r="A177" s="64">
        <v>240314</v>
      </c>
      <c r="B177" s="65" t="s">
        <v>1059</v>
      </c>
      <c r="C177" s="59" t="s">
        <v>1479</v>
      </c>
      <c r="D177" s="74" t="s">
        <v>1480</v>
      </c>
      <c r="E177" s="66">
        <v>16884</v>
      </c>
      <c r="F177" s="66">
        <v>0</v>
      </c>
    </row>
    <row r="178" spans="1:6" s="67" customFormat="1" ht="12">
      <c r="A178" s="64">
        <v>240314</v>
      </c>
      <c r="B178" s="65" t="s">
        <v>1059</v>
      </c>
      <c r="C178" s="59" t="s">
        <v>1481</v>
      </c>
      <c r="D178" s="74" t="s">
        <v>1482</v>
      </c>
      <c r="E178" s="66">
        <v>8535</v>
      </c>
      <c r="F178" s="66">
        <v>0</v>
      </c>
    </row>
    <row r="179" spans="1:6" s="67" customFormat="1" ht="12">
      <c r="A179" s="64">
        <v>240314</v>
      </c>
      <c r="B179" s="65" t="s">
        <v>1059</v>
      </c>
      <c r="C179" s="59" t="s">
        <v>1483</v>
      </c>
      <c r="D179" s="74" t="s">
        <v>1484</v>
      </c>
      <c r="E179" s="66">
        <v>16490</v>
      </c>
      <c r="F179" s="66">
        <v>0</v>
      </c>
    </row>
    <row r="180" spans="1:6" s="67" customFormat="1" ht="12">
      <c r="A180" s="64">
        <v>240314</v>
      </c>
      <c r="B180" s="65" t="s">
        <v>1059</v>
      </c>
      <c r="C180" s="59" t="s">
        <v>1485</v>
      </c>
      <c r="D180" s="74" t="s">
        <v>1486</v>
      </c>
      <c r="E180" s="66">
        <v>7378</v>
      </c>
      <c r="F180" s="66">
        <v>0</v>
      </c>
    </row>
    <row r="181" spans="1:6" s="67" customFormat="1" ht="12">
      <c r="A181" s="64">
        <v>240314</v>
      </c>
      <c r="B181" s="65" t="s">
        <v>1059</v>
      </c>
      <c r="C181" s="59" t="s">
        <v>1487</v>
      </c>
      <c r="D181" s="74" t="s">
        <v>1488</v>
      </c>
      <c r="E181" s="66">
        <v>14422</v>
      </c>
      <c r="F181" s="66">
        <v>0</v>
      </c>
    </row>
    <row r="182" spans="1:6" s="67" customFormat="1" ht="12">
      <c r="A182" s="64">
        <v>240314</v>
      </c>
      <c r="B182" s="65" t="s">
        <v>1059</v>
      </c>
      <c r="C182" s="59" t="s">
        <v>1489</v>
      </c>
      <c r="D182" s="74" t="s">
        <v>1490</v>
      </c>
      <c r="E182" s="66">
        <v>3738</v>
      </c>
      <c r="F182" s="66">
        <v>0</v>
      </c>
    </row>
    <row r="183" spans="1:6" s="67" customFormat="1" ht="12">
      <c r="A183" s="64">
        <v>240314</v>
      </c>
      <c r="B183" s="65" t="s">
        <v>1059</v>
      </c>
      <c r="C183" s="59" t="s">
        <v>1491</v>
      </c>
      <c r="D183" s="74" t="s">
        <v>1492</v>
      </c>
      <c r="E183" s="66">
        <v>43523</v>
      </c>
      <c r="F183" s="66">
        <v>0</v>
      </c>
    </row>
    <row r="184" spans="1:6" s="67" customFormat="1" ht="12">
      <c r="A184" s="64">
        <v>240314</v>
      </c>
      <c r="B184" s="65" t="s">
        <v>1059</v>
      </c>
      <c r="C184" s="59" t="s">
        <v>1493</v>
      </c>
      <c r="D184" s="74" t="s">
        <v>1494</v>
      </c>
      <c r="E184" s="66">
        <v>13183</v>
      </c>
      <c r="F184" s="66">
        <v>0</v>
      </c>
    </row>
    <row r="185" spans="1:6" s="67" customFormat="1" ht="12">
      <c r="A185" s="64">
        <v>240314</v>
      </c>
      <c r="B185" s="65" t="s">
        <v>1059</v>
      </c>
      <c r="C185" s="59" t="s">
        <v>1495</v>
      </c>
      <c r="D185" s="74" t="s">
        <v>1496</v>
      </c>
      <c r="E185" s="66">
        <v>26448</v>
      </c>
      <c r="F185" s="66">
        <v>0</v>
      </c>
    </row>
    <row r="186" spans="1:6" s="67" customFormat="1" ht="12">
      <c r="A186" s="64">
        <v>240314</v>
      </c>
      <c r="B186" s="65" t="s">
        <v>1059</v>
      </c>
      <c r="C186" s="59" t="s">
        <v>1497</v>
      </c>
      <c r="D186" s="74" t="s">
        <v>1498</v>
      </c>
      <c r="E186" s="66">
        <v>39289</v>
      </c>
      <c r="F186" s="66">
        <v>0</v>
      </c>
    </row>
    <row r="187" spans="1:6" s="67" customFormat="1" ht="12">
      <c r="A187" s="64">
        <v>240314</v>
      </c>
      <c r="B187" s="65" t="s">
        <v>1059</v>
      </c>
      <c r="C187" s="59" t="s">
        <v>1499</v>
      </c>
      <c r="D187" s="74" t="s">
        <v>1500</v>
      </c>
      <c r="E187" s="66">
        <v>14993</v>
      </c>
      <c r="F187" s="66">
        <v>0</v>
      </c>
    </row>
    <row r="188" spans="1:6" s="67" customFormat="1" ht="12">
      <c r="A188" s="64">
        <v>240314</v>
      </c>
      <c r="B188" s="65" t="s">
        <v>1059</v>
      </c>
      <c r="C188" s="59" t="s">
        <v>1501</v>
      </c>
      <c r="D188" s="74" t="s">
        <v>1502</v>
      </c>
      <c r="E188" s="66">
        <v>22947</v>
      </c>
      <c r="F188" s="66">
        <v>0</v>
      </c>
    </row>
    <row r="189" spans="1:6" s="67" customFormat="1" ht="12">
      <c r="A189" s="64">
        <v>240314</v>
      </c>
      <c r="B189" s="65" t="s">
        <v>1059</v>
      </c>
      <c r="C189" s="59" t="s">
        <v>1503</v>
      </c>
      <c r="D189" s="74" t="s">
        <v>1504</v>
      </c>
      <c r="E189" s="66">
        <v>20842</v>
      </c>
      <c r="F189" s="66">
        <v>0</v>
      </c>
    </row>
    <row r="190" spans="1:6" s="67" customFormat="1" ht="12">
      <c r="A190" s="64">
        <v>240314</v>
      </c>
      <c r="B190" s="65" t="s">
        <v>1059</v>
      </c>
      <c r="C190" s="59" t="s">
        <v>1505</v>
      </c>
      <c r="D190" s="74" t="s">
        <v>1506</v>
      </c>
      <c r="E190" s="66">
        <v>26937</v>
      </c>
      <c r="F190" s="66">
        <v>0</v>
      </c>
    </row>
    <row r="191" spans="1:6" s="67" customFormat="1" ht="12">
      <c r="A191" s="64">
        <v>240314</v>
      </c>
      <c r="B191" s="65" t="s">
        <v>1059</v>
      </c>
      <c r="C191" s="59" t="s">
        <v>1507</v>
      </c>
      <c r="D191" s="74" t="s">
        <v>1508</v>
      </c>
      <c r="E191" s="66">
        <v>36375</v>
      </c>
      <c r="F191" s="66">
        <v>0</v>
      </c>
    </row>
    <row r="192" spans="1:6" s="67" customFormat="1" ht="12">
      <c r="A192" s="64">
        <v>240314</v>
      </c>
      <c r="B192" s="65" t="s">
        <v>1059</v>
      </c>
      <c r="C192" s="59" t="s">
        <v>1509</v>
      </c>
      <c r="D192" s="74" t="s">
        <v>1510</v>
      </c>
      <c r="E192" s="66">
        <v>14795</v>
      </c>
      <c r="F192" s="66">
        <v>0</v>
      </c>
    </row>
    <row r="193" spans="1:6" s="67" customFormat="1" ht="12">
      <c r="A193" s="64">
        <v>240314</v>
      </c>
      <c r="B193" s="65" t="s">
        <v>1059</v>
      </c>
      <c r="C193" s="59" t="s">
        <v>1511</v>
      </c>
      <c r="D193" s="74" t="s">
        <v>1512</v>
      </c>
      <c r="E193" s="66">
        <v>30801</v>
      </c>
      <c r="F193" s="66">
        <v>0</v>
      </c>
    </row>
    <row r="194" spans="1:6" s="67" customFormat="1" ht="12">
      <c r="A194" s="64">
        <v>240314</v>
      </c>
      <c r="B194" s="65" t="s">
        <v>1059</v>
      </c>
      <c r="C194" s="59" t="s">
        <v>1513</v>
      </c>
      <c r="D194" s="74" t="s">
        <v>1514</v>
      </c>
      <c r="E194" s="66">
        <v>33187</v>
      </c>
      <c r="F194" s="66">
        <v>0</v>
      </c>
    </row>
    <row r="195" spans="1:6" s="67" customFormat="1" ht="12">
      <c r="A195" s="64">
        <v>240314</v>
      </c>
      <c r="B195" s="65" t="s">
        <v>1059</v>
      </c>
      <c r="C195" s="59" t="s">
        <v>1515</v>
      </c>
      <c r="D195" s="74" t="s">
        <v>1516</v>
      </c>
      <c r="E195" s="66">
        <v>42544</v>
      </c>
      <c r="F195" s="66">
        <v>0</v>
      </c>
    </row>
    <row r="196" spans="1:6" s="67" customFormat="1" ht="12">
      <c r="A196" s="64">
        <v>240314</v>
      </c>
      <c r="B196" s="65" t="s">
        <v>1059</v>
      </c>
      <c r="C196" s="59" t="s">
        <v>1517</v>
      </c>
      <c r="D196" s="74" t="s">
        <v>1518</v>
      </c>
      <c r="E196" s="66">
        <v>18008</v>
      </c>
      <c r="F196" s="66">
        <v>0</v>
      </c>
    </row>
    <row r="197" spans="1:6" s="67" customFormat="1" ht="12">
      <c r="A197" s="64">
        <v>240314</v>
      </c>
      <c r="B197" s="65" t="s">
        <v>1059</v>
      </c>
      <c r="C197" s="59" t="s">
        <v>1519</v>
      </c>
      <c r="D197" s="74" t="s">
        <v>1520</v>
      </c>
      <c r="E197" s="66">
        <v>18710</v>
      </c>
      <c r="F197" s="66">
        <v>0</v>
      </c>
    </row>
    <row r="198" spans="1:6" s="67" customFormat="1" ht="12">
      <c r="A198" s="64">
        <v>240314</v>
      </c>
      <c r="B198" s="65" t="s">
        <v>1059</v>
      </c>
      <c r="C198" s="59">
        <v>219005790</v>
      </c>
      <c r="D198" s="74" t="s">
        <v>1521</v>
      </c>
      <c r="E198" s="66">
        <v>35468</v>
      </c>
      <c r="F198" s="66">
        <v>0</v>
      </c>
    </row>
    <row r="199" spans="1:6" s="67" customFormat="1" ht="12">
      <c r="A199" s="64">
        <v>240314</v>
      </c>
      <c r="B199" s="65" t="s">
        <v>1059</v>
      </c>
      <c r="C199" s="59" t="s">
        <v>1522</v>
      </c>
      <c r="D199" s="74" t="s">
        <v>1523</v>
      </c>
      <c r="E199" s="66">
        <v>7405</v>
      </c>
      <c r="F199" s="66">
        <v>0</v>
      </c>
    </row>
    <row r="200" spans="1:6" s="67" customFormat="1" ht="12">
      <c r="A200" s="64">
        <v>240314</v>
      </c>
      <c r="B200" s="65" t="s">
        <v>1059</v>
      </c>
      <c r="C200" s="59" t="s">
        <v>1524</v>
      </c>
      <c r="D200" s="74" t="s">
        <v>1525</v>
      </c>
      <c r="E200" s="66">
        <v>11163</v>
      </c>
      <c r="F200" s="66">
        <v>0</v>
      </c>
    </row>
    <row r="201" spans="1:6" s="67" customFormat="1" ht="12">
      <c r="A201" s="64">
        <v>240314</v>
      </c>
      <c r="B201" s="65" t="s">
        <v>1059</v>
      </c>
      <c r="C201" s="59" t="s">
        <v>1526</v>
      </c>
      <c r="D201" s="74" t="s">
        <v>1527</v>
      </c>
      <c r="E201" s="66">
        <v>7854</v>
      </c>
      <c r="F201" s="66">
        <v>0</v>
      </c>
    </row>
    <row r="202" spans="1:6" s="67" customFormat="1" ht="12">
      <c r="A202" s="64">
        <v>240314</v>
      </c>
      <c r="B202" s="65" t="s">
        <v>1059</v>
      </c>
      <c r="C202" s="59" t="s">
        <v>1528</v>
      </c>
      <c r="D202" s="74" t="s">
        <v>1529</v>
      </c>
      <c r="E202" s="66">
        <v>10238</v>
      </c>
      <c r="F202" s="66">
        <v>0</v>
      </c>
    </row>
    <row r="203" spans="1:6" s="67" customFormat="1" ht="12">
      <c r="A203" s="64">
        <v>240314</v>
      </c>
      <c r="B203" s="65" t="s">
        <v>1059</v>
      </c>
      <c r="C203" s="59" t="s">
        <v>1530</v>
      </c>
      <c r="D203" s="74" t="s">
        <v>1531</v>
      </c>
      <c r="E203" s="66">
        <v>37305</v>
      </c>
      <c r="F203" s="66">
        <v>0</v>
      </c>
    </row>
    <row r="204" spans="1:6" s="67" customFormat="1" ht="12">
      <c r="A204" s="64">
        <v>240314</v>
      </c>
      <c r="B204" s="65" t="s">
        <v>1059</v>
      </c>
      <c r="C204" s="59" t="s">
        <v>1532</v>
      </c>
      <c r="D204" s="74" t="s">
        <v>1533</v>
      </c>
      <c r="E204" s="66">
        <v>18391</v>
      </c>
      <c r="F204" s="66">
        <v>0</v>
      </c>
    </row>
    <row r="205" spans="1:6" s="67" customFormat="1" ht="12">
      <c r="A205" s="64">
        <v>240314</v>
      </c>
      <c r="B205" s="65" t="s">
        <v>1059</v>
      </c>
      <c r="C205" s="59" t="s">
        <v>1534</v>
      </c>
      <c r="D205" s="74" t="s">
        <v>1535</v>
      </c>
      <c r="E205" s="66">
        <v>7077</v>
      </c>
      <c r="F205" s="66">
        <v>0</v>
      </c>
    </row>
    <row r="206" spans="1:6" s="67" customFormat="1" ht="12">
      <c r="A206" s="64">
        <v>240314</v>
      </c>
      <c r="B206" s="65" t="s">
        <v>1059</v>
      </c>
      <c r="C206" s="59" t="s">
        <v>1536</v>
      </c>
      <c r="D206" s="74" t="s">
        <v>1537</v>
      </c>
      <c r="E206" s="66">
        <v>11545</v>
      </c>
      <c r="F206" s="66">
        <v>0</v>
      </c>
    </row>
    <row r="207" spans="1:6" s="67" customFormat="1" ht="12">
      <c r="A207" s="64">
        <v>240314</v>
      </c>
      <c r="B207" s="65" t="s">
        <v>1059</v>
      </c>
      <c r="C207" s="59" t="s">
        <v>1538</v>
      </c>
      <c r="D207" s="74" t="s">
        <v>1539</v>
      </c>
      <c r="E207" s="66">
        <v>15254</v>
      </c>
      <c r="F207" s="66">
        <v>0</v>
      </c>
    </row>
    <row r="208" spans="1:6" s="67" customFormat="1" ht="12">
      <c r="A208" s="64">
        <v>240314</v>
      </c>
      <c r="B208" s="65" t="s">
        <v>1059</v>
      </c>
      <c r="C208" s="59" t="s">
        <v>1540</v>
      </c>
      <c r="D208" s="74" t="s">
        <v>1541</v>
      </c>
      <c r="E208" s="66">
        <v>25011</v>
      </c>
      <c r="F208" s="66">
        <v>0</v>
      </c>
    </row>
    <row r="209" spans="1:6" s="67" customFormat="1" ht="12">
      <c r="A209" s="64">
        <v>240314</v>
      </c>
      <c r="B209" s="65" t="s">
        <v>1059</v>
      </c>
      <c r="C209" s="59" t="s">
        <v>1542</v>
      </c>
      <c r="D209" s="74" t="s">
        <v>1543</v>
      </c>
      <c r="E209" s="66">
        <v>8346</v>
      </c>
      <c r="F209" s="66">
        <v>0</v>
      </c>
    </row>
    <row r="210" spans="1:6" s="67" customFormat="1" ht="12">
      <c r="A210" s="64">
        <v>240314</v>
      </c>
      <c r="B210" s="65" t="s">
        <v>1059</v>
      </c>
      <c r="C210" s="59" t="s">
        <v>1544</v>
      </c>
      <c r="D210" s="74" t="s">
        <v>1545</v>
      </c>
      <c r="E210" s="66">
        <v>46101</v>
      </c>
      <c r="F210" s="66">
        <v>0</v>
      </c>
    </row>
    <row r="211" spans="1:6" s="67" customFormat="1" ht="12">
      <c r="A211" s="64">
        <v>240314</v>
      </c>
      <c r="B211" s="65" t="s">
        <v>1059</v>
      </c>
      <c r="C211" s="59" t="s">
        <v>1546</v>
      </c>
      <c r="D211" s="74" t="s">
        <v>1547</v>
      </c>
      <c r="E211" s="66">
        <v>22584</v>
      </c>
      <c r="F211" s="66">
        <v>0</v>
      </c>
    </row>
    <row r="212" spans="1:6" s="67" customFormat="1" ht="12">
      <c r="A212" s="64">
        <v>240314</v>
      </c>
      <c r="B212" s="65" t="s">
        <v>1059</v>
      </c>
      <c r="C212" s="59" t="s">
        <v>1548</v>
      </c>
      <c r="D212" s="74" t="s">
        <v>1549</v>
      </c>
      <c r="E212" s="66">
        <v>19712</v>
      </c>
      <c r="F212" s="66">
        <v>0</v>
      </c>
    </row>
    <row r="213" spans="1:6" s="67" customFormat="1" ht="12">
      <c r="A213" s="64">
        <v>240314</v>
      </c>
      <c r="B213" s="65" t="s">
        <v>1059</v>
      </c>
      <c r="C213" s="59" t="s">
        <v>1550</v>
      </c>
      <c r="D213" s="74" t="s">
        <v>1551</v>
      </c>
      <c r="E213" s="66">
        <v>37961</v>
      </c>
      <c r="F213" s="66">
        <v>0</v>
      </c>
    </row>
    <row r="214" spans="1:6" s="67" customFormat="1" ht="12">
      <c r="A214" s="64">
        <v>240314</v>
      </c>
      <c r="B214" s="65" t="s">
        <v>1059</v>
      </c>
      <c r="C214" s="59" t="s">
        <v>1552</v>
      </c>
      <c r="D214" s="74" t="s">
        <v>1553</v>
      </c>
      <c r="E214" s="66">
        <v>66192</v>
      </c>
      <c r="F214" s="66">
        <v>0</v>
      </c>
    </row>
    <row r="215" spans="1:6" s="67" customFormat="1" ht="12">
      <c r="A215" s="64">
        <v>240314</v>
      </c>
      <c r="B215" s="65" t="s">
        <v>1059</v>
      </c>
      <c r="C215" s="59" t="s">
        <v>1554</v>
      </c>
      <c r="D215" s="74" t="s">
        <v>1555</v>
      </c>
      <c r="E215" s="66">
        <v>30427</v>
      </c>
      <c r="F215" s="66">
        <v>0</v>
      </c>
    </row>
    <row r="216" spans="1:6" s="67" customFormat="1" ht="12">
      <c r="A216" s="64">
        <v>240314</v>
      </c>
      <c r="B216" s="65" t="s">
        <v>1059</v>
      </c>
      <c r="C216" s="59" t="s">
        <v>1556</v>
      </c>
      <c r="D216" s="74" t="s">
        <v>1557</v>
      </c>
      <c r="E216" s="66">
        <v>18866</v>
      </c>
      <c r="F216" s="66">
        <v>0</v>
      </c>
    </row>
    <row r="217" spans="1:6" s="67" customFormat="1" ht="12">
      <c r="A217" s="64">
        <v>240314</v>
      </c>
      <c r="B217" s="65" t="s">
        <v>1059</v>
      </c>
      <c r="C217" s="59" t="s">
        <v>1558</v>
      </c>
      <c r="D217" s="74" t="s">
        <v>1559</v>
      </c>
      <c r="E217" s="66">
        <v>37283</v>
      </c>
      <c r="F217" s="66">
        <v>0</v>
      </c>
    </row>
    <row r="218" spans="1:6" s="67" customFormat="1" ht="12">
      <c r="A218" s="64">
        <v>240314</v>
      </c>
      <c r="B218" s="65" t="s">
        <v>1059</v>
      </c>
      <c r="C218" s="59" t="s">
        <v>1560</v>
      </c>
      <c r="D218" s="74" t="s">
        <v>1561</v>
      </c>
      <c r="E218" s="66">
        <v>18321</v>
      </c>
      <c r="F218" s="66">
        <v>0</v>
      </c>
    </row>
    <row r="219" spans="1:6" s="67" customFormat="1" ht="12">
      <c r="A219" s="64">
        <v>240314</v>
      </c>
      <c r="B219" s="65" t="s">
        <v>1059</v>
      </c>
      <c r="C219" s="59" t="s">
        <v>1562</v>
      </c>
      <c r="D219" s="74" t="s">
        <v>1563</v>
      </c>
      <c r="E219" s="66">
        <v>34095</v>
      </c>
      <c r="F219" s="66">
        <v>0</v>
      </c>
    </row>
    <row r="220" spans="1:6" s="67" customFormat="1" ht="12">
      <c r="A220" s="64">
        <v>240314</v>
      </c>
      <c r="B220" s="65" t="s">
        <v>1059</v>
      </c>
      <c r="C220" s="59" t="s">
        <v>1564</v>
      </c>
      <c r="D220" s="74" t="s">
        <v>1565</v>
      </c>
      <c r="E220" s="66">
        <v>86410</v>
      </c>
      <c r="F220" s="66">
        <v>0</v>
      </c>
    </row>
    <row r="221" spans="1:6" s="67" customFormat="1" ht="12">
      <c r="A221" s="64">
        <v>240314</v>
      </c>
      <c r="B221" s="65" t="s">
        <v>1059</v>
      </c>
      <c r="C221" s="59" t="s">
        <v>1566</v>
      </c>
      <c r="D221" s="74" t="s">
        <v>1567</v>
      </c>
      <c r="E221" s="66">
        <v>29171</v>
      </c>
      <c r="F221" s="66">
        <v>0</v>
      </c>
    </row>
    <row r="222" spans="1:6" s="67" customFormat="1" ht="12">
      <c r="A222" s="64">
        <v>240314</v>
      </c>
      <c r="B222" s="65" t="s">
        <v>1059</v>
      </c>
      <c r="C222" s="59" t="s">
        <v>1568</v>
      </c>
      <c r="D222" s="74" t="s">
        <v>1569</v>
      </c>
      <c r="E222" s="66">
        <v>25393</v>
      </c>
      <c r="F222" s="66">
        <v>0</v>
      </c>
    </row>
    <row r="223" spans="1:6" s="67" customFormat="1" ht="12">
      <c r="A223" s="64">
        <v>240314</v>
      </c>
      <c r="B223" s="65" t="s">
        <v>1059</v>
      </c>
      <c r="C223" s="59" t="s">
        <v>1570</v>
      </c>
      <c r="D223" s="74" t="s">
        <v>1571</v>
      </c>
      <c r="E223" s="66">
        <v>6558</v>
      </c>
      <c r="F223" s="66">
        <v>0</v>
      </c>
    </row>
    <row r="224" spans="1:6" s="67" customFormat="1" ht="12">
      <c r="A224" s="64">
        <v>240314</v>
      </c>
      <c r="B224" s="65" t="s">
        <v>1059</v>
      </c>
      <c r="C224" s="59" t="s">
        <v>1572</v>
      </c>
      <c r="D224" s="74" t="s">
        <v>1573</v>
      </c>
      <c r="E224" s="66">
        <v>15633</v>
      </c>
      <c r="F224" s="66">
        <v>0</v>
      </c>
    </row>
    <row r="225" spans="1:6" s="67" customFormat="1" ht="12">
      <c r="A225" s="64">
        <v>240314</v>
      </c>
      <c r="B225" s="65" t="s">
        <v>1059</v>
      </c>
      <c r="C225" s="59" t="s">
        <v>1574</v>
      </c>
      <c r="D225" s="74" t="s">
        <v>1575</v>
      </c>
      <c r="E225" s="66">
        <v>25459</v>
      </c>
      <c r="F225" s="66">
        <v>0</v>
      </c>
    </row>
    <row r="226" spans="1:6" s="67" customFormat="1" ht="12">
      <c r="A226" s="64">
        <v>240314</v>
      </c>
      <c r="B226" s="65" t="s">
        <v>1059</v>
      </c>
      <c r="C226" s="59" t="s">
        <v>1576</v>
      </c>
      <c r="D226" s="74" t="s">
        <v>1577</v>
      </c>
      <c r="E226" s="66">
        <v>25560</v>
      </c>
      <c r="F226" s="66">
        <v>0</v>
      </c>
    </row>
    <row r="227" spans="1:6" s="67" customFormat="1" ht="12">
      <c r="A227" s="64">
        <v>240314</v>
      </c>
      <c r="B227" s="65" t="s">
        <v>1059</v>
      </c>
      <c r="C227" s="59" t="s">
        <v>1578</v>
      </c>
      <c r="D227" s="74" t="s">
        <v>1579</v>
      </c>
      <c r="E227" s="66">
        <v>32172</v>
      </c>
      <c r="F227" s="66">
        <v>0</v>
      </c>
    </row>
    <row r="228" spans="1:6" s="67" customFormat="1" ht="12">
      <c r="A228" s="64">
        <v>240314</v>
      </c>
      <c r="B228" s="65" t="s">
        <v>1059</v>
      </c>
      <c r="C228" s="59" t="s">
        <v>1580</v>
      </c>
      <c r="D228" s="74" t="s">
        <v>1581</v>
      </c>
      <c r="E228" s="66">
        <v>33500</v>
      </c>
      <c r="F228" s="66">
        <v>0</v>
      </c>
    </row>
    <row r="229" spans="1:6" s="67" customFormat="1" ht="12">
      <c r="A229" s="64">
        <v>240314</v>
      </c>
      <c r="B229" s="65" t="s">
        <v>1059</v>
      </c>
      <c r="C229" s="59" t="s">
        <v>1582</v>
      </c>
      <c r="D229" s="74" t="s">
        <v>1583</v>
      </c>
      <c r="E229" s="66">
        <v>98839</v>
      </c>
      <c r="F229" s="66">
        <v>0</v>
      </c>
    </row>
    <row r="230" spans="1:6" s="67" customFormat="1" ht="12">
      <c r="A230" s="64">
        <v>240314</v>
      </c>
      <c r="B230" s="65" t="s">
        <v>1059</v>
      </c>
      <c r="C230" s="59" t="s">
        <v>1584</v>
      </c>
      <c r="D230" s="74" t="s">
        <v>1585</v>
      </c>
      <c r="E230" s="66">
        <v>17906</v>
      </c>
      <c r="F230" s="66">
        <v>0</v>
      </c>
    </row>
    <row r="231" spans="1:6" s="67" customFormat="1" ht="12">
      <c r="A231" s="64">
        <v>240314</v>
      </c>
      <c r="B231" s="65" t="s">
        <v>1059</v>
      </c>
      <c r="C231" s="59" t="s">
        <v>1586</v>
      </c>
      <c r="D231" s="74" t="s">
        <v>1587</v>
      </c>
      <c r="E231" s="66">
        <v>25928</v>
      </c>
      <c r="F231" s="66">
        <v>0</v>
      </c>
    </row>
    <row r="232" spans="1:6" s="67" customFormat="1" ht="12">
      <c r="A232" s="64">
        <v>240314</v>
      </c>
      <c r="B232" s="65" t="s">
        <v>1059</v>
      </c>
      <c r="C232" s="59" t="s">
        <v>1588</v>
      </c>
      <c r="D232" s="74" t="s">
        <v>1589</v>
      </c>
      <c r="E232" s="66">
        <v>14224</v>
      </c>
      <c r="F232" s="66">
        <v>0</v>
      </c>
    </row>
    <row r="233" spans="1:6" s="67" customFormat="1" ht="12">
      <c r="A233" s="64">
        <v>240314</v>
      </c>
      <c r="B233" s="65" t="s">
        <v>1059</v>
      </c>
      <c r="C233" s="59" t="s">
        <v>1590</v>
      </c>
      <c r="D233" s="74" t="s">
        <v>1591</v>
      </c>
      <c r="E233" s="66">
        <v>11582</v>
      </c>
      <c r="F233" s="66">
        <v>0</v>
      </c>
    </row>
    <row r="234" spans="1:6" s="67" customFormat="1" ht="12">
      <c r="A234" s="64">
        <v>240314</v>
      </c>
      <c r="B234" s="65" t="s">
        <v>1059</v>
      </c>
      <c r="C234" s="59" t="s">
        <v>1592</v>
      </c>
      <c r="D234" s="74" t="s">
        <v>1593</v>
      </c>
      <c r="E234" s="66">
        <v>9236</v>
      </c>
      <c r="F234" s="66">
        <v>0</v>
      </c>
    </row>
    <row r="235" spans="1:6" s="67" customFormat="1" ht="12">
      <c r="A235" s="64">
        <v>240314</v>
      </c>
      <c r="B235" s="65" t="s">
        <v>1059</v>
      </c>
      <c r="C235" s="59" t="s">
        <v>1594</v>
      </c>
      <c r="D235" s="74" t="s">
        <v>1595</v>
      </c>
      <c r="E235" s="66">
        <v>47941</v>
      </c>
      <c r="F235" s="66">
        <v>0</v>
      </c>
    </row>
    <row r="236" spans="1:6" s="67" customFormat="1" ht="12">
      <c r="A236" s="64">
        <v>240314</v>
      </c>
      <c r="B236" s="65" t="s">
        <v>1059</v>
      </c>
      <c r="C236" s="59">
        <v>213013030</v>
      </c>
      <c r="D236" s="74" t="s">
        <v>1596</v>
      </c>
      <c r="E236" s="66">
        <v>21884</v>
      </c>
      <c r="F236" s="66">
        <v>0</v>
      </c>
    </row>
    <row r="237" spans="1:6" s="67" customFormat="1" ht="12">
      <c r="A237" s="64">
        <v>240314</v>
      </c>
      <c r="B237" s="65" t="s">
        <v>1059</v>
      </c>
      <c r="C237" s="59" t="s">
        <v>1597</v>
      </c>
      <c r="D237" s="74" t="s">
        <v>1598</v>
      </c>
      <c r="E237" s="66">
        <v>15982</v>
      </c>
      <c r="F237" s="66">
        <v>0</v>
      </c>
    </row>
    <row r="238" spans="1:6" s="67" customFormat="1" ht="12">
      <c r="A238" s="64">
        <v>240314</v>
      </c>
      <c r="B238" s="65" t="s">
        <v>1059</v>
      </c>
      <c r="C238" s="59" t="s">
        <v>1599</v>
      </c>
      <c r="D238" s="74" t="s">
        <v>1600</v>
      </c>
      <c r="E238" s="66">
        <v>88733</v>
      </c>
      <c r="F238" s="66">
        <v>0</v>
      </c>
    </row>
    <row r="239" spans="1:6" s="67" customFormat="1" ht="12">
      <c r="A239" s="64">
        <v>240314</v>
      </c>
      <c r="B239" s="65" t="s">
        <v>1059</v>
      </c>
      <c r="C239" s="59" t="s">
        <v>1601</v>
      </c>
      <c r="D239" s="74" t="s">
        <v>1602</v>
      </c>
      <c r="E239" s="66">
        <v>10715</v>
      </c>
      <c r="F239" s="66">
        <v>0</v>
      </c>
    </row>
    <row r="240" spans="1:6" s="67" customFormat="1" ht="12">
      <c r="A240" s="64">
        <v>240314</v>
      </c>
      <c r="B240" s="65" t="s">
        <v>1059</v>
      </c>
      <c r="C240" s="59">
        <v>217413074</v>
      </c>
      <c r="D240" s="74" t="s">
        <v>1603</v>
      </c>
      <c r="E240" s="66">
        <v>37931</v>
      </c>
      <c r="F240" s="66">
        <v>0</v>
      </c>
    </row>
    <row r="241" spans="1:6" s="67" customFormat="1" ht="12">
      <c r="A241" s="64">
        <v>240314</v>
      </c>
      <c r="B241" s="65" t="s">
        <v>1059</v>
      </c>
      <c r="C241" s="59">
        <v>214013140</v>
      </c>
      <c r="D241" s="74" t="s">
        <v>1604</v>
      </c>
      <c r="E241" s="66">
        <v>38195</v>
      </c>
      <c r="F241" s="66">
        <v>0</v>
      </c>
    </row>
    <row r="242" spans="1:6" s="67" customFormat="1" ht="12">
      <c r="A242" s="64">
        <v>240314</v>
      </c>
      <c r="B242" s="65" t="s">
        <v>1059</v>
      </c>
      <c r="C242" s="59">
        <v>216013160</v>
      </c>
      <c r="D242" s="74" t="s">
        <v>1605</v>
      </c>
      <c r="E242" s="66">
        <v>15852</v>
      </c>
      <c r="F242" s="66">
        <v>0</v>
      </c>
    </row>
    <row r="243" spans="1:6" s="67" customFormat="1" ht="12">
      <c r="A243" s="64">
        <v>240314</v>
      </c>
      <c r="B243" s="65" t="s">
        <v>1059</v>
      </c>
      <c r="C243" s="59">
        <v>218813188</v>
      </c>
      <c r="D243" s="74" t="s">
        <v>1606</v>
      </c>
      <c r="E243" s="66">
        <v>22797</v>
      </c>
      <c r="F243" s="66">
        <v>0</v>
      </c>
    </row>
    <row r="244" spans="1:6" s="67" customFormat="1" ht="12">
      <c r="A244" s="64">
        <v>240314</v>
      </c>
      <c r="B244" s="65" t="s">
        <v>1059</v>
      </c>
      <c r="C244" s="59">
        <v>211213212</v>
      </c>
      <c r="D244" s="74" t="s">
        <v>1607</v>
      </c>
      <c r="E244" s="66">
        <v>29122</v>
      </c>
      <c r="F244" s="66">
        <v>0</v>
      </c>
    </row>
    <row r="245" spans="1:6" s="67" customFormat="1" ht="12">
      <c r="A245" s="64">
        <v>240314</v>
      </c>
      <c r="B245" s="65" t="s">
        <v>1059</v>
      </c>
      <c r="C245" s="59">
        <v>212213222</v>
      </c>
      <c r="D245" s="74" t="s">
        <v>1608</v>
      </c>
      <c r="E245" s="66">
        <v>23323</v>
      </c>
      <c r="F245" s="66">
        <v>0</v>
      </c>
    </row>
    <row r="246" spans="1:6" s="67" customFormat="1" ht="12">
      <c r="A246" s="64">
        <v>240314</v>
      </c>
      <c r="B246" s="65" t="s">
        <v>1059</v>
      </c>
      <c r="C246" s="59">
        <v>214413244</v>
      </c>
      <c r="D246" s="74" t="s">
        <v>1609</v>
      </c>
      <c r="E246" s="66">
        <v>108241</v>
      </c>
      <c r="F246" s="66">
        <v>0</v>
      </c>
    </row>
    <row r="247" spans="1:6" s="67" customFormat="1" ht="12">
      <c r="A247" s="64">
        <v>240314</v>
      </c>
      <c r="B247" s="65" t="s">
        <v>1059</v>
      </c>
      <c r="C247" s="59">
        <v>214813248</v>
      </c>
      <c r="D247" s="74" t="s">
        <v>1610</v>
      </c>
      <c r="E247" s="66">
        <v>12107</v>
      </c>
      <c r="F247" s="66">
        <v>0</v>
      </c>
    </row>
    <row r="248" spans="1:6" s="67" customFormat="1" ht="12">
      <c r="A248" s="64">
        <v>240314</v>
      </c>
      <c r="B248" s="65" t="s">
        <v>1059</v>
      </c>
      <c r="C248" s="59">
        <v>216813268</v>
      </c>
      <c r="D248" s="74" t="s">
        <v>1611</v>
      </c>
      <c r="E248" s="66">
        <v>19508</v>
      </c>
      <c r="F248" s="66">
        <v>0</v>
      </c>
    </row>
    <row r="249" spans="1:6" s="67" customFormat="1" ht="12">
      <c r="A249" s="64">
        <v>240314</v>
      </c>
      <c r="B249" s="65" t="s">
        <v>1059</v>
      </c>
      <c r="C249" s="59">
        <v>210013300</v>
      </c>
      <c r="D249" s="74" t="s">
        <v>1612</v>
      </c>
      <c r="E249" s="66">
        <v>25684</v>
      </c>
      <c r="F249" s="66">
        <v>0</v>
      </c>
    </row>
    <row r="250" spans="1:6" s="67" customFormat="1" ht="12">
      <c r="A250" s="64">
        <v>240314</v>
      </c>
      <c r="B250" s="65" t="s">
        <v>1059</v>
      </c>
      <c r="C250" s="59">
        <v>213313433</v>
      </c>
      <c r="D250" s="74" t="s">
        <v>1613</v>
      </c>
      <c r="E250" s="66">
        <v>41037</v>
      </c>
      <c r="F250" s="66">
        <v>0</v>
      </c>
    </row>
    <row r="251" spans="1:6" s="67" customFormat="1" ht="12">
      <c r="A251" s="64">
        <v>240314</v>
      </c>
      <c r="B251" s="65" t="s">
        <v>1059</v>
      </c>
      <c r="C251" s="59">
        <v>214013440</v>
      </c>
      <c r="D251" s="74" t="s">
        <v>1614</v>
      </c>
      <c r="E251" s="66">
        <v>22426</v>
      </c>
      <c r="F251" s="66">
        <v>0</v>
      </c>
    </row>
    <row r="252" spans="1:6" s="67" customFormat="1" ht="12">
      <c r="A252" s="64">
        <v>240314</v>
      </c>
      <c r="B252" s="65" t="s">
        <v>1059</v>
      </c>
      <c r="C252" s="59">
        <v>214213442</v>
      </c>
      <c r="D252" s="74" t="s">
        <v>1615</v>
      </c>
      <c r="E252" s="66">
        <v>93885</v>
      </c>
      <c r="F252" s="66">
        <v>0</v>
      </c>
    </row>
    <row r="253" spans="1:6" s="67" customFormat="1" ht="12">
      <c r="A253" s="64">
        <v>240314</v>
      </c>
      <c r="B253" s="65" t="s">
        <v>1059</v>
      </c>
      <c r="C253" s="59">
        <v>215813458</v>
      </c>
      <c r="D253" s="74" t="s">
        <v>1616</v>
      </c>
      <c r="E253" s="66">
        <v>26879</v>
      </c>
      <c r="F253" s="66">
        <v>0</v>
      </c>
    </row>
    <row r="254" spans="1:6" s="67" customFormat="1" ht="12">
      <c r="A254" s="64">
        <v>240314</v>
      </c>
      <c r="B254" s="65" t="s">
        <v>1059</v>
      </c>
      <c r="C254" s="59">
        <v>216813468</v>
      </c>
      <c r="D254" s="74" t="s">
        <v>1617</v>
      </c>
      <c r="E254" s="66">
        <v>76377</v>
      </c>
      <c r="F254" s="66">
        <v>0</v>
      </c>
    </row>
    <row r="255" spans="1:6" s="67" customFormat="1" ht="12">
      <c r="A255" s="64">
        <v>240314</v>
      </c>
      <c r="B255" s="65" t="s">
        <v>1059</v>
      </c>
      <c r="C255" s="59">
        <v>217313473</v>
      </c>
      <c r="D255" s="74" t="s">
        <v>1618</v>
      </c>
      <c r="E255" s="66">
        <v>35983</v>
      </c>
      <c r="F255" s="66">
        <v>0</v>
      </c>
    </row>
    <row r="256" spans="1:6" s="67" customFormat="1" ht="12">
      <c r="A256" s="64">
        <v>240314</v>
      </c>
      <c r="B256" s="65" t="s">
        <v>1059</v>
      </c>
      <c r="C256" s="59">
        <v>214913549</v>
      </c>
      <c r="D256" s="74" t="s">
        <v>1619</v>
      </c>
      <c r="E256" s="66">
        <v>48379</v>
      </c>
      <c r="F256" s="66">
        <v>0</v>
      </c>
    </row>
    <row r="257" spans="1:6" s="67" customFormat="1" ht="12">
      <c r="A257" s="64">
        <v>240314</v>
      </c>
      <c r="B257" s="65" t="s">
        <v>1059</v>
      </c>
      <c r="C257" s="59">
        <v>218013580</v>
      </c>
      <c r="D257" s="74" t="s">
        <v>1620</v>
      </c>
      <c r="E257" s="66">
        <v>12129</v>
      </c>
      <c r="F257" s="66">
        <v>0</v>
      </c>
    </row>
    <row r="258" spans="1:6" s="67" customFormat="1" ht="12">
      <c r="A258" s="64">
        <v>240314</v>
      </c>
      <c r="B258" s="65" t="s">
        <v>1059</v>
      </c>
      <c r="C258" s="59">
        <v>210013600</v>
      </c>
      <c r="D258" s="74" t="s">
        <v>1621</v>
      </c>
      <c r="E258" s="66">
        <v>29359</v>
      </c>
      <c r="F258" s="66">
        <v>0</v>
      </c>
    </row>
    <row r="259" spans="1:6" s="67" customFormat="1" ht="12">
      <c r="A259" s="64">
        <v>240314</v>
      </c>
      <c r="B259" s="65" t="s">
        <v>1059</v>
      </c>
      <c r="C259" s="59">
        <v>212013620</v>
      </c>
      <c r="D259" s="74" t="s">
        <v>1622</v>
      </c>
      <c r="E259" s="66">
        <v>10437</v>
      </c>
      <c r="F259" s="66">
        <v>0</v>
      </c>
    </row>
    <row r="260" spans="1:6" s="67" customFormat="1" ht="12">
      <c r="A260" s="64">
        <v>240314</v>
      </c>
      <c r="B260" s="65" t="s">
        <v>1059</v>
      </c>
      <c r="C260" s="59">
        <v>214713647</v>
      </c>
      <c r="D260" s="74" t="s">
        <v>1623</v>
      </c>
      <c r="E260" s="66">
        <v>23056</v>
      </c>
      <c r="F260" s="66">
        <v>0</v>
      </c>
    </row>
    <row r="261" spans="1:6" s="67" customFormat="1" ht="12">
      <c r="A261" s="64">
        <v>240314</v>
      </c>
      <c r="B261" s="65" t="s">
        <v>1059</v>
      </c>
      <c r="C261" s="59">
        <v>215013650</v>
      </c>
      <c r="D261" s="74" t="s">
        <v>1624</v>
      </c>
      <c r="E261" s="66">
        <v>20405</v>
      </c>
      <c r="F261" s="66">
        <v>0</v>
      </c>
    </row>
    <row r="262" spans="1:6" s="67" customFormat="1" ht="12">
      <c r="A262" s="64">
        <v>240314</v>
      </c>
      <c r="B262" s="65" t="s">
        <v>1059</v>
      </c>
      <c r="C262" s="59">
        <v>215413654</v>
      </c>
      <c r="D262" s="74" t="s">
        <v>1625</v>
      </c>
      <c r="E262" s="66">
        <v>25768</v>
      </c>
      <c r="F262" s="66">
        <v>0</v>
      </c>
    </row>
    <row r="263" spans="1:6" s="67" customFormat="1" ht="12">
      <c r="A263" s="64">
        <v>240314</v>
      </c>
      <c r="B263" s="65" t="s">
        <v>1059</v>
      </c>
      <c r="C263" s="59">
        <v>215513655</v>
      </c>
      <c r="D263" s="74" t="s">
        <v>1626</v>
      </c>
      <c r="E263" s="66">
        <v>24224</v>
      </c>
      <c r="F263" s="66">
        <v>0</v>
      </c>
    </row>
    <row r="264" spans="1:6" s="67" customFormat="1" ht="12">
      <c r="A264" s="64">
        <v>240314</v>
      </c>
      <c r="B264" s="65" t="s">
        <v>1059</v>
      </c>
      <c r="C264" s="59">
        <v>215713657</v>
      </c>
      <c r="D264" s="74" t="s">
        <v>1627</v>
      </c>
      <c r="E264" s="66">
        <v>59512</v>
      </c>
      <c r="F264" s="66">
        <v>0</v>
      </c>
    </row>
    <row r="265" spans="1:6" s="67" customFormat="1" ht="12">
      <c r="A265" s="64">
        <v>240314</v>
      </c>
      <c r="B265" s="65" t="s">
        <v>1059</v>
      </c>
      <c r="C265" s="59">
        <v>216713667</v>
      </c>
      <c r="D265" s="74" t="s">
        <v>1628</v>
      </c>
      <c r="E265" s="66">
        <v>37495</v>
      </c>
      <c r="F265" s="66">
        <v>0</v>
      </c>
    </row>
    <row r="266" spans="1:6" s="67" customFormat="1" ht="12">
      <c r="A266" s="64">
        <v>240314</v>
      </c>
      <c r="B266" s="65" t="s">
        <v>1059</v>
      </c>
      <c r="C266" s="59">
        <v>217013670</v>
      </c>
      <c r="D266" s="74" t="s">
        <v>1629</v>
      </c>
      <c r="E266" s="66">
        <v>51264</v>
      </c>
      <c r="F266" s="66">
        <v>0</v>
      </c>
    </row>
    <row r="267" spans="1:6" s="67" customFormat="1" ht="12">
      <c r="A267" s="64">
        <v>240314</v>
      </c>
      <c r="B267" s="65" t="s">
        <v>1059</v>
      </c>
      <c r="C267" s="59">
        <v>217313673</v>
      </c>
      <c r="D267" s="74" t="s">
        <v>1630</v>
      </c>
      <c r="E267" s="66">
        <v>22125</v>
      </c>
      <c r="F267" s="66">
        <v>0</v>
      </c>
    </row>
    <row r="268" spans="1:6" s="67" customFormat="1" ht="12">
      <c r="A268" s="64">
        <v>240314</v>
      </c>
      <c r="B268" s="65" t="s">
        <v>1059</v>
      </c>
      <c r="C268" s="59">
        <v>218313683</v>
      </c>
      <c r="D268" s="74" t="s">
        <v>1631</v>
      </c>
      <c r="E268" s="66">
        <v>30973</v>
      </c>
      <c r="F268" s="66">
        <v>0</v>
      </c>
    </row>
    <row r="269" spans="1:6" s="67" customFormat="1" ht="12">
      <c r="A269" s="64">
        <v>240314</v>
      </c>
      <c r="B269" s="65" t="s">
        <v>1059</v>
      </c>
      <c r="C269" s="59">
        <v>218813688</v>
      </c>
      <c r="D269" s="74" t="s">
        <v>1632</v>
      </c>
      <c r="E269" s="66">
        <v>55085</v>
      </c>
      <c r="F269" s="66">
        <v>0</v>
      </c>
    </row>
    <row r="270" spans="1:6" s="67" customFormat="1" ht="12">
      <c r="A270" s="64">
        <v>240314</v>
      </c>
      <c r="B270" s="65" t="s">
        <v>1059</v>
      </c>
      <c r="C270" s="59">
        <v>214413744</v>
      </c>
      <c r="D270" s="74" t="s">
        <v>1633</v>
      </c>
      <c r="E270" s="66">
        <v>39400</v>
      </c>
      <c r="F270" s="66">
        <v>0</v>
      </c>
    </row>
    <row r="271" spans="1:6" s="67" customFormat="1" ht="12">
      <c r="A271" s="64">
        <v>240314</v>
      </c>
      <c r="B271" s="65" t="s">
        <v>1059</v>
      </c>
      <c r="C271" s="59">
        <v>216013760</v>
      </c>
      <c r="D271" s="74" t="s">
        <v>1634</v>
      </c>
      <c r="E271" s="66">
        <v>13055</v>
      </c>
      <c r="F271" s="66">
        <v>0</v>
      </c>
    </row>
    <row r="272" spans="1:6" s="67" customFormat="1" ht="12">
      <c r="A272" s="64">
        <v>240314</v>
      </c>
      <c r="B272" s="65" t="s">
        <v>1059</v>
      </c>
      <c r="C272" s="59">
        <v>218013780</v>
      </c>
      <c r="D272" s="74" t="s">
        <v>1635</v>
      </c>
      <c r="E272" s="66">
        <v>24550</v>
      </c>
      <c r="F272" s="66">
        <v>0</v>
      </c>
    </row>
    <row r="273" spans="1:6" s="67" customFormat="1" ht="12">
      <c r="A273" s="64">
        <v>240314</v>
      </c>
      <c r="B273" s="65" t="s">
        <v>1059</v>
      </c>
      <c r="C273" s="59">
        <v>211013810</v>
      </c>
      <c r="D273" s="74" t="s">
        <v>1636</v>
      </c>
      <c r="E273" s="66">
        <v>37871</v>
      </c>
      <c r="F273" s="66">
        <v>0</v>
      </c>
    </row>
    <row r="274" spans="1:6" s="67" customFormat="1" ht="12">
      <c r="A274" s="64">
        <v>240314</v>
      </c>
      <c r="B274" s="65" t="s">
        <v>1059</v>
      </c>
      <c r="C274" s="59">
        <v>213613836</v>
      </c>
      <c r="D274" s="74" t="s">
        <v>1637</v>
      </c>
      <c r="E274" s="66">
        <v>70687</v>
      </c>
      <c r="F274" s="66">
        <v>0</v>
      </c>
    </row>
    <row r="275" spans="1:6" s="67" customFormat="1" ht="12">
      <c r="A275" s="64">
        <v>240314</v>
      </c>
      <c r="B275" s="65" t="s">
        <v>1059</v>
      </c>
      <c r="C275" s="59">
        <v>213813838</v>
      </c>
      <c r="D275" s="74" t="s">
        <v>1638</v>
      </c>
      <c r="E275" s="66">
        <v>23885</v>
      </c>
      <c r="F275" s="66">
        <v>0</v>
      </c>
    </row>
    <row r="276" spans="1:6" s="67" customFormat="1" ht="12">
      <c r="A276" s="64">
        <v>240314</v>
      </c>
      <c r="B276" s="65" t="s">
        <v>1059</v>
      </c>
      <c r="C276" s="59">
        <v>217313873</v>
      </c>
      <c r="D276" s="74" t="s">
        <v>1639</v>
      </c>
      <c r="E276" s="66">
        <v>29922</v>
      </c>
      <c r="F276" s="66">
        <v>0</v>
      </c>
    </row>
    <row r="277" spans="1:6" s="67" customFormat="1" ht="12">
      <c r="A277" s="64">
        <v>240314</v>
      </c>
      <c r="B277" s="65" t="s">
        <v>1059</v>
      </c>
      <c r="C277" s="59">
        <v>219413894</v>
      </c>
      <c r="D277" s="74" t="s">
        <v>1640</v>
      </c>
      <c r="E277" s="66">
        <v>17853</v>
      </c>
      <c r="F277" s="66">
        <v>0</v>
      </c>
    </row>
    <row r="278" spans="1:6" s="67" customFormat="1" ht="12">
      <c r="A278" s="64">
        <v>240314</v>
      </c>
      <c r="B278" s="65" t="s">
        <v>1059</v>
      </c>
      <c r="C278" s="68">
        <v>212215022</v>
      </c>
      <c r="D278" s="74" t="s">
        <v>1641</v>
      </c>
      <c r="E278" s="66">
        <v>2204</v>
      </c>
      <c r="F278" s="66">
        <v>0</v>
      </c>
    </row>
    <row r="279" spans="1:6" s="67" customFormat="1" ht="12">
      <c r="A279" s="64">
        <v>240314</v>
      </c>
      <c r="B279" s="65" t="s">
        <v>1059</v>
      </c>
      <c r="C279" s="68">
        <v>214715047</v>
      </c>
      <c r="D279" s="74" t="s">
        <v>1642</v>
      </c>
      <c r="E279" s="66">
        <v>19497</v>
      </c>
      <c r="F279" s="66">
        <v>0</v>
      </c>
    </row>
    <row r="280" spans="1:6" s="67" customFormat="1" ht="12">
      <c r="A280" s="64">
        <v>240314</v>
      </c>
      <c r="B280" s="65" t="s">
        <v>1059</v>
      </c>
      <c r="C280" s="68">
        <v>215115051</v>
      </c>
      <c r="D280" s="74" t="s">
        <v>1643</v>
      </c>
      <c r="E280" s="66">
        <v>6477</v>
      </c>
      <c r="F280" s="66">
        <v>0</v>
      </c>
    </row>
    <row r="281" spans="1:6" s="67" customFormat="1" ht="12">
      <c r="A281" s="64">
        <v>240314</v>
      </c>
      <c r="B281" s="65" t="s">
        <v>1059</v>
      </c>
      <c r="C281" s="68">
        <v>218715087</v>
      </c>
      <c r="D281" s="74" t="s">
        <v>1644</v>
      </c>
      <c r="E281" s="66">
        <v>10482</v>
      </c>
      <c r="F281" s="66">
        <v>0</v>
      </c>
    </row>
    <row r="282" spans="1:6" s="67" customFormat="1" ht="12">
      <c r="A282" s="64">
        <v>240314</v>
      </c>
      <c r="B282" s="65" t="s">
        <v>1059</v>
      </c>
      <c r="C282" s="68">
        <v>219015090</v>
      </c>
      <c r="D282" s="74" t="s">
        <v>1645</v>
      </c>
      <c r="E282" s="66">
        <v>2434</v>
      </c>
      <c r="F282" s="66">
        <v>0</v>
      </c>
    </row>
    <row r="283" spans="1:6" s="67" customFormat="1" ht="12">
      <c r="A283" s="64">
        <v>240314</v>
      </c>
      <c r="B283" s="65" t="s">
        <v>1059</v>
      </c>
      <c r="C283" s="68">
        <v>219215092</v>
      </c>
      <c r="D283" s="74" t="s">
        <v>1646</v>
      </c>
      <c r="E283" s="66">
        <v>2979</v>
      </c>
      <c r="F283" s="66">
        <v>0</v>
      </c>
    </row>
    <row r="284" spans="1:6" s="67" customFormat="1" ht="12">
      <c r="A284" s="64">
        <v>240314</v>
      </c>
      <c r="B284" s="65" t="s">
        <v>1059</v>
      </c>
      <c r="C284" s="68">
        <v>219715097</v>
      </c>
      <c r="D284" s="74" t="s">
        <v>1647</v>
      </c>
      <c r="E284" s="66">
        <v>9610</v>
      </c>
      <c r="F284" s="66">
        <v>0</v>
      </c>
    </row>
    <row r="285" spans="1:6" s="67" customFormat="1" ht="12">
      <c r="A285" s="64">
        <v>240314</v>
      </c>
      <c r="B285" s="65" t="s">
        <v>1059</v>
      </c>
      <c r="C285" s="68">
        <v>210415104</v>
      </c>
      <c r="D285" s="74" t="s">
        <v>1648</v>
      </c>
      <c r="E285" s="66">
        <v>5725</v>
      </c>
      <c r="F285" s="66">
        <v>0</v>
      </c>
    </row>
    <row r="286" spans="1:6" s="67" customFormat="1" ht="12">
      <c r="A286" s="64">
        <v>240314</v>
      </c>
      <c r="B286" s="65" t="s">
        <v>1059</v>
      </c>
      <c r="C286" s="68">
        <v>210615106</v>
      </c>
      <c r="D286" s="74" t="s">
        <v>1649</v>
      </c>
      <c r="E286" s="66">
        <v>3425</v>
      </c>
      <c r="F286" s="66">
        <v>0</v>
      </c>
    </row>
    <row r="287" spans="1:6" s="67" customFormat="1" ht="12">
      <c r="A287" s="64">
        <v>240314</v>
      </c>
      <c r="B287" s="65" t="s">
        <v>1059</v>
      </c>
      <c r="C287" s="68">
        <v>210915109</v>
      </c>
      <c r="D287" s="74" t="s">
        <v>1650</v>
      </c>
      <c r="E287" s="66">
        <v>7510</v>
      </c>
      <c r="F287" s="66">
        <v>0</v>
      </c>
    </row>
    <row r="288" spans="1:6" s="67" customFormat="1" ht="12">
      <c r="A288" s="64">
        <v>240314</v>
      </c>
      <c r="B288" s="65" t="s">
        <v>1059</v>
      </c>
      <c r="C288" s="68">
        <v>211415114</v>
      </c>
      <c r="D288" s="74" t="s">
        <v>1651</v>
      </c>
      <c r="E288" s="66">
        <v>671</v>
      </c>
      <c r="F288" s="66">
        <v>0</v>
      </c>
    </row>
    <row r="289" spans="1:6" s="67" customFormat="1" ht="12">
      <c r="A289" s="64">
        <v>240314</v>
      </c>
      <c r="B289" s="65" t="s">
        <v>1059</v>
      </c>
      <c r="C289" s="68">
        <v>213115131</v>
      </c>
      <c r="D289" s="74" t="s">
        <v>1652</v>
      </c>
      <c r="E289" s="66">
        <v>4676</v>
      </c>
      <c r="F289" s="66">
        <v>0</v>
      </c>
    </row>
    <row r="290" spans="1:6" s="67" customFormat="1" ht="12">
      <c r="A290" s="64">
        <v>240314</v>
      </c>
      <c r="B290" s="65" t="s">
        <v>1059</v>
      </c>
      <c r="C290" s="68">
        <v>213515135</v>
      </c>
      <c r="D290" s="74" t="s">
        <v>1653</v>
      </c>
      <c r="E290" s="66">
        <v>4513</v>
      </c>
      <c r="F290" s="66">
        <v>0</v>
      </c>
    </row>
    <row r="291" spans="1:6" s="67" customFormat="1" ht="12">
      <c r="A291" s="64">
        <v>240314</v>
      </c>
      <c r="B291" s="65" t="s">
        <v>1059</v>
      </c>
      <c r="C291" s="68">
        <v>216215162</v>
      </c>
      <c r="D291" s="74" t="s">
        <v>1654</v>
      </c>
      <c r="E291" s="66">
        <v>4868</v>
      </c>
      <c r="F291" s="66">
        <v>0</v>
      </c>
    </row>
    <row r="292" spans="1:6" s="67" customFormat="1" ht="12">
      <c r="A292" s="64">
        <v>240314</v>
      </c>
      <c r="B292" s="65" t="s">
        <v>1059</v>
      </c>
      <c r="C292" s="68">
        <v>217215172</v>
      </c>
      <c r="D292" s="74" t="s">
        <v>1655</v>
      </c>
      <c r="E292" s="66">
        <v>4313</v>
      </c>
      <c r="F292" s="66">
        <v>0</v>
      </c>
    </row>
    <row r="293" spans="1:6" s="67" customFormat="1" ht="12">
      <c r="A293" s="64">
        <v>240314</v>
      </c>
      <c r="B293" s="65" t="s">
        <v>1059</v>
      </c>
      <c r="C293" s="68">
        <v>217615176</v>
      </c>
      <c r="D293" s="74" t="s">
        <v>1656</v>
      </c>
      <c r="E293" s="66">
        <v>66833</v>
      </c>
      <c r="F293" s="66">
        <v>0</v>
      </c>
    </row>
    <row r="294" spans="1:6" s="67" customFormat="1" ht="12">
      <c r="A294" s="64">
        <v>240314</v>
      </c>
      <c r="B294" s="65" t="s">
        <v>1059</v>
      </c>
      <c r="C294" s="68">
        <v>218015180</v>
      </c>
      <c r="D294" s="74" t="s">
        <v>1657</v>
      </c>
      <c r="E294" s="66">
        <v>6884</v>
      </c>
      <c r="F294" s="66">
        <v>0</v>
      </c>
    </row>
    <row r="295" spans="1:6" s="67" customFormat="1" ht="12">
      <c r="A295" s="64">
        <v>240314</v>
      </c>
      <c r="B295" s="65" t="s">
        <v>1059</v>
      </c>
      <c r="C295" s="68">
        <v>218315183</v>
      </c>
      <c r="D295" s="74" t="s">
        <v>1658</v>
      </c>
      <c r="E295" s="66">
        <v>16582</v>
      </c>
      <c r="F295" s="66">
        <v>0</v>
      </c>
    </row>
    <row r="296" spans="1:6" s="67" customFormat="1" ht="12">
      <c r="A296" s="64">
        <v>240314</v>
      </c>
      <c r="B296" s="65" t="s">
        <v>1059</v>
      </c>
      <c r="C296" s="68">
        <v>218515185</v>
      </c>
      <c r="D296" s="74" t="s">
        <v>1659</v>
      </c>
      <c r="E296" s="66">
        <v>9604</v>
      </c>
      <c r="F296" s="66">
        <v>0</v>
      </c>
    </row>
    <row r="297" spans="1:6" s="67" customFormat="1" ht="12">
      <c r="A297" s="64">
        <v>240314</v>
      </c>
      <c r="B297" s="65" t="s">
        <v>1059</v>
      </c>
      <c r="C297" s="68">
        <v>218715187</v>
      </c>
      <c r="D297" s="74" t="s">
        <v>1660</v>
      </c>
      <c r="E297" s="66">
        <v>3541</v>
      </c>
      <c r="F297" s="66">
        <v>0</v>
      </c>
    </row>
    <row r="298" spans="1:6" s="67" customFormat="1" ht="12">
      <c r="A298" s="64">
        <v>240314</v>
      </c>
      <c r="B298" s="65" t="s">
        <v>1059</v>
      </c>
      <c r="C298" s="68">
        <v>218915189</v>
      </c>
      <c r="D298" s="74" t="s">
        <v>1661</v>
      </c>
      <c r="E298" s="66">
        <v>5352</v>
      </c>
      <c r="F298" s="66">
        <v>0</v>
      </c>
    </row>
    <row r="299" spans="1:6" s="67" customFormat="1" ht="12">
      <c r="A299" s="64">
        <v>240314</v>
      </c>
      <c r="B299" s="65" t="s">
        <v>1059</v>
      </c>
      <c r="C299" s="68">
        <v>210415204</v>
      </c>
      <c r="D299" s="74" t="s">
        <v>1662</v>
      </c>
      <c r="E299" s="66">
        <v>10154</v>
      </c>
      <c r="F299" s="66">
        <v>0</v>
      </c>
    </row>
    <row r="300" spans="1:6" s="67" customFormat="1" ht="12">
      <c r="A300" s="64">
        <v>240314</v>
      </c>
      <c r="B300" s="65" t="s">
        <v>1059</v>
      </c>
      <c r="C300" s="68">
        <v>211215212</v>
      </c>
      <c r="D300" s="74" t="s">
        <v>1663</v>
      </c>
      <c r="E300" s="66">
        <v>5227</v>
      </c>
      <c r="F300" s="66">
        <v>0</v>
      </c>
    </row>
    <row r="301" spans="1:6" s="67" customFormat="1" ht="12">
      <c r="A301" s="64">
        <v>240314</v>
      </c>
      <c r="B301" s="65" t="s">
        <v>1059</v>
      </c>
      <c r="C301" s="68">
        <v>211515215</v>
      </c>
      <c r="D301" s="74" t="s">
        <v>1664</v>
      </c>
      <c r="E301" s="66">
        <v>2825</v>
      </c>
      <c r="F301" s="66">
        <v>0</v>
      </c>
    </row>
    <row r="302" spans="1:6" s="67" customFormat="1" ht="12">
      <c r="A302" s="64">
        <v>240314</v>
      </c>
      <c r="B302" s="65" t="s">
        <v>1059</v>
      </c>
      <c r="C302" s="68">
        <v>211815218</v>
      </c>
      <c r="D302" s="74" t="s">
        <v>1665</v>
      </c>
      <c r="E302" s="66">
        <v>4900</v>
      </c>
      <c r="F302" s="66">
        <v>0</v>
      </c>
    </row>
    <row r="303" spans="1:6" s="67" customFormat="1" ht="12">
      <c r="A303" s="64">
        <v>240314</v>
      </c>
      <c r="B303" s="65" t="s">
        <v>1059</v>
      </c>
      <c r="C303" s="68">
        <v>212315223</v>
      </c>
      <c r="D303" s="74" t="s">
        <v>1666</v>
      </c>
      <c r="E303" s="66">
        <v>8989</v>
      </c>
      <c r="F303" s="66">
        <v>0</v>
      </c>
    </row>
    <row r="304" spans="1:6" s="67" customFormat="1" ht="12">
      <c r="A304" s="64">
        <v>240314</v>
      </c>
      <c r="B304" s="65" t="s">
        <v>1059</v>
      </c>
      <c r="C304" s="68">
        <v>212415224</v>
      </c>
      <c r="D304" s="74" t="s">
        <v>1667</v>
      </c>
      <c r="E304" s="66">
        <v>5377</v>
      </c>
      <c r="F304" s="66">
        <v>0</v>
      </c>
    </row>
    <row r="305" spans="1:6" s="67" customFormat="1" ht="12">
      <c r="A305" s="64">
        <v>240314</v>
      </c>
      <c r="B305" s="65" t="s">
        <v>1059</v>
      </c>
      <c r="C305" s="68">
        <v>212615226</v>
      </c>
      <c r="D305" s="74" t="s">
        <v>1668</v>
      </c>
      <c r="E305" s="66">
        <v>2331</v>
      </c>
      <c r="F305" s="66">
        <v>0</v>
      </c>
    </row>
    <row r="306" spans="1:6" s="67" customFormat="1" ht="12">
      <c r="A306" s="64">
        <v>240314</v>
      </c>
      <c r="B306" s="65" t="s">
        <v>1059</v>
      </c>
      <c r="C306" s="68">
        <v>213215232</v>
      </c>
      <c r="D306" s="74" t="s">
        <v>1669</v>
      </c>
      <c r="E306" s="66">
        <v>7438</v>
      </c>
      <c r="F306" s="66">
        <v>0</v>
      </c>
    </row>
    <row r="307" spans="1:6" s="67" customFormat="1" ht="12">
      <c r="A307" s="64">
        <v>240314</v>
      </c>
      <c r="B307" s="65" t="s">
        <v>1059</v>
      </c>
      <c r="C307" s="68">
        <v>213615236</v>
      </c>
      <c r="D307" s="74" t="s">
        <v>1670</v>
      </c>
      <c r="E307" s="66">
        <v>2431</v>
      </c>
      <c r="F307" s="66">
        <v>0</v>
      </c>
    </row>
    <row r="308" spans="1:6" s="67" customFormat="1" ht="12">
      <c r="A308" s="64">
        <v>240314</v>
      </c>
      <c r="B308" s="65" t="s">
        <v>1059</v>
      </c>
      <c r="C308" s="68">
        <v>214415244</v>
      </c>
      <c r="D308" s="74" t="s">
        <v>1671</v>
      </c>
      <c r="E308" s="66">
        <v>6814</v>
      </c>
      <c r="F308" s="66">
        <v>0</v>
      </c>
    </row>
    <row r="309" spans="1:6" s="67" customFormat="1" ht="12">
      <c r="A309" s="64">
        <v>240314</v>
      </c>
      <c r="B309" s="65" t="s">
        <v>1059</v>
      </c>
      <c r="C309" s="68">
        <v>214815248</v>
      </c>
      <c r="D309" s="74" t="s">
        <v>1672</v>
      </c>
      <c r="E309" s="66">
        <v>3536</v>
      </c>
      <c r="F309" s="66">
        <v>0</v>
      </c>
    </row>
    <row r="310" spans="1:6" s="67" customFormat="1" ht="12">
      <c r="A310" s="64">
        <v>240314</v>
      </c>
      <c r="B310" s="65" t="s">
        <v>1059</v>
      </c>
      <c r="C310" s="68">
        <v>217215272</v>
      </c>
      <c r="D310" s="74" t="s">
        <v>1673</v>
      </c>
      <c r="E310" s="66">
        <v>5983</v>
      </c>
      <c r="F310" s="66">
        <v>0</v>
      </c>
    </row>
    <row r="311" spans="1:6" s="67" customFormat="1" ht="12">
      <c r="A311" s="64">
        <v>240314</v>
      </c>
      <c r="B311" s="65" t="s">
        <v>1059</v>
      </c>
      <c r="C311" s="68">
        <v>217615276</v>
      </c>
      <c r="D311" s="74" t="s">
        <v>1674</v>
      </c>
      <c r="E311" s="66">
        <v>4479</v>
      </c>
      <c r="F311" s="66">
        <v>0</v>
      </c>
    </row>
    <row r="312" spans="1:6" s="67" customFormat="1" ht="12">
      <c r="A312" s="64">
        <v>240314</v>
      </c>
      <c r="B312" s="65" t="s">
        <v>1059</v>
      </c>
      <c r="C312" s="68">
        <v>219315293</v>
      </c>
      <c r="D312" s="74" t="s">
        <v>1675</v>
      </c>
      <c r="E312" s="66">
        <v>3781</v>
      </c>
      <c r="F312" s="66">
        <v>0</v>
      </c>
    </row>
    <row r="313" spans="1:6" s="67" customFormat="1" ht="12">
      <c r="A313" s="64">
        <v>240314</v>
      </c>
      <c r="B313" s="65" t="s">
        <v>1059</v>
      </c>
      <c r="C313" s="68">
        <v>219615296</v>
      </c>
      <c r="D313" s="74" t="s">
        <v>1676</v>
      </c>
      <c r="E313" s="66">
        <v>5710</v>
      </c>
      <c r="F313" s="66">
        <v>0</v>
      </c>
    </row>
    <row r="314" spans="1:6" s="67" customFormat="1" ht="12">
      <c r="A314" s="64">
        <v>240314</v>
      </c>
      <c r="B314" s="65" t="s">
        <v>1059</v>
      </c>
      <c r="C314" s="68">
        <v>219915299</v>
      </c>
      <c r="D314" s="74" t="s">
        <v>1677</v>
      </c>
      <c r="E314" s="66">
        <v>20021</v>
      </c>
      <c r="F314" s="66">
        <v>0</v>
      </c>
    </row>
    <row r="315" spans="1:6" s="67" customFormat="1" ht="12">
      <c r="A315" s="64">
        <v>240314</v>
      </c>
      <c r="B315" s="65" t="s">
        <v>1059</v>
      </c>
      <c r="C315" s="68">
        <v>211715317</v>
      </c>
      <c r="D315" s="74" t="s">
        <v>1678</v>
      </c>
      <c r="E315" s="66">
        <v>2406</v>
      </c>
      <c r="F315" s="66">
        <v>0</v>
      </c>
    </row>
    <row r="316" spans="1:6" s="67" customFormat="1" ht="12">
      <c r="A316" s="64">
        <v>240314</v>
      </c>
      <c r="B316" s="65" t="s">
        <v>1059</v>
      </c>
      <c r="C316" s="68">
        <v>212215322</v>
      </c>
      <c r="D316" s="74" t="s">
        <v>1679</v>
      </c>
      <c r="E316" s="66">
        <v>12898</v>
      </c>
      <c r="F316" s="66">
        <v>0</v>
      </c>
    </row>
    <row r="317" spans="1:6" s="67" customFormat="1" ht="12">
      <c r="A317" s="64">
        <v>240314</v>
      </c>
      <c r="B317" s="65" t="s">
        <v>1059</v>
      </c>
      <c r="C317" s="68">
        <v>212515325</v>
      </c>
      <c r="D317" s="74" t="s">
        <v>1680</v>
      </c>
      <c r="E317" s="66">
        <v>4449</v>
      </c>
      <c r="F317" s="66">
        <v>0</v>
      </c>
    </row>
    <row r="318" spans="1:6" s="67" customFormat="1" ht="12">
      <c r="A318" s="64">
        <v>240314</v>
      </c>
      <c r="B318" s="65" t="s">
        <v>1059</v>
      </c>
      <c r="C318" s="68">
        <v>213215332</v>
      </c>
      <c r="D318" s="74" t="s">
        <v>1681</v>
      </c>
      <c r="E318" s="66">
        <v>4810</v>
      </c>
      <c r="F318" s="66">
        <v>0</v>
      </c>
    </row>
    <row r="319" spans="1:6" s="67" customFormat="1" ht="12">
      <c r="A319" s="64">
        <v>240314</v>
      </c>
      <c r="B319" s="65" t="s">
        <v>1059</v>
      </c>
      <c r="C319" s="68">
        <v>216215362</v>
      </c>
      <c r="D319" s="74" t="s">
        <v>1682</v>
      </c>
      <c r="E319" s="66">
        <v>2406</v>
      </c>
      <c r="F319" s="66">
        <v>0</v>
      </c>
    </row>
    <row r="320" spans="1:6" s="67" customFormat="1" ht="12">
      <c r="A320" s="64">
        <v>240314</v>
      </c>
      <c r="B320" s="65" t="s">
        <v>1059</v>
      </c>
      <c r="C320" s="68">
        <v>216715367</v>
      </c>
      <c r="D320" s="74" t="s">
        <v>1683</v>
      </c>
      <c r="E320" s="66">
        <v>7738</v>
      </c>
      <c r="F320" s="66">
        <v>0</v>
      </c>
    </row>
    <row r="321" spans="1:6" s="67" customFormat="1" ht="12">
      <c r="A321" s="64">
        <v>240314</v>
      </c>
      <c r="B321" s="65" t="s">
        <v>1059</v>
      </c>
      <c r="C321" s="68">
        <v>216815368</v>
      </c>
      <c r="D321" s="74" t="s">
        <v>1684</v>
      </c>
      <c r="E321" s="66">
        <v>6300</v>
      </c>
      <c r="F321" s="66">
        <v>0</v>
      </c>
    </row>
    <row r="322" spans="1:6" s="67" customFormat="1" ht="12">
      <c r="A322" s="64">
        <v>240314</v>
      </c>
      <c r="B322" s="65" t="s">
        <v>1059</v>
      </c>
      <c r="C322" s="68">
        <v>217715377</v>
      </c>
      <c r="D322" s="74" t="s">
        <v>1685</v>
      </c>
      <c r="E322" s="66">
        <v>6162</v>
      </c>
      <c r="F322" s="66">
        <v>0</v>
      </c>
    </row>
    <row r="323" spans="1:6" s="67" customFormat="1" ht="12">
      <c r="A323" s="64">
        <v>240314</v>
      </c>
      <c r="B323" s="65" t="s">
        <v>1059</v>
      </c>
      <c r="C323" s="68">
        <v>218015380</v>
      </c>
      <c r="D323" s="74" t="s">
        <v>1686</v>
      </c>
      <c r="E323" s="66">
        <v>2860</v>
      </c>
      <c r="F323" s="66">
        <v>0</v>
      </c>
    </row>
    <row r="324" spans="1:6" s="67" customFormat="1" ht="12">
      <c r="A324" s="64">
        <v>240314</v>
      </c>
      <c r="B324" s="65" t="s">
        <v>1059</v>
      </c>
      <c r="C324" s="68">
        <v>210115401</v>
      </c>
      <c r="D324" s="74" t="s">
        <v>1687</v>
      </c>
      <c r="E324" s="66">
        <v>1953</v>
      </c>
      <c r="F324" s="66">
        <v>0</v>
      </c>
    </row>
    <row r="325" spans="1:6" s="67" customFormat="1" ht="12">
      <c r="A325" s="64">
        <v>240314</v>
      </c>
      <c r="B325" s="65" t="s">
        <v>1059</v>
      </c>
      <c r="C325" s="68">
        <v>210315403</v>
      </c>
      <c r="D325" s="74" t="s">
        <v>1688</v>
      </c>
      <c r="E325" s="66">
        <v>4252</v>
      </c>
      <c r="F325" s="66">
        <v>0</v>
      </c>
    </row>
    <row r="326" spans="1:6" s="67" customFormat="1" ht="12">
      <c r="A326" s="64">
        <v>240314</v>
      </c>
      <c r="B326" s="65" t="s">
        <v>1059</v>
      </c>
      <c r="C326" s="68">
        <v>210715407</v>
      </c>
      <c r="D326" s="74" t="s">
        <v>1689</v>
      </c>
      <c r="E326" s="66">
        <v>13030</v>
      </c>
      <c r="F326" s="66">
        <v>0</v>
      </c>
    </row>
    <row r="327" spans="1:6" s="67" customFormat="1" ht="12">
      <c r="A327" s="64">
        <v>240314</v>
      </c>
      <c r="B327" s="65" t="s">
        <v>1059</v>
      </c>
      <c r="C327" s="68">
        <v>212515425</v>
      </c>
      <c r="D327" s="74" t="s">
        <v>1690</v>
      </c>
      <c r="E327" s="66">
        <v>5594</v>
      </c>
      <c r="F327" s="66">
        <v>0</v>
      </c>
    </row>
    <row r="328" spans="1:6" s="67" customFormat="1" ht="12">
      <c r="A328" s="64">
        <v>240314</v>
      </c>
      <c r="B328" s="65" t="s">
        <v>1059</v>
      </c>
      <c r="C328" s="68">
        <v>214215442</v>
      </c>
      <c r="D328" s="74" t="s">
        <v>1691</v>
      </c>
      <c r="E328" s="66">
        <v>11902</v>
      </c>
      <c r="F328" s="66">
        <v>0</v>
      </c>
    </row>
    <row r="329" spans="1:6" s="67" customFormat="1" ht="12">
      <c r="A329" s="64">
        <v>240314</v>
      </c>
      <c r="B329" s="65" t="s">
        <v>1059</v>
      </c>
      <c r="C329" s="68">
        <v>215515455</v>
      </c>
      <c r="D329" s="74" t="s">
        <v>1692</v>
      </c>
      <c r="E329" s="66">
        <v>10835</v>
      </c>
      <c r="F329" s="66">
        <v>0</v>
      </c>
    </row>
    <row r="330" spans="1:6" s="67" customFormat="1" ht="12">
      <c r="A330" s="64">
        <v>240314</v>
      </c>
      <c r="B330" s="65" t="s">
        <v>1059</v>
      </c>
      <c r="C330" s="68">
        <v>216415464</v>
      </c>
      <c r="D330" s="74" t="s">
        <v>1693</v>
      </c>
      <c r="E330" s="66">
        <v>6316</v>
      </c>
      <c r="F330" s="66">
        <v>0</v>
      </c>
    </row>
    <row r="331" spans="1:6" s="67" customFormat="1" ht="12">
      <c r="A331" s="64">
        <v>240314</v>
      </c>
      <c r="B331" s="65" t="s">
        <v>1059</v>
      </c>
      <c r="C331" s="68">
        <v>216615466</v>
      </c>
      <c r="D331" s="74" t="s">
        <v>1694</v>
      </c>
      <c r="E331" s="66">
        <v>6916</v>
      </c>
      <c r="F331" s="66">
        <v>0</v>
      </c>
    </row>
    <row r="332" spans="1:6" s="67" customFormat="1" ht="12">
      <c r="A332" s="64">
        <v>240314</v>
      </c>
      <c r="B332" s="65" t="s">
        <v>1059</v>
      </c>
      <c r="C332" s="68">
        <v>216915469</v>
      </c>
      <c r="D332" s="74" t="s">
        <v>1695</v>
      </c>
      <c r="E332" s="66">
        <v>27916</v>
      </c>
      <c r="F332" s="66">
        <v>0</v>
      </c>
    </row>
    <row r="333" spans="1:6" s="67" customFormat="1" ht="12">
      <c r="A333" s="64">
        <v>240314</v>
      </c>
      <c r="B333" s="65" t="s">
        <v>1059</v>
      </c>
      <c r="C333" s="68">
        <v>217615476</v>
      </c>
      <c r="D333" s="74" t="s">
        <v>1696</v>
      </c>
      <c r="E333" s="66">
        <v>6719</v>
      </c>
      <c r="F333" s="66">
        <v>0</v>
      </c>
    </row>
    <row r="334" spans="1:6" s="67" customFormat="1" ht="12">
      <c r="A334" s="64">
        <v>240314</v>
      </c>
      <c r="B334" s="65" t="s">
        <v>1059</v>
      </c>
      <c r="C334" s="68">
        <v>218015480</v>
      </c>
      <c r="D334" s="74" t="s">
        <v>1697</v>
      </c>
      <c r="E334" s="66">
        <v>13665</v>
      </c>
      <c r="F334" s="66">
        <v>0</v>
      </c>
    </row>
    <row r="335" spans="1:6" s="67" customFormat="1" ht="12">
      <c r="A335" s="64">
        <v>240314</v>
      </c>
      <c r="B335" s="65" t="s">
        <v>1059</v>
      </c>
      <c r="C335" s="68">
        <v>219115491</v>
      </c>
      <c r="D335" s="74" t="s">
        <v>1698</v>
      </c>
      <c r="E335" s="66">
        <v>15143</v>
      </c>
      <c r="F335" s="66">
        <v>0</v>
      </c>
    </row>
    <row r="336" spans="1:6" s="67" customFormat="1" ht="12">
      <c r="A336" s="64">
        <v>240314</v>
      </c>
      <c r="B336" s="65" t="s">
        <v>1059</v>
      </c>
      <c r="C336" s="68">
        <v>219415494</v>
      </c>
      <c r="D336" s="74" t="s">
        <v>1699</v>
      </c>
      <c r="E336" s="66">
        <v>5877</v>
      </c>
      <c r="F336" s="66">
        <v>0</v>
      </c>
    </row>
    <row r="337" spans="1:6" s="67" customFormat="1" ht="12">
      <c r="A337" s="64">
        <v>240314</v>
      </c>
      <c r="B337" s="65" t="s">
        <v>1059</v>
      </c>
      <c r="C337" s="68">
        <v>210015500</v>
      </c>
      <c r="D337" s="74" t="s">
        <v>1700</v>
      </c>
      <c r="E337" s="66">
        <v>3329</v>
      </c>
      <c r="F337" s="66">
        <v>0</v>
      </c>
    </row>
    <row r="338" spans="1:6" s="67" customFormat="1" ht="12">
      <c r="A338" s="64">
        <v>240314</v>
      </c>
      <c r="B338" s="65" t="s">
        <v>1059</v>
      </c>
      <c r="C338" s="68">
        <v>210715507</v>
      </c>
      <c r="D338" s="74" t="s">
        <v>1701</v>
      </c>
      <c r="E338" s="66">
        <v>13552</v>
      </c>
      <c r="F338" s="66">
        <v>0</v>
      </c>
    </row>
    <row r="339" spans="1:6" s="67" customFormat="1" ht="12">
      <c r="A339" s="64">
        <v>240314</v>
      </c>
      <c r="B339" s="65" t="s">
        <v>1059</v>
      </c>
      <c r="C339" s="68">
        <v>211115511</v>
      </c>
      <c r="D339" s="74" t="s">
        <v>1702</v>
      </c>
      <c r="E339" s="66">
        <v>2371</v>
      </c>
      <c r="F339" s="66">
        <v>0</v>
      </c>
    </row>
    <row r="340" spans="1:6" s="67" customFormat="1" ht="12">
      <c r="A340" s="64">
        <v>240314</v>
      </c>
      <c r="B340" s="65" t="s">
        <v>1059</v>
      </c>
      <c r="C340" s="68">
        <v>211415514</v>
      </c>
      <c r="D340" s="74" t="s">
        <v>1703</v>
      </c>
      <c r="E340" s="66">
        <v>4101</v>
      </c>
      <c r="F340" s="66">
        <v>0</v>
      </c>
    </row>
    <row r="341" spans="1:6" s="67" customFormat="1" ht="12">
      <c r="A341" s="64">
        <v>240314</v>
      </c>
      <c r="B341" s="65" t="s">
        <v>1059</v>
      </c>
      <c r="C341" s="68">
        <v>211615516</v>
      </c>
      <c r="D341" s="74" t="s">
        <v>1704</v>
      </c>
      <c r="E341" s="66">
        <v>32723</v>
      </c>
      <c r="F341" s="66">
        <v>0</v>
      </c>
    </row>
    <row r="342" spans="1:6" s="67" customFormat="1" ht="12">
      <c r="A342" s="64">
        <v>240314</v>
      </c>
      <c r="B342" s="65" t="s">
        <v>1059</v>
      </c>
      <c r="C342" s="68">
        <v>211815518</v>
      </c>
      <c r="D342" s="74" t="s">
        <v>1705</v>
      </c>
      <c r="E342" s="66">
        <v>3092</v>
      </c>
      <c r="F342" s="66">
        <v>0</v>
      </c>
    </row>
    <row r="343" spans="1:6" s="67" customFormat="1" ht="12">
      <c r="A343" s="64">
        <v>240314</v>
      </c>
      <c r="B343" s="65" t="s">
        <v>1059</v>
      </c>
      <c r="C343" s="68">
        <v>212215522</v>
      </c>
      <c r="D343" s="74" t="s">
        <v>1706</v>
      </c>
      <c r="E343" s="66">
        <v>2704</v>
      </c>
      <c r="F343" s="66">
        <v>0</v>
      </c>
    </row>
    <row r="344" spans="1:6" s="67" customFormat="1" ht="12">
      <c r="A344" s="64">
        <v>240314</v>
      </c>
      <c r="B344" s="65" t="s">
        <v>1059</v>
      </c>
      <c r="C344" s="68">
        <v>213115531</v>
      </c>
      <c r="D344" s="74" t="s">
        <v>1707</v>
      </c>
      <c r="E344" s="66">
        <v>12060</v>
      </c>
      <c r="F344" s="66">
        <v>0</v>
      </c>
    </row>
    <row r="345" spans="1:6" s="67" customFormat="1" ht="12">
      <c r="A345" s="64">
        <v>240314</v>
      </c>
      <c r="B345" s="65" t="s">
        <v>1059</v>
      </c>
      <c r="C345" s="68">
        <v>213315533</v>
      </c>
      <c r="D345" s="74" t="s">
        <v>1708</v>
      </c>
      <c r="E345" s="66">
        <v>3970</v>
      </c>
      <c r="F345" s="66">
        <v>0</v>
      </c>
    </row>
    <row r="346" spans="1:6" s="67" customFormat="1" ht="12">
      <c r="A346" s="64">
        <v>240314</v>
      </c>
      <c r="B346" s="65" t="s">
        <v>1059</v>
      </c>
      <c r="C346" s="68">
        <v>213715537</v>
      </c>
      <c r="D346" s="74" t="s">
        <v>1709</v>
      </c>
      <c r="E346" s="66">
        <v>6099</v>
      </c>
      <c r="F346" s="66">
        <v>0</v>
      </c>
    </row>
    <row r="347" spans="1:6" s="67" customFormat="1" ht="12">
      <c r="A347" s="64">
        <v>240314</v>
      </c>
      <c r="B347" s="65" t="s">
        <v>1059</v>
      </c>
      <c r="C347" s="68">
        <v>214215542</v>
      </c>
      <c r="D347" s="74" t="s">
        <v>1710</v>
      </c>
      <c r="E347" s="66">
        <v>9796</v>
      </c>
      <c r="F347" s="66">
        <v>0</v>
      </c>
    </row>
    <row r="348" spans="1:6" s="67" customFormat="1" ht="12">
      <c r="A348" s="64">
        <v>240314</v>
      </c>
      <c r="B348" s="65" t="s">
        <v>1059</v>
      </c>
      <c r="C348" s="68">
        <v>215015550</v>
      </c>
      <c r="D348" s="74" t="s">
        <v>1711</v>
      </c>
      <c r="E348" s="66">
        <v>2390</v>
      </c>
      <c r="F348" s="66">
        <v>0</v>
      </c>
    </row>
    <row r="349" spans="1:6" s="67" customFormat="1" ht="12">
      <c r="A349" s="64">
        <v>240314</v>
      </c>
      <c r="B349" s="65" t="s">
        <v>1059</v>
      </c>
      <c r="C349" s="68">
        <v>217215572</v>
      </c>
      <c r="D349" s="74" t="s">
        <v>1712</v>
      </c>
      <c r="E349" s="66">
        <v>56633</v>
      </c>
      <c r="F349" s="66">
        <v>0</v>
      </c>
    </row>
    <row r="350" spans="1:6" s="67" customFormat="1" ht="12">
      <c r="A350" s="64">
        <v>240314</v>
      </c>
      <c r="B350" s="65" t="s">
        <v>1059</v>
      </c>
      <c r="C350" s="68">
        <v>218015580</v>
      </c>
      <c r="D350" s="74" t="s">
        <v>1713</v>
      </c>
      <c r="E350" s="66">
        <v>9542</v>
      </c>
      <c r="F350" s="66">
        <v>0</v>
      </c>
    </row>
    <row r="351" spans="1:6" s="67" customFormat="1" ht="12">
      <c r="A351" s="64">
        <v>240314</v>
      </c>
      <c r="B351" s="65" t="s">
        <v>1059</v>
      </c>
      <c r="C351" s="68">
        <v>219915599</v>
      </c>
      <c r="D351" s="74" t="s">
        <v>1714</v>
      </c>
      <c r="E351" s="66">
        <v>12339</v>
      </c>
      <c r="F351" s="66">
        <v>0</v>
      </c>
    </row>
    <row r="352" spans="1:6" s="67" customFormat="1" ht="12">
      <c r="A352" s="64">
        <v>240314</v>
      </c>
      <c r="B352" s="65" t="s">
        <v>1059</v>
      </c>
      <c r="C352" s="68">
        <v>210015600</v>
      </c>
      <c r="D352" s="74" t="s">
        <v>1715</v>
      </c>
      <c r="E352" s="66">
        <v>7337</v>
      </c>
      <c r="F352" s="66">
        <v>0</v>
      </c>
    </row>
    <row r="353" spans="1:6" s="67" customFormat="1" ht="12">
      <c r="A353" s="64">
        <v>240314</v>
      </c>
      <c r="B353" s="65" t="s">
        <v>1059</v>
      </c>
      <c r="C353" s="68">
        <v>212115621</v>
      </c>
      <c r="D353" s="74" t="s">
        <v>1716</v>
      </c>
      <c r="E353" s="66">
        <v>3102</v>
      </c>
      <c r="F353" s="66">
        <v>0</v>
      </c>
    </row>
    <row r="354" spans="1:6" s="67" customFormat="1" ht="12">
      <c r="A354" s="64">
        <v>240314</v>
      </c>
      <c r="B354" s="65" t="s">
        <v>1059</v>
      </c>
      <c r="C354" s="68">
        <v>213215632</v>
      </c>
      <c r="D354" s="74" t="s">
        <v>1717</v>
      </c>
      <c r="E354" s="66">
        <v>18625</v>
      </c>
      <c r="F354" s="66">
        <v>0</v>
      </c>
    </row>
    <row r="355" spans="1:6" s="67" customFormat="1" ht="12">
      <c r="A355" s="64">
        <v>240314</v>
      </c>
      <c r="B355" s="65" t="s">
        <v>1059</v>
      </c>
      <c r="C355" s="68">
        <v>213815638</v>
      </c>
      <c r="D355" s="74" t="s">
        <v>1718</v>
      </c>
      <c r="E355" s="66">
        <v>4409</v>
      </c>
      <c r="F355" s="66">
        <v>0</v>
      </c>
    </row>
    <row r="356" spans="1:6" s="67" customFormat="1" ht="12">
      <c r="A356" s="64">
        <v>240314</v>
      </c>
      <c r="B356" s="65" t="s">
        <v>1059</v>
      </c>
      <c r="C356" s="68">
        <v>214615646</v>
      </c>
      <c r="D356" s="74" t="s">
        <v>1719</v>
      </c>
      <c r="E356" s="66">
        <v>20364</v>
      </c>
      <c r="F356" s="66">
        <v>0</v>
      </c>
    </row>
    <row r="357" spans="1:6" s="67" customFormat="1" ht="12">
      <c r="A357" s="64">
        <v>240314</v>
      </c>
      <c r="B357" s="65" t="s">
        <v>1059</v>
      </c>
      <c r="C357" s="68">
        <v>216015660</v>
      </c>
      <c r="D357" s="74" t="s">
        <v>1720</v>
      </c>
      <c r="E357" s="66">
        <v>2648</v>
      </c>
      <c r="F357" s="66">
        <v>0</v>
      </c>
    </row>
    <row r="358" spans="1:6" s="67" customFormat="1" ht="12">
      <c r="A358" s="64">
        <v>240314</v>
      </c>
      <c r="B358" s="65" t="s">
        <v>1059</v>
      </c>
      <c r="C358" s="68">
        <v>216415664</v>
      </c>
      <c r="D358" s="74" t="s">
        <v>1721</v>
      </c>
      <c r="E358" s="66">
        <v>6926</v>
      </c>
      <c r="F358" s="66">
        <v>0</v>
      </c>
    </row>
    <row r="359" spans="1:6" s="67" customFormat="1" ht="12">
      <c r="A359" s="64">
        <v>240314</v>
      </c>
      <c r="B359" s="65" t="s">
        <v>1059</v>
      </c>
      <c r="C359" s="68">
        <v>216715667</v>
      </c>
      <c r="D359" s="74" t="s">
        <v>1722</v>
      </c>
      <c r="E359" s="66">
        <v>7123</v>
      </c>
      <c r="F359" s="66">
        <v>0</v>
      </c>
    </row>
    <row r="360" spans="1:6" s="67" customFormat="1" ht="12">
      <c r="A360" s="64">
        <v>240314</v>
      </c>
      <c r="B360" s="65" t="s">
        <v>1059</v>
      </c>
      <c r="C360" s="68">
        <v>217315673</v>
      </c>
      <c r="D360" s="74" t="s">
        <v>1723</v>
      </c>
      <c r="E360" s="66">
        <v>6400</v>
      </c>
      <c r="F360" s="66">
        <v>0</v>
      </c>
    </row>
    <row r="361" spans="1:6" s="67" customFormat="1" ht="12">
      <c r="A361" s="64">
        <v>240314</v>
      </c>
      <c r="B361" s="65" t="s">
        <v>1059</v>
      </c>
      <c r="C361" s="68">
        <v>217615676</v>
      </c>
      <c r="D361" s="74" t="s">
        <v>1724</v>
      </c>
      <c r="E361" s="66">
        <v>5155</v>
      </c>
      <c r="F361" s="66">
        <v>0</v>
      </c>
    </row>
    <row r="362" spans="1:6" s="67" customFormat="1" ht="12">
      <c r="A362" s="64">
        <v>240314</v>
      </c>
      <c r="B362" s="65" t="s">
        <v>1059</v>
      </c>
      <c r="C362" s="68">
        <v>218115681</v>
      </c>
      <c r="D362" s="74" t="s">
        <v>1725</v>
      </c>
      <c r="E362" s="66">
        <v>12929</v>
      </c>
      <c r="F362" s="66">
        <v>0</v>
      </c>
    </row>
    <row r="363" spans="1:6" s="67" customFormat="1" ht="12">
      <c r="A363" s="64">
        <v>240314</v>
      </c>
      <c r="B363" s="65" t="s">
        <v>1059</v>
      </c>
      <c r="C363" s="68">
        <v>218615686</v>
      </c>
      <c r="D363" s="74" t="s">
        <v>1726</v>
      </c>
      <c r="E363" s="66">
        <v>10250</v>
      </c>
      <c r="F363" s="66">
        <v>0</v>
      </c>
    </row>
    <row r="364" spans="1:6" s="67" customFormat="1" ht="12">
      <c r="A364" s="64">
        <v>240314</v>
      </c>
      <c r="B364" s="65" t="s">
        <v>1059</v>
      </c>
      <c r="C364" s="68">
        <v>219015690</v>
      </c>
      <c r="D364" s="74" t="s">
        <v>1727</v>
      </c>
      <c r="E364" s="66">
        <v>5791</v>
      </c>
      <c r="F364" s="66">
        <v>0</v>
      </c>
    </row>
    <row r="365" spans="1:6" s="67" customFormat="1" ht="12">
      <c r="A365" s="64">
        <v>240314</v>
      </c>
      <c r="B365" s="65" t="s">
        <v>1059</v>
      </c>
      <c r="C365" s="68">
        <v>219315693</v>
      </c>
      <c r="D365" s="74" t="s">
        <v>1728</v>
      </c>
      <c r="E365" s="66">
        <v>12248</v>
      </c>
      <c r="F365" s="66">
        <v>0</v>
      </c>
    </row>
    <row r="366" spans="1:6" s="67" customFormat="1" ht="12">
      <c r="A366" s="64">
        <v>240314</v>
      </c>
      <c r="B366" s="65" t="s">
        <v>1059</v>
      </c>
      <c r="C366" s="68">
        <v>219615696</v>
      </c>
      <c r="D366" s="74" t="s">
        <v>1729</v>
      </c>
      <c r="E366" s="66">
        <v>3138</v>
      </c>
      <c r="F366" s="66">
        <v>0</v>
      </c>
    </row>
    <row r="367" spans="1:6" s="67" customFormat="1" ht="12">
      <c r="A367" s="64">
        <v>240314</v>
      </c>
      <c r="B367" s="65" t="s">
        <v>1059</v>
      </c>
      <c r="C367" s="68">
        <v>212015720</v>
      </c>
      <c r="D367" s="74" t="s">
        <v>1730</v>
      </c>
      <c r="E367" s="66">
        <v>3025</v>
      </c>
      <c r="F367" s="66">
        <v>0</v>
      </c>
    </row>
    <row r="368" spans="1:6" s="67" customFormat="1" ht="12">
      <c r="A368" s="64">
        <v>240314</v>
      </c>
      <c r="B368" s="65" t="s">
        <v>1059</v>
      </c>
      <c r="C368" s="68">
        <v>212315723</v>
      </c>
      <c r="D368" s="74" t="s">
        <v>1731</v>
      </c>
      <c r="E368" s="66">
        <v>1569</v>
      </c>
      <c r="F368" s="66">
        <v>0</v>
      </c>
    </row>
    <row r="369" spans="1:6" s="67" customFormat="1" ht="12">
      <c r="A369" s="64">
        <v>240314</v>
      </c>
      <c r="B369" s="65" t="s">
        <v>1059</v>
      </c>
      <c r="C369" s="68">
        <v>214015740</v>
      </c>
      <c r="D369" s="74" t="s">
        <v>1732</v>
      </c>
      <c r="E369" s="66">
        <v>11456</v>
      </c>
      <c r="F369" s="66">
        <v>0</v>
      </c>
    </row>
    <row r="370" spans="1:6" s="67" customFormat="1" ht="12">
      <c r="A370" s="64">
        <v>240314</v>
      </c>
      <c r="B370" s="65" t="s">
        <v>1059</v>
      </c>
      <c r="C370" s="68">
        <v>215315753</v>
      </c>
      <c r="D370" s="74" t="s">
        <v>1733</v>
      </c>
      <c r="E370" s="66">
        <v>12566</v>
      </c>
      <c r="F370" s="66">
        <v>0</v>
      </c>
    </row>
    <row r="371" spans="1:6" s="67" customFormat="1" ht="12">
      <c r="A371" s="64">
        <v>240314</v>
      </c>
      <c r="B371" s="65" t="s">
        <v>1059</v>
      </c>
      <c r="C371" s="68">
        <v>215515755</v>
      </c>
      <c r="D371" s="74" t="s">
        <v>1734</v>
      </c>
      <c r="E371" s="66">
        <v>10958</v>
      </c>
      <c r="F371" s="66">
        <v>0</v>
      </c>
    </row>
    <row r="372" spans="1:6" s="67" customFormat="1" ht="12">
      <c r="A372" s="64">
        <v>240314</v>
      </c>
      <c r="B372" s="65" t="s">
        <v>1059</v>
      </c>
      <c r="C372" s="68">
        <v>215715757</v>
      </c>
      <c r="D372" s="74" t="s">
        <v>1735</v>
      </c>
      <c r="E372" s="66">
        <v>9277</v>
      </c>
      <c r="F372" s="66">
        <v>0</v>
      </c>
    </row>
    <row r="373" spans="1:6" s="67" customFormat="1" ht="12">
      <c r="A373" s="64">
        <v>240314</v>
      </c>
      <c r="B373" s="65" t="s">
        <v>1059</v>
      </c>
      <c r="C373" s="68">
        <v>216115761</v>
      </c>
      <c r="D373" s="74" t="s">
        <v>1736</v>
      </c>
      <c r="E373" s="66">
        <v>4676</v>
      </c>
      <c r="F373" s="66">
        <v>0</v>
      </c>
    </row>
    <row r="374" spans="1:6" s="67" customFormat="1" ht="12">
      <c r="A374" s="64">
        <v>240314</v>
      </c>
      <c r="B374" s="65" t="s">
        <v>1059</v>
      </c>
      <c r="C374" s="68">
        <v>216215762</v>
      </c>
      <c r="D374" s="74" t="s">
        <v>1737</v>
      </c>
      <c r="E374" s="66">
        <v>4454</v>
      </c>
      <c r="F374" s="66">
        <v>0</v>
      </c>
    </row>
    <row r="375" spans="1:6" s="67" customFormat="1" ht="12">
      <c r="A375" s="64">
        <v>240314</v>
      </c>
      <c r="B375" s="65" t="s">
        <v>1059</v>
      </c>
      <c r="C375" s="68">
        <v>216315763</v>
      </c>
      <c r="D375" s="74" t="s">
        <v>1738</v>
      </c>
      <c r="E375" s="66">
        <v>9539</v>
      </c>
      <c r="F375" s="66">
        <v>0</v>
      </c>
    </row>
    <row r="376" spans="1:6" s="67" customFormat="1" ht="12">
      <c r="A376" s="64">
        <v>240314</v>
      </c>
      <c r="B376" s="65" t="s">
        <v>1059</v>
      </c>
      <c r="C376" s="68">
        <v>216415764</v>
      </c>
      <c r="D376" s="74" t="s">
        <v>1739</v>
      </c>
      <c r="E376" s="66">
        <v>8005</v>
      </c>
      <c r="F376" s="66">
        <v>0</v>
      </c>
    </row>
    <row r="377" spans="1:6" s="67" customFormat="1" ht="12">
      <c r="A377" s="64">
        <v>240314</v>
      </c>
      <c r="B377" s="65" t="s">
        <v>1059</v>
      </c>
      <c r="C377" s="68">
        <v>217415774</v>
      </c>
      <c r="D377" s="74" t="s">
        <v>1740</v>
      </c>
      <c r="E377" s="66">
        <v>3855</v>
      </c>
      <c r="F377" s="66">
        <v>0</v>
      </c>
    </row>
    <row r="378" spans="1:6" s="67" customFormat="1" ht="12">
      <c r="A378" s="64">
        <v>240314</v>
      </c>
      <c r="B378" s="65" t="s">
        <v>1059</v>
      </c>
      <c r="C378" s="68">
        <v>217615776</v>
      </c>
      <c r="D378" s="74" t="s">
        <v>1741</v>
      </c>
      <c r="E378" s="66">
        <v>6124</v>
      </c>
      <c r="F378" s="66">
        <v>0</v>
      </c>
    </row>
    <row r="379" spans="1:6" s="67" customFormat="1" ht="12">
      <c r="A379" s="64">
        <v>240314</v>
      </c>
      <c r="B379" s="65" t="s">
        <v>1059</v>
      </c>
      <c r="C379" s="68">
        <v>217815778</v>
      </c>
      <c r="D379" s="74" t="s">
        <v>1742</v>
      </c>
      <c r="E379" s="66">
        <v>5060</v>
      </c>
      <c r="F379" s="66">
        <v>0</v>
      </c>
    </row>
    <row r="380" spans="1:6" s="67" customFormat="1" ht="12">
      <c r="A380" s="64">
        <v>240314</v>
      </c>
      <c r="B380" s="65" t="s">
        <v>1059</v>
      </c>
      <c r="C380" s="68">
        <v>219015790</v>
      </c>
      <c r="D380" s="74" t="s">
        <v>1743</v>
      </c>
      <c r="E380" s="66">
        <v>7188</v>
      </c>
      <c r="F380" s="66">
        <v>0</v>
      </c>
    </row>
    <row r="381" spans="1:6" s="67" customFormat="1" ht="12">
      <c r="A381" s="64">
        <v>240314</v>
      </c>
      <c r="B381" s="65" t="s">
        <v>1059</v>
      </c>
      <c r="C381" s="68">
        <v>219815798</v>
      </c>
      <c r="D381" s="74" t="s">
        <v>1744</v>
      </c>
      <c r="E381" s="66">
        <v>4792</v>
      </c>
      <c r="F381" s="66">
        <v>0</v>
      </c>
    </row>
    <row r="382" spans="1:6" s="67" customFormat="1" ht="12">
      <c r="A382" s="64">
        <v>240314</v>
      </c>
      <c r="B382" s="65" t="s">
        <v>1059</v>
      </c>
      <c r="C382" s="68">
        <v>210415804</v>
      </c>
      <c r="D382" s="74" t="s">
        <v>1745</v>
      </c>
      <c r="E382" s="66">
        <v>10689</v>
      </c>
      <c r="F382" s="66">
        <v>0</v>
      </c>
    </row>
    <row r="383" spans="1:6" s="67" customFormat="1" ht="12">
      <c r="A383" s="64">
        <v>240314</v>
      </c>
      <c r="B383" s="65" t="s">
        <v>1059</v>
      </c>
      <c r="C383" s="68">
        <v>210615806</v>
      </c>
      <c r="D383" s="74" t="s">
        <v>1746</v>
      </c>
      <c r="E383" s="66">
        <v>13438</v>
      </c>
      <c r="F383" s="66">
        <v>0</v>
      </c>
    </row>
    <row r="384" spans="1:6" s="67" customFormat="1" ht="12">
      <c r="A384" s="64">
        <v>240314</v>
      </c>
      <c r="B384" s="65" t="s">
        <v>1059</v>
      </c>
      <c r="C384" s="68">
        <v>210815808</v>
      </c>
      <c r="D384" s="74" t="s">
        <v>1747</v>
      </c>
      <c r="E384" s="66">
        <v>2830</v>
      </c>
      <c r="F384" s="66">
        <v>0</v>
      </c>
    </row>
    <row r="385" spans="1:6" s="67" customFormat="1" ht="12">
      <c r="A385" s="64">
        <v>240314</v>
      </c>
      <c r="B385" s="65" t="s">
        <v>1059</v>
      </c>
      <c r="C385" s="68">
        <v>211015810</v>
      </c>
      <c r="D385" s="74" t="s">
        <v>1748</v>
      </c>
      <c r="E385" s="66">
        <v>4689</v>
      </c>
      <c r="F385" s="66">
        <v>0</v>
      </c>
    </row>
    <row r="386" spans="1:6" s="67" customFormat="1" ht="12">
      <c r="A386" s="64">
        <v>240314</v>
      </c>
      <c r="B386" s="65" t="s">
        <v>1059</v>
      </c>
      <c r="C386" s="68">
        <v>211415814</v>
      </c>
      <c r="D386" s="74" t="s">
        <v>1749</v>
      </c>
      <c r="E386" s="66">
        <v>11814</v>
      </c>
      <c r="F386" s="66">
        <v>0</v>
      </c>
    </row>
    <row r="387" spans="1:6" s="67" customFormat="1" ht="12">
      <c r="A387" s="64">
        <v>240314</v>
      </c>
      <c r="B387" s="65" t="s">
        <v>1059</v>
      </c>
      <c r="C387" s="68">
        <v>211615816</v>
      </c>
      <c r="D387" s="74" t="s">
        <v>1750</v>
      </c>
      <c r="E387" s="66">
        <v>6406</v>
      </c>
      <c r="F387" s="66">
        <v>0</v>
      </c>
    </row>
    <row r="388" spans="1:6" s="67" customFormat="1" ht="12">
      <c r="A388" s="64">
        <v>240314</v>
      </c>
      <c r="B388" s="65" t="s">
        <v>1059</v>
      </c>
      <c r="C388" s="68">
        <v>212015820</v>
      </c>
      <c r="D388" s="74" t="s">
        <v>1751</v>
      </c>
      <c r="E388" s="66">
        <v>4954</v>
      </c>
      <c r="F388" s="66">
        <v>0</v>
      </c>
    </row>
    <row r="389" spans="1:6" s="67" customFormat="1" ht="12">
      <c r="A389" s="64">
        <v>240314</v>
      </c>
      <c r="B389" s="65" t="s">
        <v>1059</v>
      </c>
      <c r="C389" s="68">
        <v>212215822</v>
      </c>
      <c r="D389" s="74" t="s">
        <v>1752</v>
      </c>
      <c r="E389" s="66">
        <v>7002</v>
      </c>
      <c r="F389" s="66">
        <v>0</v>
      </c>
    </row>
    <row r="390" spans="1:6" s="67" customFormat="1" ht="12">
      <c r="A390" s="64">
        <v>240314</v>
      </c>
      <c r="B390" s="65" t="s">
        <v>1059</v>
      </c>
      <c r="C390" s="68">
        <v>213215832</v>
      </c>
      <c r="D390" s="74" t="s">
        <v>1753</v>
      </c>
      <c r="E390" s="66">
        <v>2295</v>
      </c>
      <c r="F390" s="66">
        <v>0</v>
      </c>
    </row>
    <row r="391" spans="1:6" s="67" customFormat="1" ht="12">
      <c r="A391" s="64">
        <v>240314</v>
      </c>
      <c r="B391" s="65" t="s">
        <v>1059</v>
      </c>
      <c r="C391" s="68">
        <v>213515835</v>
      </c>
      <c r="D391" s="74" t="s">
        <v>1754</v>
      </c>
      <c r="E391" s="66">
        <v>9322</v>
      </c>
      <c r="F391" s="66">
        <v>0</v>
      </c>
    </row>
    <row r="392" spans="1:6" s="67" customFormat="1" ht="12">
      <c r="A392" s="64">
        <v>240314</v>
      </c>
      <c r="B392" s="65" t="s">
        <v>1059</v>
      </c>
      <c r="C392" s="68">
        <v>213715837</v>
      </c>
      <c r="D392" s="74" t="s">
        <v>1755</v>
      </c>
      <c r="E392" s="66">
        <v>11511</v>
      </c>
      <c r="F392" s="66">
        <v>0</v>
      </c>
    </row>
    <row r="393" spans="1:6" s="67" customFormat="1" ht="12">
      <c r="A393" s="64">
        <v>240314</v>
      </c>
      <c r="B393" s="65" t="s">
        <v>1059</v>
      </c>
      <c r="C393" s="68">
        <v>213915839</v>
      </c>
      <c r="D393" s="74" t="s">
        <v>1756</v>
      </c>
      <c r="E393" s="66">
        <v>3121</v>
      </c>
      <c r="F393" s="66">
        <v>0</v>
      </c>
    </row>
    <row r="394" spans="1:6" s="67" customFormat="1" ht="12">
      <c r="A394" s="64">
        <v>240314</v>
      </c>
      <c r="B394" s="65" t="s">
        <v>1059</v>
      </c>
      <c r="C394" s="68">
        <v>214215842</v>
      </c>
      <c r="D394" s="74" t="s">
        <v>1757</v>
      </c>
      <c r="E394" s="66">
        <v>10739</v>
      </c>
      <c r="F394" s="66">
        <v>0</v>
      </c>
    </row>
    <row r="395" spans="1:6" s="67" customFormat="1" ht="12">
      <c r="A395" s="64">
        <v>240314</v>
      </c>
      <c r="B395" s="65" t="s">
        <v>1059</v>
      </c>
      <c r="C395" s="68">
        <v>216115861</v>
      </c>
      <c r="D395" s="74" t="s">
        <v>1758</v>
      </c>
      <c r="E395" s="66">
        <v>18195</v>
      </c>
      <c r="F395" s="66">
        <v>0</v>
      </c>
    </row>
    <row r="396" spans="1:6" s="67" customFormat="1" ht="12">
      <c r="A396" s="64">
        <v>240314</v>
      </c>
      <c r="B396" s="65" t="s">
        <v>1059</v>
      </c>
      <c r="C396" s="68">
        <v>217915879</v>
      </c>
      <c r="D396" s="74" t="s">
        <v>1759</v>
      </c>
      <c r="E396" s="66">
        <v>3935</v>
      </c>
      <c r="F396" s="66">
        <v>0</v>
      </c>
    </row>
    <row r="397" spans="1:6" s="67" customFormat="1" ht="12">
      <c r="A397" s="64">
        <v>240314</v>
      </c>
      <c r="B397" s="65" t="s">
        <v>1059</v>
      </c>
      <c r="C397" s="68">
        <v>219715897</v>
      </c>
      <c r="D397" s="74" t="s">
        <v>1760</v>
      </c>
      <c r="E397" s="66">
        <v>8303</v>
      </c>
      <c r="F397" s="66">
        <v>0</v>
      </c>
    </row>
    <row r="398" spans="1:6" s="67" customFormat="1" ht="12">
      <c r="A398" s="64">
        <v>240314</v>
      </c>
      <c r="B398" s="65" t="s">
        <v>1059</v>
      </c>
      <c r="C398" s="68">
        <v>211317013</v>
      </c>
      <c r="D398" s="74" t="s">
        <v>1761</v>
      </c>
      <c r="E398" s="66">
        <v>29676</v>
      </c>
      <c r="F398" s="66">
        <v>0</v>
      </c>
    </row>
    <row r="399" spans="1:6" s="67" customFormat="1" ht="12">
      <c r="A399" s="64">
        <v>240314</v>
      </c>
      <c r="B399" s="65" t="s">
        <v>1059</v>
      </c>
      <c r="C399" s="68">
        <v>214217042</v>
      </c>
      <c r="D399" s="74" t="s">
        <v>1762</v>
      </c>
      <c r="E399" s="66">
        <v>42807</v>
      </c>
      <c r="F399" s="66">
        <v>0</v>
      </c>
    </row>
    <row r="400" spans="1:6" s="67" customFormat="1" ht="12">
      <c r="A400" s="64">
        <v>240314</v>
      </c>
      <c r="B400" s="65" t="s">
        <v>1059</v>
      </c>
      <c r="C400" s="68">
        <v>215017050</v>
      </c>
      <c r="D400" s="74" t="s">
        <v>1763</v>
      </c>
      <c r="E400" s="66">
        <v>15880</v>
      </c>
      <c r="F400" s="66">
        <v>0</v>
      </c>
    </row>
    <row r="401" spans="1:6" s="67" customFormat="1" ht="12">
      <c r="A401" s="64">
        <v>240314</v>
      </c>
      <c r="B401" s="65" t="s">
        <v>1059</v>
      </c>
      <c r="C401" s="68">
        <v>218817088</v>
      </c>
      <c r="D401" s="74" t="s">
        <v>1764</v>
      </c>
      <c r="E401" s="66">
        <v>13433</v>
      </c>
      <c r="F401" s="66">
        <v>0</v>
      </c>
    </row>
    <row r="402" spans="1:6" s="67" customFormat="1" ht="12">
      <c r="A402" s="64">
        <v>240314</v>
      </c>
      <c r="B402" s="65" t="s">
        <v>1059</v>
      </c>
      <c r="C402" s="68">
        <v>217417174</v>
      </c>
      <c r="D402" s="74" t="s">
        <v>1765</v>
      </c>
      <c r="E402" s="66">
        <v>56159</v>
      </c>
      <c r="F402" s="66">
        <v>0</v>
      </c>
    </row>
    <row r="403" spans="1:6" s="67" customFormat="1" ht="12">
      <c r="A403" s="64">
        <v>240314</v>
      </c>
      <c r="B403" s="65" t="s">
        <v>1059</v>
      </c>
      <c r="C403" s="68">
        <v>217217272</v>
      </c>
      <c r="D403" s="74" t="s">
        <v>1766</v>
      </c>
      <c r="E403" s="66">
        <v>13206</v>
      </c>
      <c r="F403" s="66">
        <v>0</v>
      </c>
    </row>
    <row r="404" spans="1:6" s="67" customFormat="1" ht="12">
      <c r="A404" s="64">
        <v>240314</v>
      </c>
      <c r="B404" s="65" t="s">
        <v>1059</v>
      </c>
      <c r="C404" s="68">
        <v>218017380</v>
      </c>
      <c r="D404" s="74" t="s">
        <v>1767</v>
      </c>
      <c r="E404" s="66">
        <v>80538</v>
      </c>
      <c r="F404" s="66">
        <v>0</v>
      </c>
    </row>
    <row r="405" spans="1:6" s="67" customFormat="1" ht="12">
      <c r="A405" s="64">
        <v>240314</v>
      </c>
      <c r="B405" s="65" t="s">
        <v>1059</v>
      </c>
      <c r="C405" s="68">
        <v>218817388</v>
      </c>
      <c r="D405" s="74" t="s">
        <v>1768</v>
      </c>
      <c r="E405" s="66">
        <v>9150</v>
      </c>
      <c r="F405" s="66">
        <v>0</v>
      </c>
    </row>
    <row r="406" spans="1:6" s="67" customFormat="1" ht="12">
      <c r="A406" s="64">
        <v>240314</v>
      </c>
      <c r="B406" s="65" t="s">
        <v>1059</v>
      </c>
      <c r="C406" s="68">
        <v>213317433</v>
      </c>
      <c r="D406" s="74" t="s">
        <v>1769</v>
      </c>
      <c r="E406" s="66">
        <v>22624</v>
      </c>
      <c r="F406" s="66">
        <v>0</v>
      </c>
    </row>
    <row r="407" spans="1:6" s="67" customFormat="1" ht="12">
      <c r="A407" s="64">
        <v>240314</v>
      </c>
      <c r="B407" s="65" t="s">
        <v>1059</v>
      </c>
      <c r="C407" s="68">
        <v>214217442</v>
      </c>
      <c r="D407" s="74" t="s">
        <v>1770</v>
      </c>
      <c r="E407" s="66">
        <v>11854</v>
      </c>
      <c r="F407" s="66">
        <v>0</v>
      </c>
    </row>
    <row r="408" spans="1:6" s="67" customFormat="1" ht="12">
      <c r="A408" s="64">
        <v>240314</v>
      </c>
      <c r="B408" s="65" t="s">
        <v>1059</v>
      </c>
      <c r="C408" s="68">
        <v>214417444</v>
      </c>
      <c r="D408" s="74" t="s">
        <v>1771</v>
      </c>
      <c r="E408" s="66">
        <v>17363</v>
      </c>
      <c r="F408" s="66">
        <v>0</v>
      </c>
    </row>
    <row r="409" spans="1:6" s="67" customFormat="1" ht="12">
      <c r="A409" s="64">
        <v>240314</v>
      </c>
      <c r="B409" s="65" t="s">
        <v>1059</v>
      </c>
      <c r="C409" s="68">
        <v>214617446</v>
      </c>
      <c r="D409" s="74" t="s">
        <v>1772</v>
      </c>
      <c r="E409" s="66">
        <v>3153</v>
      </c>
      <c r="F409" s="66">
        <v>0</v>
      </c>
    </row>
    <row r="410" spans="1:6" s="67" customFormat="1" ht="12">
      <c r="A410" s="64">
        <v>240314</v>
      </c>
      <c r="B410" s="65" t="s">
        <v>1059</v>
      </c>
      <c r="C410" s="68">
        <v>218617486</v>
      </c>
      <c r="D410" s="74" t="s">
        <v>1773</v>
      </c>
      <c r="E410" s="66">
        <v>27936</v>
      </c>
      <c r="F410" s="66">
        <v>0</v>
      </c>
    </row>
    <row r="411" spans="1:6" s="67" customFormat="1" ht="12">
      <c r="A411" s="64">
        <v>240314</v>
      </c>
      <c r="B411" s="65" t="s">
        <v>1059</v>
      </c>
      <c r="C411" s="68">
        <v>219517495</v>
      </c>
      <c r="D411" s="74" t="s">
        <v>1774</v>
      </c>
      <c r="E411" s="66">
        <v>9113</v>
      </c>
      <c r="F411" s="66">
        <v>0</v>
      </c>
    </row>
    <row r="412" spans="1:6" s="67" customFormat="1" ht="12">
      <c r="A412" s="64">
        <v>240314</v>
      </c>
      <c r="B412" s="65" t="s">
        <v>1059</v>
      </c>
      <c r="C412" s="68">
        <v>211317513</v>
      </c>
      <c r="D412" s="74" t="s">
        <v>1775</v>
      </c>
      <c r="E412" s="66">
        <v>18619</v>
      </c>
      <c r="F412" s="66">
        <v>0</v>
      </c>
    </row>
    <row r="413" spans="1:6" s="67" customFormat="1" ht="12">
      <c r="A413" s="64">
        <v>240314</v>
      </c>
      <c r="B413" s="65" t="s">
        <v>1059</v>
      </c>
      <c r="C413" s="68">
        <v>212417524</v>
      </c>
      <c r="D413" s="74" t="s">
        <v>1776</v>
      </c>
      <c r="E413" s="66">
        <v>20904</v>
      </c>
      <c r="F413" s="66">
        <v>0</v>
      </c>
    </row>
    <row r="414" spans="1:6" s="67" customFormat="1" ht="12">
      <c r="A414" s="64">
        <v>240314</v>
      </c>
      <c r="B414" s="65" t="s">
        <v>1059</v>
      </c>
      <c r="C414" s="68">
        <v>214117541</v>
      </c>
      <c r="D414" s="74" t="s">
        <v>1777</v>
      </c>
      <c r="E414" s="66">
        <v>29595</v>
      </c>
      <c r="F414" s="66">
        <v>0</v>
      </c>
    </row>
    <row r="415" spans="1:6" s="67" customFormat="1" ht="12">
      <c r="A415" s="64">
        <v>240314</v>
      </c>
      <c r="B415" s="65" t="s">
        <v>1059</v>
      </c>
      <c r="C415" s="68">
        <v>211417614</v>
      </c>
      <c r="D415" s="74" t="s">
        <v>1778</v>
      </c>
      <c r="E415" s="66">
        <v>65920</v>
      </c>
      <c r="F415" s="66">
        <v>0</v>
      </c>
    </row>
    <row r="416" spans="1:6" s="67" customFormat="1" ht="12">
      <c r="A416" s="64">
        <v>240314</v>
      </c>
      <c r="B416" s="65" t="s">
        <v>1059</v>
      </c>
      <c r="C416" s="68">
        <v>211617616</v>
      </c>
      <c r="D416" s="74" t="s">
        <v>1779</v>
      </c>
      <c r="E416" s="66">
        <v>13585</v>
      </c>
      <c r="F416" s="66">
        <v>0</v>
      </c>
    </row>
    <row r="417" spans="1:6" s="67" customFormat="1" ht="12">
      <c r="A417" s="64">
        <v>240314</v>
      </c>
      <c r="B417" s="65" t="s">
        <v>1059</v>
      </c>
      <c r="C417" s="68">
        <v>215317653</v>
      </c>
      <c r="D417" s="74" t="s">
        <v>1780</v>
      </c>
      <c r="E417" s="66">
        <v>22841</v>
      </c>
      <c r="F417" s="66">
        <v>0</v>
      </c>
    </row>
    <row r="418" spans="1:6" s="67" customFormat="1" ht="12">
      <c r="A418" s="64">
        <v>240314</v>
      </c>
      <c r="B418" s="65" t="s">
        <v>1059</v>
      </c>
      <c r="C418" s="68">
        <v>216217662</v>
      </c>
      <c r="D418" s="74" t="s">
        <v>1781</v>
      </c>
      <c r="E418" s="66">
        <v>29677</v>
      </c>
      <c r="F418" s="66">
        <v>0</v>
      </c>
    </row>
    <row r="419" spans="1:6" s="67" customFormat="1" ht="12">
      <c r="A419" s="64">
        <v>240314</v>
      </c>
      <c r="B419" s="65" t="s">
        <v>1059</v>
      </c>
      <c r="C419" s="68">
        <v>216517665</v>
      </c>
      <c r="D419" s="74" t="s">
        <v>1782</v>
      </c>
      <c r="E419" s="66">
        <v>6971</v>
      </c>
      <c r="F419" s="66">
        <v>0</v>
      </c>
    </row>
    <row r="420" spans="1:6" s="67" customFormat="1" ht="12">
      <c r="A420" s="64">
        <v>240314</v>
      </c>
      <c r="B420" s="65" t="s">
        <v>1059</v>
      </c>
      <c r="C420" s="68">
        <v>217717777</v>
      </c>
      <c r="D420" s="74" t="s">
        <v>1783</v>
      </c>
      <c r="E420" s="66">
        <v>31926</v>
      </c>
      <c r="F420" s="66">
        <v>0</v>
      </c>
    </row>
    <row r="421" spans="1:6" s="67" customFormat="1" ht="12">
      <c r="A421" s="64">
        <v>240314</v>
      </c>
      <c r="B421" s="65" t="s">
        <v>1059</v>
      </c>
      <c r="C421" s="68">
        <v>216717867</v>
      </c>
      <c r="D421" s="74" t="s">
        <v>1784</v>
      </c>
      <c r="E421" s="66">
        <v>11214</v>
      </c>
      <c r="F421" s="66">
        <v>0</v>
      </c>
    </row>
    <row r="422" spans="1:6" s="67" customFormat="1" ht="12">
      <c r="A422" s="64">
        <v>240314</v>
      </c>
      <c r="B422" s="65" t="s">
        <v>1059</v>
      </c>
      <c r="C422" s="68">
        <v>217317873</v>
      </c>
      <c r="D422" s="74" t="s">
        <v>1785</v>
      </c>
      <c r="E422" s="66">
        <v>44481</v>
      </c>
      <c r="F422" s="66">
        <v>0</v>
      </c>
    </row>
    <row r="423" spans="1:6" s="67" customFormat="1" ht="12">
      <c r="A423" s="64">
        <v>240314</v>
      </c>
      <c r="B423" s="65" t="s">
        <v>1059</v>
      </c>
      <c r="C423" s="68">
        <v>217717877</v>
      </c>
      <c r="D423" s="74" t="s">
        <v>1786</v>
      </c>
      <c r="E423" s="66">
        <v>18821</v>
      </c>
      <c r="F423" s="66">
        <v>0</v>
      </c>
    </row>
    <row r="424" spans="1:6" s="67" customFormat="1" ht="12">
      <c r="A424" s="64">
        <v>240314</v>
      </c>
      <c r="B424" s="65" t="s">
        <v>1059</v>
      </c>
      <c r="C424" s="68">
        <v>212918029</v>
      </c>
      <c r="D424" s="74" t="s">
        <v>1787</v>
      </c>
      <c r="E424" s="66">
        <v>9590</v>
      </c>
      <c r="F424" s="66">
        <v>0</v>
      </c>
    </row>
    <row r="425" spans="1:6" s="67" customFormat="1" ht="12">
      <c r="A425" s="64">
        <v>240314</v>
      </c>
      <c r="B425" s="65" t="s">
        <v>1059</v>
      </c>
      <c r="C425" s="68">
        <v>219418094</v>
      </c>
      <c r="D425" s="74" t="s">
        <v>1788</v>
      </c>
      <c r="E425" s="66">
        <v>17418</v>
      </c>
      <c r="F425" s="66">
        <v>0</v>
      </c>
    </row>
    <row r="426" spans="1:6" s="67" customFormat="1" ht="12">
      <c r="A426" s="64">
        <v>240314</v>
      </c>
      <c r="B426" s="65" t="s">
        <v>1059</v>
      </c>
      <c r="C426" s="68">
        <v>215018150</v>
      </c>
      <c r="D426" s="74" t="s">
        <v>1789</v>
      </c>
      <c r="E426" s="66">
        <v>47306</v>
      </c>
      <c r="F426" s="66">
        <v>0</v>
      </c>
    </row>
    <row r="427" spans="1:6" s="67" customFormat="1" ht="12">
      <c r="A427" s="64">
        <v>240314</v>
      </c>
      <c r="B427" s="65" t="s">
        <v>1059</v>
      </c>
      <c r="C427" s="68">
        <v>210518205</v>
      </c>
      <c r="D427" s="74" t="s">
        <v>1790</v>
      </c>
      <c r="E427" s="66">
        <v>18152</v>
      </c>
      <c r="F427" s="66">
        <v>0</v>
      </c>
    </row>
    <row r="428" spans="1:6" s="67" customFormat="1" ht="12">
      <c r="A428" s="64">
        <v>240314</v>
      </c>
      <c r="B428" s="65" t="s">
        <v>1059</v>
      </c>
      <c r="C428" s="68">
        <v>214718247</v>
      </c>
      <c r="D428" s="74" t="s">
        <v>1791</v>
      </c>
      <c r="E428" s="66">
        <v>31013</v>
      </c>
      <c r="F428" s="66">
        <v>0</v>
      </c>
    </row>
    <row r="429" spans="1:6" s="67" customFormat="1" ht="12">
      <c r="A429" s="64">
        <v>240314</v>
      </c>
      <c r="B429" s="65" t="s">
        <v>1059</v>
      </c>
      <c r="C429" s="68">
        <v>215618256</v>
      </c>
      <c r="D429" s="74" t="s">
        <v>1792</v>
      </c>
      <c r="E429" s="66">
        <v>19789</v>
      </c>
      <c r="F429" s="66">
        <v>0</v>
      </c>
    </row>
    <row r="430" spans="1:6" s="67" customFormat="1" ht="12">
      <c r="A430" s="64">
        <v>240314</v>
      </c>
      <c r="B430" s="65" t="s">
        <v>1059</v>
      </c>
      <c r="C430" s="68">
        <v>211018410</v>
      </c>
      <c r="D430" s="74" t="s">
        <v>1793</v>
      </c>
      <c r="E430" s="66">
        <v>27452</v>
      </c>
      <c r="F430" s="66">
        <v>0</v>
      </c>
    </row>
    <row r="431" spans="1:6" s="67" customFormat="1" ht="12">
      <c r="A431" s="64">
        <v>240314</v>
      </c>
      <c r="B431" s="65" t="s">
        <v>1059</v>
      </c>
      <c r="C431" s="68">
        <v>216018460</v>
      </c>
      <c r="D431" s="74" t="s">
        <v>1794</v>
      </c>
      <c r="E431" s="66">
        <v>25257</v>
      </c>
      <c r="F431" s="66">
        <v>0</v>
      </c>
    </row>
    <row r="432" spans="1:6" s="67" customFormat="1" ht="12">
      <c r="A432" s="64">
        <v>240314</v>
      </c>
      <c r="B432" s="65" t="s">
        <v>1059</v>
      </c>
      <c r="C432" s="68">
        <v>217918479</v>
      </c>
      <c r="D432" s="74" t="s">
        <v>1795</v>
      </c>
      <c r="E432" s="66">
        <v>5302</v>
      </c>
      <c r="F432" s="66">
        <v>0</v>
      </c>
    </row>
    <row r="433" spans="1:6" s="67" customFormat="1" ht="12">
      <c r="A433" s="64">
        <v>240314</v>
      </c>
      <c r="B433" s="65" t="s">
        <v>1059</v>
      </c>
      <c r="C433" s="68">
        <v>219218592</v>
      </c>
      <c r="D433" s="74" t="s">
        <v>1796</v>
      </c>
      <c r="E433" s="66">
        <v>61508</v>
      </c>
      <c r="F433" s="66">
        <v>0</v>
      </c>
    </row>
    <row r="434" spans="1:6" s="67" customFormat="1" ht="12">
      <c r="A434" s="64">
        <v>240314</v>
      </c>
      <c r="B434" s="65" t="s">
        <v>1059</v>
      </c>
      <c r="C434" s="68">
        <v>211018610</v>
      </c>
      <c r="D434" s="74" t="s">
        <v>1797</v>
      </c>
      <c r="E434" s="66">
        <v>22141</v>
      </c>
      <c r="F434" s="66">
        <v>0</v>
      </c>
    </row>
    <row r="435" spans="1:6" s="67" customFormat="1" ht="12">
      <c r="A435" s="64">
        <v>240314</v>
      </c>
      <c r="B435" s="65" t="s">
        <v>1059</v>
      </c>
      <c r="C435" s="68">
        <v>215318753</v>
      </c>
      <c r="D435" s="74" t="s">
        <v>1798</v>
      </c>
      <c r="E435" s="66">
        <v>93238</v>
      </c>
      <c r="F435" s="66">
        <v>0</v>
      </c>
    </row>
    <row r="436" spans="1:6" s="67" customFormat="1" ht="12">
      <c r="A436" s="64">
        <v>240314</v>
      </c>
      <c r="B436" s="65" t="s">
        <v>1059</v>
      </c>
      <c r="C436" s="68">
        <v>215618756</v>
      </c>
      <c r="D436" s="74" t="s">
        <v>1799</v>
      </c>
      <c r="E436" s="66">
        <v>20487</v>
      </c>
      <c r="F436" s="66">
        <v>0</v>
      </c>
    </row>
    <row r="437" spans="1:6" s="67" customFormat="1" ht="12">
      <c r="A437" s="64">
        <v>240314</v>
      </c>
      <c r="B437" s="65" t="s">
        <v>1059</v>
      </c>
      <c r="C437" s="68">
        <v>218518785</v>
      </c>
      <c r="D437" s="74" t="s">
        <v>1800</v>
      </c>
      <c r="E437" s="66">
        <v>13544</v>
      </c>
      <c r="F437" s="66">
        <v>0</v>
      </c>
    </row>
    <row r="438" spans="1:6" s="67" customFormat="1" ht="12">
      <c r="A438" s="64">
        <v>240314</v>
      </c>
      <c r="B438" s="65" t="s">
        <v>1059</v>
      </c>
      <c r="C438" s="68">
        <v>216018860</v>
      </c>
      <c r="D438" s="74" t="s">
        <v>1801</v>
      </c>
      <c r="E438" s="66">
        <v>15833</v>
      </c>
      <c r="F438" s="66">
        <v>0</v>
      </c>
    </row>
    <row r="439" spans="1:6" s="67" customFormat="1" ht="12">
      <c r="A439" s="64">
        <v>240314</v>
      </c>
      <c r="B439" s="65" t="s">
        <v>1059</v>
      </c>
      <c r="C439" s="68">
        <v>212219022</v>
      </c>
      <c r="D439" s="74" t="s">
        <v>1802</v>
      </c>
      <c r="E439" s="66">
        <v>23196</v>
      </c>
      <c r="F439" s="66">
        <v>0</v>
      </c>
    </row>
    <row r="440" spans="1:6" s="67" customFormat="1" ht="12">
      <c r="A440" s="64">
        <v>240314</v>
      </c>
      <c r="B440" s="65" t="s">
        <v>1059</v>
      </c>
      <c r="C440" s="68">
        <v>215019050</v>
      </c>
      <c r="D440" s="74" t="s">
        <v>1803</v>
      </c>
      <c r="E440" s="66">
        <v>32760</v>
      </c>
      <c r="F440" s="66">
        <v>0</v>
      </c>
    </row>
    <row r="441" spans="1:6" s="67" customFormat="1" ht="12">
      <c r="A441" s="64">
        <v>240314</v>
      </c>
      <c r="B441" s="65" t="s">
        <v>1059</v>
      </c>
      <c r="C441" s="68">
        <v>217519075</v>
      </c>
      <c r="D441" s="74" t="s">
        <v>1804</v>
      </c>
      <c r="E441" s="66">
        <v>23681</v>
      </c>
      <c r="F441" s="66">
        <v>0</v>
      </c>
    </row>
    <row r="442" spans="1:6" s="67" customFormat="1" ht="12">
      <c r="A442" s="64">
        <v>240314</v>
      </c>
      <c r="B442" s="65" t="s">
        <v>1059</v>
      </c>
      <c r="C442" s="68">
        <v>210019100</v>
      </c>
      <c r="D442" s="74" t="s">
        <v>1805</v>
      </c>
      <c r="E442" s="66">
        <v>53247</v>
      </c>
      <c r="F442" s="66">
        <v>0</v>
      </c>
    </row>
    <row r="443" spans="1:6" s="67" customFormat="1" ht="12">
      <c r="A443" s="64">
        <v>240314</v>
      </c>
      <c r="B443" s="65" t="s">
        <v>1059</v>
      </c>
      <c r="C443" s="68">
        <v>211019110</v>
      </c>
      <c r="D443" s="74" t="s">
        <v>1806</v>
      </c>
      <c r="E443" s="66">
        <v>32518</v>
      </c>
      <c r="F443" s="66">
        <v>0</v>
      </c>
    </row>
    <row r="444" spans="1:6" s="67" customFormat="1" ht="12">
      <c r="A444" s="64">
        <v>240314</v>
      </c>
      <c r="B444" s="65" t="s">
        <v>1059</v>
      </c>
      <c r="C444" s="68">
        <v>213019130</v>
      </c>
      <c r="D444" s="74" t="s">
        <v>1807</v>
      </c>
      <c r="E444" s="66">
        <v>40829</v>
      </c>
      <c r="F444" s="66">
        <v>0</v>
      </c>
    </row>
    <row r="445" spans="1:6" s="67" customFormat="1" ht="12">
      <c r="A445" s="64">
        <v>240314</v>
      </c>
      <c r="B445" s="65" t="s">
        <v>1059</v>
      </c>
      <c r="C445" s="68">
        <v>213719137</v>
      </c>
      <c r="D445" s="74" t="s">
        <v>1808</v>
      </c>
      <c r="E445" s="66">
        <v>51203</v>
      </c>
      <c r="F445" s="66">
        <v>0</v>
      </c>
    </row>
    <row r="446" spans="1:6" s="67" customFormat="1" ht="12">
      <c r="A446" s="64">
        <v>240314</v>
      </c>
      <c r="B446" s="65" t="s">
        <v>1059</v>
      </c>
      <c r="C446" s="68">
        <v>214219142</v>
      </c>
      <c r="D446" s="74" t="s">
        <v>1809</v>
      </c>
      <c r="E446" s="66">
        <v>49314</v>
      </c>
      <c r="F446" s="66">
        <v>0</v>
      </c>
    </row>
    <row r="447" spans="1:6" s="67" customFormat="1" ht="12">
      <c r="A447" s="64">
        <v>240314</v>
      </c>
      <c r="B447" s="65" t="s">
        <v>1059</v>
      </c>
      <c r="C447" s="68">
        <v>211219212</v>
      </c>
      <c r="D447" s="74" t="s">
        <v>1810</v>
      </c>
      <c r="E447" s="66">
        <v>34511</v>
      </c>
      <c r="F447" s="66">
        <v>0</v>
      </c>
    </row>
    <row r="448" spans="1:6" s="67" customFormat="1" ht="12">
      <c r="A448" s="64">
        <v>240314</v>
      </c>
      <c r="B448" s="65" t="s">
        <v>1059</v>
      </c>
      <c r="C448" s="68">
        <v>215619256</v>
      </c>
      <c r="D448" s="74" t="s">
        <v>1811</v>
      </c>
      <c r="E448" s="66">
        <v>57849</v>
      </c>
      <c r="F448" s="66">
        <v>0</v>
      </c>
    </row>
    <row r="449" spans="1:6" s="67" customFormat="1" ht="12">
      <c r="A449" s="64">
        <v>240314</v>
      </c>
      <c r="B449" s="65" t="s">
        <v>1059</v>
      </c>
      <c r="C449" s="68">
        <v>219019290</v>
      </c>
      <c r="D449" s="74" t="s">
        <v>1812</v>
      </c>
      <c r="E449" s="66">
        <v>6318</v>
      </c>
      <c r="F449" s="66">
        <v>0</v>
      </c>
    </row>
    <row r="450" spans="1:6" s="67" customFormat="1" ht="12">
      <c r="A450" s="64">
        <v>240314</v>
      </c>
      <c r="B450" s="65" t="s">
        <v>1059</v>
      </c>
      <c r="C450" s="68">
        <v>211819318</v>
      </c>
      <c r="D450" s="74" t="s">
        <v>1813</v>
      </c>
      <c r="E450" s="66">
        <v>66492</v>
      </c>
      <c r="F450" s="66">
        <v>0</v>
      </c>
    </row>
    <row r="451" spans="1:6" s="67" customFormat="1" ht="12">
      <c r="A451" s="64">
        <v>240314</v>
      </c>
      <c r="B451" s="65" t="s">
        <v>1059</v>
      </c>
      <c r="C451" s="68">
        <v>215519355</v>
      </c>
      <c r="D451" s="74" t="s">
        <v>1814</v>
      </c>
      <c r="E451" s="66">
        <v>43843</v>
      </c>
      <c r="F451" s="66">
        <v>0</v>
      </c>
    </row>
    <row r="452" spans="1:6" s="67" customFormat="1" ht="12">
      <c r="A452" s="64">
        <v>240314</v>
      </c>
      <c r="B452" s="65" t="s">
        <v>1059</v>
      </c>
      <c r="C452" s="68">
        <v>216419364</v>
      </c>
      <c r="D452" s="74" t="s">
        <v>1815</v>
      </c>
      <c r="E452" s="66">
        <v>25700</v>
      </c>
      <c r="F452" s="66">
        <v>0</v>
      </c>
    </row>
    <row r="453" spans="1:6" s="67" customFormat="1" ht="12">
      <c r="A453" s="64">
        <v>240314</v>
      </c>
      <c r="B453" s="65" t="s">
        <v>1059</v>
      </c>
      <c r="C453" s="68">
        <v>219219392</v>
      </c>
      <c r="D453" s="74" t="s">
        <v>1816</v>
      </c>
      <c r="E453" s="66">
        <v>15255</v>
      </c>
      <c r="F453" s="66">
        <v>0</v>
      </c>
    </row>
    <row r="454" spans="1:6" s="67" customFormat="1" ht="12">
      <c r="A454" s="64">
        <v>240314</v>
      </c>
      <c r="B454" s="65" t="s">
        <v>1059</v>
      </c>
      <c r="C454" s="68">
        <v>219719397</v>
      </c>
      <c r="D454" s="74" t="s">
        <v>1817</v>
      </c>
      <c r="E454" s="66">
        <v>32867</v>
      </c>
      <c r="F454" s="66">
        <v>0</v>
      </c>
    </row>
    <row r="455" spans="1:6" s="67" customFormat="1" ht="12">
      <c r="A455" s="64">
        <v>240314</v>
      </c>
      <c r="B455" s="65" t="s">
        <v>1059</v>
      </c>
      <c r="C455" s="68">
        <v>211819418</v>
      </c>
      <c r="D455" s="74" t="s">
        <v>1818</v>
      </c>
      <c r="E455" s="66">
        <v>45157</v>
      </c>
      <c r="F455" s="66">
        <v>0</v>
      </c>
    </row>
    <row r="456" spans="1:6" s="67" customFormat="1" ht="12">
      <c r="A456" s="64">
        <v>240314</v>
      </c>
      <c r="B456" s="65" t="s">
        <v>1059</v>
      </c>
      <c r="C456" s="68">
        <v>215019450</v>
      </c>
      <c r="D456" s="74" t="s">
        <v>1819</v>
      </c>
      <c r="E456" s="66">
        <v>21009</v>
      </c>
      <c r="F456" s="66">
        <v>0</v>
      </c>
    </row>
    <row r="457" spans="1:6" s="67" customFormat="1" ht="12">
      <c r="A457" s="64">
        <v>240314</v>
      </c>
      <c r="B457" s="65" t="s">
        <v>1059</v>
      </c>
      <c r="C457" s="68">
        <v>215519455</v>
      </c>
      <c r="D457" s="74" t="s">
        <v>1820</v>
      </c>
      <c r="E457" s="66">
        <v>33031</v>
      </c>
      <c r="F457" s="66">
        <v>0</v>
      </c>
    </row>
    <row r="458" spans="1:6" s="67" customFormat="1" ht="12">
      <c r="A458" s="64">
        <v>240314</v>
      </c>
      <c r="B458" s="65" t="s">
        <v>1059</v>
      </c>
      <c r="C458" s="68">
        <v>217319473</v>
      </c>
      <c r="D458" s="74" t="s">
        <v>1821</v>
      </c>
      <c r="E458" s="66">
        <v>35150</v>
      </c>
      <c r="F458" s="66">
        <v>0</v>
      </c>
    </row>
    <row r="459" spans="1:6" s="67" customFormat="1" ht="12">
      <c r="A459" s="64">
        <v>240314</v>
      </c>
      <c r="B459" s="65" t="s">
        <v>1059</v>
      </c>
      <c r="C459" s="68">
        <v>211319513</v>
      </c>
      <c r="D459" s="74" t="s">
        <v>1822</v>
      </c>
      <c r="E459" s="66">
        <v>12323</v>
      </c>
      <c r="F459" s="66">
        <v>0</v>
      </c>
    </row>
    <row r="460" spans="1:6" s="67" customFormat="1" ht="12">
      <c r="A460" s="64">
        <v>240314</v>
      </c>
      <c r="B460" s="65" t="s">
        <v>1059</v>
      </c>
      <c r="C460" s="68">
        <v>211719517</v>
      </c>
      <c r="D460" s="74" t="s">
        <v>1823</v>
      </c>
      <c r="E460" s="66">
        <v>60804</v>
      </c>
      <c r="F460" s="66">
        <v>0</v>
      </c>
    </row>
    <row r="461" spans="1:6" s="67" customFormat="1" ht="12">
      <c r="A461" s="64">
        <v>240314</v>
      </c>
      <c r="B461" s="65" t="s">
        <v>1059</v>
      </c>
      <c r="C461" s="68">
        <v>213219532</v>
      </c>
      <c r="D461" s="74" t="s">
        <v>1824</v>
      </c>
      <c r="E461" s="66">
        <v>42722</v>
      </c>
      <c r="F461" s="66">
        <v>0</v>
      </c>
    </row>
    <row r="462" spans="1:6" s="67" customFormat="1" ht="12">
      <c r="A462" s="64">
        <v>240314</v>
      </c>
      <c r="B462" s="65" t="s">
        <v>1059</v>
      </c>
      <c r="C462" s="68">
        <v>213319533</v>
      </c>
      <c r="D462" s="74" t="s">
        <v>1825</v>
      </c>
      <c r="E462" s="66">
        <v>12679</v>
      </c>
      <c r="F462" s="66">
        <v>0</v>
      </c>
    </row>
    <row r="463" spans="1:6" s="67" customFormat="1" ht="12">
      <c r="A463" s="64">
        <v>240314</v>
      </c>
      <c r="B463" s="65" t="s">
        <v>1059</v>
      </c>
      <c r="C463" s="68">
        <v>214819548</v>
      </c>
      <c r="D463" s="74" t="s">
        <v>1826</v>
      </c>
      <c r="E463" s="66">
        <v>41097</v>
      </c>
      <c r="F463" s="66">
        <v>0</v>
      </c>
    </row>
    <row r="464" spans="1:6" s="67" customFormat="1" ht="12">
      <c r="A464" s="64">
        <v>240314</v>
      </c>
      <c r="B464" s="65" t="s">
        <v>1059</v>
      </c>
      <c r="C464" s="68">
        <v>217319573</v>
      </c>
      <c r="D464" s="74" t="s">
        <v>1827</v>
      </c>
      <c r="E464" s="66">
        <v>54207</v>
      </c>
      <c r="F464" s="66">
        <v>0</v>
      </c>
    </row>
    <row r="465" spans="1:6" s="67" customFormat="1" ht="12">
      <c r="A465" s="64">
        <v>240314</v>
      </c>
      <c r="B465" s="65" t="s">
        <v>1059</v>
      </c>
      <c r="C465" s="68">
        <v>218519585</v>
      </c>
      <c r="D465" s="74" t="s">
        <v>1828</v>
      </c>
      <c r="E465" s="66">
        <v>24251</v>
      </c>
      <c r="F465" s="66">
        <v>0</v>
      </c>
    </row>
    <row r="466" spans="1:6" s="67" customFormat="1" ht="12">
      <c r="A466" s="64">
        <v>240314</v>
      </c>
      <c r="B466" s="65" t="s">
        <v>1059</v>
      </c>
      <c r="C466" s="68">
        <v>212219622</v>
      </c>
      <c r="D466" s="74" t="s">
        <v>1829</v>
      </c>
      <c r="E466" s="66">
        <v>12506</v>
      </c>
      <c r="F466" s="66">
        <v>0</v>
      </c>
    </row>
    <row r="467" spans="1:6" s="67" customFormat="1" ht="12">
      <c r="A467" s="64">
        <v>240314</v>
      </c>
      <c r="B467" s="65" t="s">
        <v>1059</v>
      </c>
      <c r="C467" s="68">
        <v>219319693</v>
      </c>
      <c r="D467" s="74" t="s">
        <v>1830</v>
      </c>
      <c r="E467" s="66">
        <v>13672</v>
      </c>
      <c r="F467" s="66">
        <v>0</v>
      </c>
    </row>
    <row r="468" spans="1:6" s="67" customFormat="1" ht="12">
      <c r="A468" s="64">
        <v>240314</v>
      </c>
      <c r="B468" s="65" t="s">
        <v>1059</v>
      </c>
      <c r="C468" s="68">
        <v>219819698</v>
      </c>
      <c r="D468" s="74" t="s">
        <v>1831</v>
      </c>
      <c r="E468" s="66">
        <v>93674</v>
      </c>
      <c r="F468" s="66">
        <v>0</v>
      </c>
    </row>
    <row r="469" spans="1:6" s="67" customFormat="1" ht="12">
      <c r="A469" s="64">
        <v>240314</v>
      </c>
      <c r="B469" s="65" t="s">
        <v>1059</v>
      </c>
      <c r="C469" s="68">
        <v>210119701</v>
      </c>
      <c r="D469" s="74" t="s">
        <v>1832</v>
      </c>
      <c r="E469" s="66">
        <v>11035</v>
      </c>
      <c r="F469" s="66">
        <v>0</v>
      </c>
    </row>
    <row r="470" spans="1:6" s="67" customFormat="1" ht="12">
      <c r="A470" s="64">
        <v>240314</v>
      </c>
      <c r="B470" s="65" t="s">
        <v>1059</v>
      </c>
      <c r="C470" s="68">
        <v>214319743</v>
      </c>
      <c r="D470" s="74" t="s">
        <v>1833</v>
      </c>
      <c r="E470" s="66">
        <v>55251</v>
      </c>
      <c r="F470" s="66">
        <v>0</v>
      </c>
    </row>
    <row r="471" spans="1:6" s="67" customFormat="1" ht="12">
      <c r="A471" s="64">
        <v>240314</v>
      </c>
      <c r="B471" s="65" t="s">
        <v>1059</v>
      </c>
      <c r="C471" s="68">
        <v>216019760</v>
      </c>
      <c r="D471" s="74" t="s">
        <v>1834</v>
      </c>
      <c r="E471" s="66">
        <v>15172</v>
      </c>
      <c r="F471" s="66">
        <v>0</v>
      </c>
    </row>
    <row r="472" spans="1:6" s="67" customFormat="1" ht="12">
      <c r="A472" s="64">
        <v>240314</v>
      </c>
      <c r="B472" s="65" t="s">
        <v>1059</v>
      </c>
      <c r="C472" s="68">
        <v>218019780</v>
      </c>
      <c r="D472" s="74" t="s">
        <v>1835</v>
      </c>
      <c r="E472" s="66">
        <v>30479</v>
      </c>
      <c r="F472" s="66">
        <v>0</v>
      </c>
    </row>
    <row r="473" spans="1:6" s="67" customFormat="1" ht="12">
      <c r="A473" s="64">
        <v>240314</v>
      </c>
      <c r="B473" s="65" t="s">
        <v>1059</v>
      </c>
      <c r="C473" s="68">
        <v>218519785</v>
      </c>
      <c r="D473" s="74" t="s">
        <v>1836</v>
      </c>
      <c r="E473" s="66">
        <v>9388</v>
      </c>
      <c r="F473" s="66">
        <v>0</v>
      </c>
    </row>
    <row r="474" spans="1:6" s="67" customFormat="1" ht="12">
      <c r="A474" s="64">
        <v>240314</v>
      </c>
      <c r="B474" s="65" t="s">
        <v>1059</v>
      </c>
      <c r="C474" s="68">
        <v>210719807</v>
      </c>
      <c r="D474" s="74" t="s">
        <v>1837</v>
      </c>
      <c r="E474" s="66">
        <v>34398</v>
      </c>
      <c r="F474" s="66">
        <v>0</v>
      </c>
    </row>
    <row r="475" spans="1:6" s="67" customFormat="1" ht="12">
      <c r="A475" s="64">
        <v>240314</v>
      </c>
      <c r="B475" s="65" t="s">
        <v>1059</v>
      </c>
      <c r="C475" s="68">
        <v>210919809</v>
      </c>
      <c r="D475" s="74" t="s">
        <v>1838</v>
      </c>
      <c r="E475" s="66">
        <v>52548</v>
      </c>
      <c r="F475" s="66">
        <v>0</v>
      </c>
    </row>
    <row r="476" spans="1:6" s="67" customFormat="1" ht="12">
      <c r="A476" s="64">
        <v>240314</v>
      </c>
      <c r="B476" s="65" t="s">
        <v>1059</v>
      </c>
      <c r="C476" s="68">
        <v>212119821</v>
      </c>
      <c r="D476" s="74" t="s">
        <v>1839</v>
      </c>
      <c r="E476" s="66">
        <v>59939</v>
      </c>
      <c r="F476" s="66">
        <v>0</v>
      </c>
    </row>
    <row r="477" spans="1:6" s="67" customFormat="1" ht="12">
      <c r="A477" s="64">
        <v>240314</v>
      </c>
      <c r="B477" s="65" t="s">
        <v>1059</v>
      </c>
      <c r="C477" s="68">
        <v>212419824</v>
      </c>
      <c r="D477" s="74" t="s">
        <v>1840</v>
      </c>
      <c r="E477" s="66">
        <v>27125</v>
      </c>
      <c r="F477" s="66">
        <v>0</v>
      </c>
    </row>
    <row r="478" spans="1:6" s="67" customFormat="1" ht="12">
      <c r="A478" s="64">
        <v>240314</v>
      </c>
      <c r="B478" s="65" t="s">
        <v>1059</v>
      </c>
      <c r="C478" s="68">
        <v>214519845</v>
      </c>
      <c r="D478" s="74" t="s">
        <v>1841</v>
      </c>
      <c r="E478" s="66">
        <v>16218</v>
      </c>
      <c r="F478" s="66">
        <v>0</v>
      </c>
    </row>
    <row r="479" spans="1:6" s="67" customFormat="1" ht="12">
      <c r="A479" s="64">
        <v>240314</v>
      </c>
      <c r="B479" s="65" t="s">
        <v>1059</v>
      </c>
      <c r="C479" s="68">
        <v>211120011</v>
      </c>
      <c r="D479" s="74" t="s">
        <v>1842</v>
      </c>
      <c r="E479" s="66">
        <v>113226</v>
      </c>
      <c r="F479" s="66">
        <v>0</v>
      </c>
    </row>
    <row r="480" spans="1:6" s="67" customFormat="1" ht="12">
      <c r="A480" s="64">
        <v>240314</v>
      </c>
      <c r="B480" s="65" t="s">
        <v>1059</v>
      </c>
      <c r="C480" s="68">
        <v>211320013</v>
      </c>
      <c r="D480" s="74" t="s">
        <v>1843</v>
      </c>
      <c r="E480" s="66">
        <v>80258</v>
      </c>
      <c r="F480" s="66">
        <v>0</v>
      </c>
    </row>
    <row r="481" spans="1:6" s="67" customFormat="1" ht="12">
      <c r="A481" s="64">
        <v>240314</v>
      </c>
      <c r="B481" s="65" t="s">
        <v>1059</v>
      </c>
      <c r="C481" s="68">
        <v>213220032</v>
      </c>
      <c r="D481" s="74" t="s">
        <v>1844</v>
      </c>
      <c r="E481" s="66">
        <v>37177</v>
      </c>
      <c r="F481" s="66">
        <v>0</v>
      </c>
    </row>
    <row r="482" spans="1:6" s="67" customFormat="1" ht="12">
      <c r="A482" s="64">
        <v>240314</v>
      </c>
      <c r="B482" s="65" t="s">
        <v>1059</v>
      </c>
      <c r="C482" s="68">
        <v>214520045</v>
      </c>
      <c r="D482" s="74" t="s">
        <v>1845</v>
      </c>
      <c r="E482" s="66">
        <v>26887</v>
      </c>
      <c r="F482" s="66">
        <v>0</v>
      </c>
    </row>
    <row r="483" spans="1:6" s="67" customFormat="1" ht="12">
      <c r="A483" s="64">
        <v>240314</v>
      </c>
      <c r="B483" s="65" t="s">
        <v>1059</v>
      </c>
      <c r="C483" s="68">
        <v>216020060</v>
      </c>
      <c r="D483" s="74" t="s">
        <v>1846</v>
      </c>
      <c r="E483" s="66">
        <v>40141</v>
      </c>
      <c r="F483" s="66">
        <v>0</v>
      </c>
    </row>
    <row r="484" spans="1:6" s="67" customFormat="1" ht="12">
      <c r="A484" s="64">
        <v>240314</v>
      </c>
      <c r="B484" s="65" t="s">
        <v>1059</v>
      </c>
      <c r="C484" s="68">
        <v>217520175</v>
      </c>
      <c r="D484" s="74" t="s">
        <v>1847</v>
      </c>
      <c r="E484" s="66">
        <v>64979</v>
      </c>
      <c r="F484" s="66">
        <v>0</v>
      </c>
    </row>
    <row r="485" spans="1:6" s="67" customFormat="1" ht="12">
      <c r="A485" s="64">
        <v>240314</v>
      </c>
      <c r="B485" s="65" t="s">
        <v>1059</v>
      </c>
      <c r="C485" s="68">
        <v>217820178</v>
      </c>
      <c r="D485" s="74" t="s">
        <v>1848</v>
      </c>
      <c r="E485" s="66">
        <v>41699</v>
      </c>
      <c r="F485" s="66">
        <v>0</v>
      </c>
    </row>
    <row r="486" spans="1:6" s="67" customFormat="1" ht="12">
      <c r="A486" s="64">
        <v>240314</v>
      </c>
      <c r="B486" s="65" t="s">
        <v>1059</v>
      </c>
      <c r="C486" s="68">
        <v>212820228</v>
      </c>
      <c r="D486" s="74" t="s">
        <v>1849</v>
      </c>
      <c r="E486" s="66">
        <v>52508</v>
      </c>
      <c r="F486" s="66">
        <v>0</v>
      </c>
    </row>
    <row r="487" spans="1:6" s="67" customFormat="1" ht="12">
      <c r="A487" s="64">
        <v>240314</v>
      </c>
      <c r="B487" s="65" t="s">
        <v>1059</v>
      </c>
      <c r="C487" s="68">
        <v>213820238</v>
      </c>
      <c r="D487" s="74" t="s">
        <v>1850</v>
      </c>
      <c r="E487" s="66">
        <v>38542</v>
      </c>
      <c r="F487" s="66">
        <v>0</v>
      </c>
    </row>
    <row r="488" spans="1:6" s="67" customFormat="1" ht="12">
      <c r="A488" s="64">
        <v>240314</v>
      </c>
      <c r="B488" s="65" t="s">
        <v>1059</v>
      </c>
      <c r="C488" s="68">
        <v>215020250</v>
      </c>
      <c r="D488" s="74" t="s">
        <v>1851</v>
      </c>
      <c r="E488" s="66">
        <v>38535</v>
      </c>
      <c r="F488" s="66">
        <v>0</v>
      </c>
    </row>
    <row r="489" spans="1:6" s="67" customFormat="1" ht="12">
      <c r="A489" s="64">
        <v>240314</v>
      </c>
      <c r="B489" s="65" t="s">
        <v>1059</v>
      </c>
      <c r="C489" s="68">
        <v>219520295</v>
      </c>
      <c r="D489" s="74" t="s">
        <v>1852</v>
      </c>
      <c r="E489" s="66">
        <v>17816</v>
      </c>
      <c r="F489" s="66">
        <v>0</v>
      </c>
    </row>
    <row r="490" spans="1:6" s="67" customFormat="1" ht="12">
      <c r="A490" s="64">
        <v>240314</v>
      </c>
      <c r="B490" s="65" t="s">
        <v>1059</v>
      </c>
      <c r="C490" s="68">
        <v>211020310</v>
      </c>
      <c r="D490" s="74" t="s">
        <v>1853</v>
      </c>
      <c r="E490" s="66">
        <v>6801</v>
      </c>
      <c r="F490" s="66">
        <v>0</v>
      </c>
    </row>
    <row r="491" spans="1:6" s="67" customFormat="1" ht="12">
      <c r="A491" s="64">
        <v>240314</v>
      </c>
      <c r="B491" s="65" t="s">
        <v>1059</v>
      </c>
      <c r="C491" s="68">
        <v>218320383</v>
      </c>
      <c r="D491" s="74" t="s">
        <v>1854</v>
      </c>
      <c r="E491" s="66">
        <v>22576</v>
      </c>
      <c r="F491" s="66">
        <v>0</v>
      </c>
    </row>
    <row r="492" spans="1:6" s="67" customFormat="1" ht="12">
      <c r="A492" s="64">
        <v>240314</v>
      </c>
      <c r="B492" s="65" t="s">
        <v>1059</v>
      </c>
      <c r="C492" s="68">
        <v>210020400</v>
      </c>
      <c r="D492" s="74" t="s">
        <v>1855</v>
      </c>
      <c r="E492" s="66">
        <v>44226</v>
      </c>
      <c r="F492" s="66">
        <v>0</v>
      </c>
    </row>
    <row r="493" spans="1:6" s="67" customFormat="1" ht="12">
      <c r="A493" s="64">
        <v>240314</v>
      </c>
      <c r="B493" s="65" t="s">
        <v>1059</v>
      </c>
      <c r="C493" s="68">
        <v>214320443</v>
      </c>
      <c r="D493" s="74" t="s">
        <v>1856</v>
      </c>
      <c r="E493" s="66">
        <v>14589</v>
      </c>
      <c r="F493" s="66">
        <v>0</v>
      </c>
    </row>
    <row r="494" spans="1:6" s="67" customFormat="1" ht="12">
      <c r="A494" s="64">
        <v>240314</v>
      </c>
      <c r="B494" s="65" t="s">
        <v>1059</v>
      </c>
      <c r="C494" s="68">
        <v>211720517</v>
      </c>
      <c r="D494" s="74" t="s">
        <v>1857</v>
      </c>
      <c r="E494" s="66">
        <v>24518</v>
      </c>
      <c r="F494" s="66">
        <v>0</v>
      </c>
    </row>
    <row r="495" spans="1:6" s="67" customFormat="1" ht="12">
      <c r="A495" s="64">
        <v>240314</v>
      </c>
      <c r="B495" s="65" t="s">
        <v>1059</v>
      </c>
      <c r="C495" s="68">
        <v>215020550</v>
      </c>
      <c r="D495" s="74" t="s">
        <v>1858</v>
      </c>
      <c r="E495" s="66">
        <v>29909</v>
      </c>
      <c r="F495" s="66">
        <v>0</v>
      </c>
    </row>
    <row r="496" spans="1:6" s="67" customFormat="1" ht="12">
      <c r="A496" s="64">
        <v>240314</v>
      </c>
      <c r="B496" s="65" t="s">
        <v>1059</v>
      </c>
      <c r="C496" s="68">
        <v>217020570</v>
      </c>
      <c r="D496" s="74" t="s">
        <v>1859</v>
      </c>
      <c r="E496" s="66">
        <v>33987</v>
      </c>
      <c r="F496" s="66">
        <v>0</v>
      </c>
    </row>
    <row r="497" spans="1:6" s="67" customFormat="1" ht="12">
      <c r="A497" s="64">
        <v>240314</v>
      </c>
      <c r="B497" s="65" t="s">
        <v>1059</v>
      </c>
      <c r="C497" s="68">
        <v>211420614</v>
      </c>
      <c r="D497" s="74" t="s">
        <v>1860</v>
      </c>
      <c r="E497" s="66">
        <v>25508</v>
      </c>
      <c r="F497" s="66">
        <v>0</v>
      </c>
    </row>
    <row r="498" spans="1:6" s="67" customFormat="1" ht="12">
      <c r="A498" s="64">
        <v>240314</v>
      </c>
      <c r="B498" s="65" t="s">
        <v>1059</v>
      </c>
      <c r="C498" s="68">
        <v>212120621</v>
      </c>
      <c r="D498" s="74" t="s">
        <v>1861</v>
      </c>
      <c r="E498" s="66">
        <v>37477</v>
      </c>
      <c r="F498" s="66">
        <v>0</v>
      </c>
    </row>
    <row r="499" spans="1:6" s="67" customFormat="1" ht="12">
      <c r="A499" s="64">
        <v>240314</v>
      </c>
      <c r="B499" s="65" t="s">
        <v>1059</v>
      </c>
      <c r="C499" s="68">
        <v>211020710</v>
      </c>
      <c r="D499" s="74" t="s">
        <v>1862</v>
      </c>
      <c r="E499" s="66">
        <v>26473</v>
      </c>
      <c r="F499" s="66">
        <v>0</v>
      </c>
    </row>
    <row r="500" spans="1:6" s="67" customFormat="1" ht="12">
      <c r="A500" s="64">
        <v>240314</v>
      </c>
      <c r="B500" s="65" t="s">
        <v>1059</v>
      </c>
      <c r="C500" s="68">
        <v>215020750</v>
      </c>
      <c r="D500" s="74" t="s">
        <v>1863</v>
      </c>
      <c r="E500" s="66">
        <v>20274</v>
      </c>
      <c r="F500" s="66">
        <v>0</v>
      </c>
    </row>
    <row r="501" spans="1:6" s="67" customFormat="1" ht="12">
      <c r="A501" s="64">
        <v>240314</v>
      </c>
      <c r="B501" s="65" t="s">
        <v>1059</v>
      </c>
      <c r="C501" s="68">
        <v>217020770</v>
      </c>
      <c r="D501" s="74" t="s">
        <v>1864</v>
      </c>
      <c r="E501" s="66">
        <v>25553</v>
      </c>
      <c r="F501" s="66">
        <v>0</v>
      </c>
    </row>
    <row r="502" spans="1:6" s="67" customFormat="1" ht="12">
      <c r="A502" s="64">
        <v>240314</v>
      </c>
      <c r="B502" s="65" t="s">
        <v>1059</v>
      </c>
      <c r="C502" s="68">
        <v>218720787</v>
      </c>
      <c r="D502" s="74" t="s">
        <v>1865</v>
      </c>
      <c r="E502" s="66">
        <v>29550</v>
      </c>
      <c r="F502" s="66">
        <v>0</v>
      </c>
    </row>
    <row r="503" spans="1:6" s="67" customFormat="1" ht="12">
      <c r="A503" s="64">
        <v>240314</v>
      </c>
      <c r="B503" s="65" t="s">
        <v>1059</v>
      </c>
      <c r="C503" s="68">
        <v>216823068</v>
      </c>
      <c r="D503" s="74" t="s">
        <v>1866</v>
      </c>
      <c r="E503" s="66">
        <v>74998</v>
      </c>
      <c r="F503" s="66">
        <v>0</v>
      </c>
    </row>
    <row r="504" spans="1:6" s="67" customFormat="1" ht="12">
      <c r="A504" s="64">
        <v>240314</v>
      </c>
      <c r="B504" s="65" t="s">
        <v>1059</v>
      </c>
      <c r="C504" s="68">
        <v>217923079</v>
      </c>
      <c r="D504" s="74" t="s">
        <v>1867</v>
      </c>
      <c r="E504" s="66">
        <v>33274</v>
      </c>
      <c r="F504" s="66">
        <v>0</v>
      </c>
    </row>
    <row r="505" spans="1:6" s="67" customFormat="1" ht="12">
      <c r="A505" s="64">
        <v>240314</v>
      </c>
      <c r="B505" s="65" t="s">
        <v>1059</v>
      </c>
      <c r="C505" s="68">
        <v>219023090</v>
      </c>
      <c r="D505" s="74" t="s">
        <v>1868</v>
      </c>
      <c r="E505" s="66">
        <v>36864</v>
      </c>
      <c r="F505" s="66">
        <v>0</v>
      </c>
    </row>
    <row r="506" spans="1:6" s="67" customFormat="1" ht="12">
      <c r="A506" s="64">
        <v>240314</v>
      </c>
      <c r="B506" s="65" t="s">
        <v>1059</v>
      </c>
      <c r="C506" s="68">
        <v>216223162</v>
      </c>
      <c r="D506" s="74" t="s">
        <v>1869</v>
      </c>
      <c r="E506" s="66">
        <v>103379</v>
      </c>
      <c r="F506" s="66">
        <v>0</v>
      </c>
    </row>
    <row r="507" spans="1:6" s="67" customFormat="1" ht="12">
      <c r="A507" s="64">
        <v>240314</v>
      </c>
      <c r="B507" s="65" t="s">
        <v>1059</v>
      </c>
      <c r="C507" s="68">
        <v>216823168</v>
      </c>
      <c r="D507" s="74" t="s">
        <v>1870</v>
      </c>
      <c r="E507" s="66">
        <v>19789</v>
      </c>
      <c r="F507" s="66">
        <v>0</v>
      </c>
    </row>
    <row r="508" spans="1:6" s="67" customFormat="1" ht="12">
      <c r="A508" s="64">
        <v>240314</v>
      </c>
      <c r="B508" s="65" t="s">
        <v>1059</v>
      </c>
      <c r="C508" s="68">
        <v>218223182</v>
      </c>
      <c r="D508" s="74" t="s">
        <v>1871</v>
      </c>
      <c r="E508" s="66">
        <v>67660</v>
      </c>
      <c r="F508" s="66">
        <v>0</v>
      </c>
    </row>
    <row r="509" spans="1:6" s="67" customFormat="1" ht="12">
      <c r="A509" s="64">
        <v>240314</v>
      </c>
      <c r="B509" s="65" t="s">
        <v>1059</v>
      </c>
      <c r="C509" s="68">
        <v>218923189</v>
      </c>
      <c r="D509" s="74" t="s">
        <v>1872</v>
      </c>
      <c r="E509" s="66">
        <v>79729</v>
      </c>
      <c r="F509" s="66">
        <v>0</v>
      </c>
    </row>
    <row r="510" spans="1:6" s="67" customFormat="1" ht="12">
      <c r="A510" s="64">
        <v>240314</v>
      </c>
      <c r="B510" s="65" t="s">
        <v>1059</v>
      </c>
      <c r="C510" s="68">
        <v>210023300</v>
      </c>
      <c r="D510" s="74" t="s">
        <v>1873</v>
      </c>
      <c r="E510" s="66">
        <v>26314</v>
      </c>
      <c r="F510" s="66">
        <v>0</v>
      </c>
    </row>
    <row r="511" spans="1:6" s="67" customFormat="1" ht="12">
      <c r="A511" s="64">
        <v>240314</v>
      </c>
      <c r="B511" s="65" t="s">
        <v>1059</v>
      </c>
      <c r="C511" s="68">
        <v>215023350</v>
      </c>
      <c r="D511" s="74" t="s">
        <v>1874</v>
      </c>
      <c r="E511" s="66">
        <v>21002</v>
      </c>
      <c r="F511" s="66">
        <v>0</v>
      </c>
    </row>
    <row r="512" spans="1:6" s="67" customFormat="1" ht="12">
      <c r="A512" s="64">
        <v>240314</v>
      </c>
      <c r="B512" s="65" t="s">
        <v>1059</v>
      </c>
      <c r="C512" s="68">
        <v>211923419</v>
      </c>
      <c r="D512" s="74" t="s">
        <v>1875</v>
      </c>
      <c r="E512" s="66">
        <v>32316</v>
      </c>
      <c r="F512" s="66">
        <v>0</v>
      </c>
    </row>
    <row r="513" spans="1:6" s="67" customFormat="1" ht="12">
      <c r="A513" s="64">
        <v>240314</v>
      </c>
      <c r="B513" s="65" t="s">
        <v>1059</v>
      </c>
      <c r="C513" s="68">
        <v>216423464</v>
      </c>
      <c r="D513" s="74" t="s">
        <v>1876</v>
      </c>
      <c r="E513" s="66">
        <v>25471</v>
      </c>
      <c r="F513" s="66">
        <v>0</v>
      </c>
    </row>
    <row r="514" spans="1:6" s="67" customFormat="1" ht="12">
      <c r="A514" s="64">
        <v>240314</v>
      </c>
      <c r="B514" s="65" t="s">
        <v>1059</v>
      </c>
      <c r="C514" s="68">
        <v>216623466</v>
      </c>
      <c r="D514" s="74" t="s">
        <v>1877</v>
      </c>
      <c r="E514" s="66">
        <v>105415</v>
      </c>
      <c r="F514" s="66">
        <v>0</v>
      </c>
    </row>
    <row r="515" spans="1:6" s="67" customFormat="1" ht="12">
      <c r="A515" s="64">
        <v>240314</v>
      </c>
      <c r="B515" s="65" t="s">
        <v>1059</v>
      </c>
      <c r="C515" s="68">
        <v>210023500</v>
      </c>
      <c r="D515" s="74" t="s">
        <v>1878</v>
      </c>
      <c r="E515" s="66">
        <v>57652</v>
      </c>
      <c r="F515" s="66">
        <v>0</v>
      </c>
    </row>
    <row r="516" spans="1:6" s="67" customFormat="1" ht="12">
      <c r="A516" s="64">
        <v>240314</v>
      </c>
      <c r="B516" s="65" t="s">
        <v>1059</v>
      </c>
      <c r="C516" s="68">
        <v>215523555</v>
      </c>
      <c r="D516" s="74" t="s">
        <v>1879</v>
      </c>
      <c r="E516" s="66">
        <v>95396</v>
      </c>
      <c r="F516" s="66">
        <v>0</v>
      </c>
    </row>
    <row r="517" spans="1:6" s="67" customFormat="1" ht="12">
      <c r="A517" s="64">
        <v>240314</v>
      </c>
      <c r="B517" s="65" t="s">
        <v>1059</v>
      </c>
      <c r="C517" s="68">
        <v>217023570</v>
      </c>
      <c r="D517" s="74" t="s">
        <v>1880</v>
      </c>
      <c r="E517" s="66">
        <v>50487</v>
      </c>
      <c r="F517" s="66">
        <v>0</v>
      </c>
    </row>
    <row r="518" spans="1:6" s="67" customFormat="1" ht="12">
      <c r="A518" s="64">
        <v>240314</v>
      </c>
      <c r="B518" s="65" t="s">
        <v>1059</v>
      </c>
      <c r="C518" s="68">
        <v>217423574</v>
      </c>
      <c r="D518" s="74" t="s">
        <v>1881</v>
      </c>
      <c r="E518" s="66">
        <v>43223</v>
      </c>
      <c r="F518" s="66">
        <v>0</v>
      </c>
    </row>
    <row r="519" spans="1:6" s="67" customFormat="1" ht="12">
      <c r="A519" s="64">
        <v>240314</v>
      </c>
      <c r="B519" s="65" t="s">
        <v>1059</v>
      </c>
      <c r="C519" s="68">
        <v>218023580</v>
      </c>
      <c r="D519" s="74" t="s">
        <v>1882</v>
      </c>
      <c r="E519" s="66">
        <v>60363</v>
      </c>
      <c r="F519" s="66">
        <v>0</v>
      </c>
    </row>
    <row r="520" spans="1:6" s="67" customFormat="1" ht="12">
      <c r="A520" s="64">
        <v>240314</v>
      </c>
      <c r="B520" s="65" t="s">
        <v>1059</v>
      </c>
      <c r="C520" s="68">
        <v>218623586</v>
      </c>
      <c r="D520" s="74" t="s">
        <v>1883</v>
      </c>
      <c r="E520" s="66">
        <v>28273</v>
      </c>
      <c r="F520" s="66">
        <v>0</v>
      </c>
    </row>
    <row r="521" spans="1:6" s="67" customFormat="1" ht="12">
      <c r="A521" s="64">
        <v>240314</v>
      </c>
      <c r="B521" s="65" t="s">
        <v>1059</v>
      </c>
      <c r="C521" s="68">
        <v>217023670</v>
      </c>
      <c r="D521" s="74" t="s">
        <v>1884</v>
      </c>
      <c r="E521" s="66">
        <v>121635</v>
      </c>
      <c r="F521" s="66">
        <v>0</v>
      </c>
    </row>
    <row r="522" spans="1:6" s="67" customFormat="1" ht="12">
      <c r="A522" s="64">
        <v>240314</v>
      </c>
      <c r="B522" s="65" t="s">
        <v>1059</v>
      </c>
      <c r="C522" s="68">
        <v>217223672</v>
      </c>
      <c r="D522" s="74" t="s">
        <v>1885</v>
      </c>
      <c r="E522" s="66">
        <v>61411</v>
      </c>
      <c r="F522" s="66">
        <v>0</v>
      </c>
    </row>
    <row r="523" spans="1:6" s="67" customFormat="1" ht="12">
      <c r="A523" s="64">
        <v>240314</v>
      </c>
      <c r="B523" s="65" t="s">
        <v>1059</v>
      </c>
      <c r="C523" s="68">
        <v>217523675</v>
      </c>
      <c r="D523" s="74" t="s">
        <v>1886</v>
      </c>
      <c r="E523" s="66">
        <v>57942</v>
      </c>
      <c r="F523" s="66">
        <v>0</v>
      </c>
    </row>
    <row r="524" spans="1:6" s="67" customFormat="1" ht="12">
      <c r="A524" s="64">
        <v>240314</v>
      </c>
      <c r="B524" s="65" t="s">
        <v>1059</v>
      </c>
      <c r="C524" s="68">
        <v>217823678</v>
      </c>
      <c r="D524" s="74" t="s">
        <v>1887</v>
      </c>
      <c r="E524" s="66">
        <v>42995</v>
      </c>
      <c r="F524" s="66">
        <v>0</v>
      </c>
    </row>
    <row r="525" spans="1:6" s="67" customFormat="1" ht="12">
      <c r="A525" s="64">
        <v>240314</v>
      </c>
      <c r="B525" s="65" t="s">
        <v>1059</v>
      </c>
      <c r="C525" s="68">
        <v>218623686</v>
      </c>
      <c r="D525" s="74" t="s">
        <v>1888</v>
      </c>
      <c r="E525" s="66">
        <v>65507</v>
      </c>
      <c r="F525" s="66">
        <v>0</v>
      </c>
    </row>
    <row r="526" spans="1:6" s="67" customFormat="1" ht="12">
      <c r="A526" s="64">
        <v>240314</v>
      </c>
      <c r="B526" s="65" t="s">
        <v>1059</v>
      </c>
      <c r="C526" s="68">
        <v>210723807</v>
      </c>
      <c r="D526" s="74" t="s">
        <v>1889</v>
      </c>
      <c r="E526" s="66">
        <v>145755</v>
      </c>
      <c r="F526" s="66">
        <v>0</v>
      </c>
    </row>
    <row r="527" spans="1:6" s="67" customFormat="1" ht="12">
      <c r="A527" s="64">
        <v>240314</v>
      </c>
      <c r="B527" s="65" t="s">
        <v>1059</v>
      </c>
      <c r="C527" s="68">
        <v>215523855</v>
      </c>
      <c r="D527" s="74" t="s">
        <v>1890</v>
      </c>
      <c r="E527" s="66">
        <v>62298</v>
      </c>
      <c r="F527" s="66">
        <v>0</v>
      </c>
    </row>
    <row r="528" spans="1:6" s="67" customFormat="1" ht="12">
      <c r="A528" s="64">
        <v>240314</v>
      </c>
      <c r="B528" s="65" t="s">
        <v>1059</v>
      </c>
      <c r="C528" s="68">
        <v>210125001</v>
      </c>
      <c r="D528" s="74" t="s">
        <v>1891</v>
      </c>
      <c r="E528" s="66">
        <v>12172</v>
      </c>
      <c r="F528" s="66">
        <v>0</v>
      </c>
    </row>
    <row r="529" spans="1:6" s="67" customFormat="1" ht="12">
      <c r="A529" s="64">
        <v>240314</v>
      </c>
      <c r="B529" s="65" t="s">
        <v>1059</v>
      </c>
      <c r="C529" s="68">
        <v>211925019</v>
      </c>
      <c r="D529" s="74" t="s">
        <v>1892</v>
      </c>
      <c r="E529" s="66">
        <v>7007</v>
      </c>
      <c r="F529" s="66">
        <v>0</v>
      </c>
    </row>
    <row r="530" spans="1:6" s="67" customFormat="1" ht="12">
      <c r="A530" s="64">
        <v>240314</v>
      </c>
      <c r="B530" s="65" t="s">
        <v>1059</v>
      </c>
      <c r="C530" s="68">
        <v>213525035</v>
      </c>
      <c r="D530" s="74" t="s">
        <v>1893</v>
      </c>
      <c r="E530" s="66">
        <v>11663</v>
      </c>
      <c r="F530" s="66">
        <v>0</v>
      </c>
    </row>
    <row r="531" spans="1:6" s="67" customFormat="1" ht="12">
      <c r="A531" s="64">
        <v>240314</v>
      </c>
      <c r="B531" s="65" t="s">
        <v>1059</v>
      </c>
      <c r="C531" s="68">
        <v>214025040</v>
      </c>
      <c r="D531" s="74" t="s">
        <v>1894</v>
      </c>
      <c r="E531" s="66">
        <v>19053</v>
      </c>
      <c r="F531" s="66">
        <v>0</v>
      </c>
    </row>
    <row r="532" spans="1:6" s="67" customFormat="1" ht="12">
      <c r="A532" s="64">
        <v>240314</v>
      </c>
      <c r="B532" s="65" t="s">
        <v>1059</v>
      </c>
      <c r="C532" s="68">
        <v>215325053</v>
      </c>
      <c r="D532" s="74" t="s">
        <v>1895</v>
      </c>
      <c r="E532" s="66">
        <v>14825</v>
      </c>
      <c r="F532" s="66">
        <v>0</v>
      </c>
    </row>
    <row r="533" spans="1:6" s="67" customFormat="1" ht="12">
      <c r="A533" s="64">
        <v>240314</v>
      </c>
      <c r="B533" s="65" t="s">
        <v>1059</v>
      </c>
      <c r="C533" s="68">
        <v>218625086</v>
      </c>
      <c r="D533" s="74" t="s">
        <v>1896</v>
      </c>
      <c r="E533" s="66">
        <v>3264</v>
      </c>
      <c r="F533" s="66">
        <v>0</v>
      </c>
    </row>
    <row r="534" spans="1:6" s="67" customFormat="1" ht="12">
      <c r="A534" s="64">
        <v>240314</v>
      </c>
      <c r="B534" s="65" t="s">
        <v>1059</v>
      </c>
      <c r="C534" s="68">
        <v>219525095</v>
      </c>
      <c r="D534" s="74" t="s">
        <v>1897</v>
      </c>
      <c r="E534" s="66">
        <v>3122</v>
      </c>
      <c r="F534" s="66">
        <v>0</v>
      </c>
    </row>
    <row r="535" spans="1:6" s="67" customFormat="1" ht="12">
      <c r="A535" s="64">
        <v>240314</v>
      </c>
      <c r="B535" s="65" t="s">
        <v>1059</v>
      </c>
      <c r="C535" s="68">
        <v>219925099</v>
      </c>
      <c r="D535" s="74" t="s">
        <v>1898</v>
      </c>
      <c r="E535" s="66">
        <v>9145</v>
      </c>
      <c r="F535" s="66">
        <v>0</v>
      </c>
    </row>
    <row r="536" spans="1:6" s="67" customFormat="1" ht="12">
      <c r="A536" s="64">
        <v>240314</v>
      </c>
      <c r="B536" s="65" t="s">
        <v>1059</v>
      </c>
      <c r="C536" s="68">
        <v>212025120</v>
      </c>
      <c r="D536" s="74" t="s">
        <v>1899</v>
      </c>
      <c r="E536" s="66">
        <v>6316</v>
      </c>
      <c r="F536" s="66">
        <v>0</v>
      </c>
    </row>
    <row r="537" spans="1:6" s="67" customFormat="1" ht="12">
      <c r="A537" s="64">
        <v>240314</v>
      </c>
      <c r="B537" s="65" t="s">
        <v>1059</v>
      </c>
      <c r="C537" s="68">
        <v>212325123</v>
      </c>
      <c r="D537" s="74" t="s">
        <v>1900</v>
      </c>
      <c r="E537" s="66">
        <v>8187</v>
      </c>
      <c r="F537" s="66">
        <v>0</v>
      </c>
    </row>
    <row r="538" spans="1:6" s="67" customFormat="1" ht="12">
      <c r="A538" s="64">
        <v>240314</v>
      </c>
      <c r="B538" s="65" t="s">
        <v>1059</v>
      </c>
      <c r="C538" s="68">
        <v>212625126</v>
      </c>
      <c r="D538" s="74" t="s">
        <v>1901</v>
      </c>
      <c r="E538" s="66">
        <v>45833</v>
      </c>
      <c r="F538" s="66">
        <v>0</v>
      </c>
    </row>
    <row r="539" spans="1:6" s="67" customFormat="1" ht="12">
      <c r="A539" s="64">
        <v>240314</v>
      </c>
      <c r="B539" s="65" t="s">
        <v>1059</v>
      </c>
      <c r="C539" s="68">
        <v>214825148</v>
      </c>
      <c r="D539" s="74" t="s">
        <v>1902</v>
      </c>
      <c r="E539" s="66">
        <v>17921</v>
      </c>
      <c r="F539" s="66">
        <v>0</v>
      </c>
    </row>
    <row r="540" spans="1:6" s="67" customFormat="1" ht="12">
      <c r="A540" s="64">
        <v>240314</v>
      </c>
      <c r="B540" s="65" t="s">
        <v>1059</v>
      </c>
      <c r="C540" s="68">
        <v>215125151</v>
      </c>
      <c r="D540" s="74" t="s">
        <v>1903</v>
      </c>
      <c r="E540" s="66">
        <v>19940</v>
      </c>
      <c r="F540" s="66">
        <v>0</v>
      </c>
    </row>
    <row r="541" spans="1:6" s="67" customFormat="1" ht="12">
      <c r="A541" s="64">
        <v>240314</v>
      </c>
      <c r="B541" s="65" t="s">
        <v>1059</v>
      </c>
      <c r="C541" s="68">
        <v>215425154</v>
      </c>
      <c r="D541" s="74" t="s">
        <v>1904</v>
      </c>
      <c r="E541" s="66">
        <v>7915</v>
      </c>
      <c r="F541" s="66">
        <v>0</v>
      </c>
    </row>
    <row r="542" spans="1:6" s="67" customFormat="1" ht="12">
      <c r="A542" s="64">
        <v>240314</v>
      </c>
      <c r="B542" s="65" t="s">
        <v>1059</v>
      </c>
      <c r="C542" s="68">
        <v>216825168</v>
      </c>
      <c r="D542" s="74" t="s">
        <v>1905</v>
      </c>
      <c r="E542" s="66">
        <v>4550</v>
      </c>
      <c r="F542" s="66">
        <v>0</v>
      </c>
    </row>
    <row r="543" spans="1:6" s="67" customFormat="1" ht="12">
      <c r="A543" s="64">
        <v>240314</v>
      </c>
      <c r="B543" s="65" t="s">
        <v>1059</v>
      </c>
      <c r="C543" s="68">
        <v>217525175</v>
      </c>
      <c r="D543" s="74" t="s">
        <v>1906</v>
      </c>
      <c r="E543" s="66">
        <v>75439</v>
      </c>
      <c r="F543" s="66">
        <v>0</v>
      </c>
    </row>
    <row r="544" spans="1:6" s="67" customFormat="1" ht="12">
      <c r="A544" s="64">
        <v>240314</v>
      </c>
      <c r="B544" s="65" t="s">
        <v>1059</v>
      </c>
      <c r="C544" s="68">
        <v>217825178</v>
      </c>
      <c r="D544" s="74" t="s">
        <v>1907</v>
      </c>
      <c r="E544" s="66">
        <v>9680</v>
      </c>
      <c r="F544" s="66">
        <v>0</v>
      </c>
    </row>
    <row r="545" spans="1:6" s="67" customFormat="1" ht="12">
      <c r="A545" s="64">
        <v>240314</v>
      </c>
      <c r="B545" s="65" t="s">
        <v>1059</v>
      </c>
      <c r="C545" s="68">
        <v>218125181</v>
      </c>
      <c r="D545" s="74" t="s">
        <v>1908</v>
      </c>
      <c r="E545" s="66">
        <v>14013</v>
      </c>
      <c r="F545" s="66">
        <v>0</v>
      </c>
    </row>
    <row r="546" spans="1:6" s="67" customFormat="1" ht="12">
      <c r="A546" s="64">
        <v>240314</v>
      </c>
      <c r="B546" s="65" t="s">
        <v>1059</v>
      </c>
      <c r="C546" s="68">
        <v>218325183</v>
      </c>
      <c r="D546" s="74" t="s">
        <v>1909</v>
      </c>
      <c r="E546" s="66">
        <v>23482</v>
      </c>
      <c r="F546" s="66">
        <v>0</v>
      </c>
    </row>
    <row r="547" spans="1:6" s="67" customFormat="1" ht="12">
      <c r="A547" s="64">
        <v>240314</v>
      </c>
      <c r="B547" s="65" t="s">
        <v>1059</v>
      </c>
      <c r="C547" s="68">
        <v>210025200</v>
      </c>
      <c r="D547" s="74" t="s">
        <v>1910</v>
      </c>
      <c r="E547" s="66">
        <v>18220</v>
      </c>
      <c r="F547" s="66">
        <v>0</v>
      </c>
    </row>
    <row r="548" spans="1:6" s="67" customFormat="1" ht="12">
      <c r="A548" s="64">
        <v>240314</v>
      </c>
      <c r="B548" s="65" t="s">
        <v>1059</v>
      </c>
      <c r="C548" s="68">
        <v>211425214</v>
      </c>
      <c r="D548" s="74" t="s">
        <v>1911</v>
      </c>
      <c r="E548" s="66">
        <v>16535</v>
      </c>
      <c r="F548" s="66">
        <v>0</v>
      </c>
    </row>
    <row r="549" spans="1:6" s="67" customFormat="1" ht="12">
      <c r="A549" s="64">
        <v>240314</v>
      </c>
      <c r="B549" s="65" t="s">
        <v>1059</v>
      </c>
      <c r="C549" s="68">
        <v>212425224</v>
      </c>
      <c r="D549" s="74" t="s">
        <v>1912</v>
      </c>
      <c r="E549" s="66">
        <v>8248</v>
      </c>
      <c r="F549" s="66">
        <v>0</v>
      </c>
    </row>
    <row r="550" spans="1:6" s="67" customFormat="1" ht="12">
      <c r="A550" s="64">
        <v>240314</v>
      </c>
      <c r="B550" s="65" t="s">
        <v>1059</v>
      </c>
      <c r="C550" s="68">
        <v>214525245</v>
      </c>
      <c r="D550" s="74" t="s">
        <v>1913</v>
      </c>
      <c r="E550" s="66">
        <v>26937</v>
      </c>
      <c r="F550" s="66">
        <v>0</v>
      </c>
    </row>
    <row r="551" spans="1:6" s="67" customFormat="1" ht="12">
      <c r="A551" s="64">
        <v>240314</v>
      </c>
      <c r="B551" s="65" t="s">
        <v>1059</v>
      </c>
      <c r="C551" s="68">
        <v>215825258</v>
      </c>
      <c r="D551" s="74" t="s">
        <v>1914</v>
      </c>
      <c r="E551" s="66">
        <v>7238</v>
      </c>
      <c r="F551" s="66">
        <v>0</v>
      </c>
    </row>
    <row r="552" spans="1:6" s="67" customFormat="1" ht="12">
      <c r="A552" s="64">
        <v>240314</v>
      </c>
      <c r="B552" s="65" t="s">
        <v>1059</v>
      </c>
      <c r="C552" s="68">
        <v>216025260</v>
      </c>
      <c r="D552" s="74" t="s">
        <v>1915</v>
      </c>
      <c r="E552" s="66">
        <v>12540</v>
      </c>
      <c r="F552" s="66">
        <v>0</v>
      </c>
    </row>
    <row r="553" spans="1:6" s="67" customFormat="1" ht="12">
      <c r="A553" s="64">
        <v>240314</v>
      </c>
      <c r="B553" s="65" t="s">
        <v>1059</v>
      </c>
      <c r="C553" s="68">
        <v>216925269</v>
      </c>
      <c r="D553" s="74" t="s">
        <v>1916</v>
      </c>
      <c r="E553" s="66">
        <v>107692</v>
      </c>
      <c r="F553" s="66">
        <v>0</v>
      </c>
    </row>
    <row r="554" spans="1:6" s="67" customFormat="1" ht="12">
      <c r="A554" s="64">
        <v>240314</v>
      </c>
      <c r="B554" s="65" t="s">
        <v>1059</v>
      </c>
      <c r="C554" s="68">
        <v>217925279</v>
      </c>
      <c r="D554" s="74" t="s">
        <v>1917</v>
      </c>
      <c r="E554" s="66">
        <v>12455</v>
      </c>
      <c r="F554" s="66">
        <v>0</v>
      </c>
    </row>
    <row r="555" spans="1:6" s="67" customFormat="1" ht="12">
      <c r="A555" s="64">
        <v>240314</v>
      </c>
      <c r="B555" s="65" t="s">
        <v>1059</v>
      </c>
      <c r="C555" s="68">
        <v>218125281</v>
      </c>
      <c r="D555" s="74" t="s">
        <v>1918</v>
      </c>
      <c r="E555" s="66">
        <v>7345</v>
      </c>
      <c r="F555" s="66">
        <v>0</v>
      </c>
    </row>
    <row r="556" spans="1:6" s="67" customFormat="1" ht="12">
      <c r="A556" s="64">
        <v>240314</v>
      </c>
      <c r="B556" s="65" t="s">
        <v>1059</v>
      </c>
      <c r="C556" s="68">
        <v>218625286</v>
      </c>
      <c r="D556" s="74" t="s">
        <v>1919</v>
      </c>
      <c r="E556" s="66">
        <v>47387</v>
      </c>
      <c r="F556" s="66">
        <v>0</v>
      </c>
    </row>
    <row r="557" spans="1:6" s="67" customFormat="1" ht="12">
      <c r="A557" s="64">
        <v>240314</v>
      </c>
      <c r="B557" s="65" t="s">
        <v>1059</v>
      </c>
      <c r="C557" s="68">
        <v>218825288</v>
      </c>
      <c r="D557" s="74" t="s">
        <v>1920</v>
      </c>
      <c r="E557" s="66">
        <v>7511</v>
      </c>
      <c r="F557" s="66">
        <v>0</v>
      </c>
    </row>
    <row r="558" spans="1:6" s="67" customFormat="1" ht="12">
      <c r="A558" s="64">
        <v>240314</v>
      </c>
      <c r="B558" s="65" t="s">
        <v>1059</v>
      </c>
      <c r="C558" s="68">
        <v>219325293</v>
      </c>
      <c r="D558" s="74" t="s">
        <v>1921</v>
      </c>
      <c r="E558" s="66">
        <v>7627</v>
      </c>
      <c r="F558" s="66">
        <v>0</v>
      </c>
    </row>
    <row r="559" spans="1:6" s="67" customFormat="1" ht="12">
      <c r="A559" s="64">
        <v>240314</v>
      </c>
      <c r="B559" s="65" t="s">
        <v>1059</v>
      </c>
      <c r="C559" s="68">
        <v>219525295</v>
      </c>
      <c r="D559" s="74" t="s">
        <v>1922</v>
      </c>
      <c r="E559" s="66">
        <v>11426</v>
      </c>
      <c r="F559" s="66">
        <v>0</v>
      </c>
    </row>
    <row r="560" spans="1:6" s="67" customFormat="1" ht="12">
      <c r="A560" s="64">
        <v>240314</v>
      </c>
      <c r="B560" s="65" t="s">
        <v>1059</v>
      </c>
      <c r="C560" s="68">
        <v>219725297</v>
      </c>
      <c r="D560" s="74" t="s">
        <v>1923</v>
      </c>
      <c r="E560" s="66">
        <v>13615</v>
      </c>
      <c r="F560" s="66">
        <v>0</v>
      </c>
    </row>
    <row r="561" spans="1:6" s="67" customFormat="1" ht="12">
      <c r="A561" s="64">
        <v>240314</v>
      </c>
      <c r="B561" s="65" t="s">
        <v>1059</v>
      </c>
      <c r="C561" s="68">
        <v>219925299</v>
      </c>
      <c r="D561" s="74" t="s">
        <v>1924</v>
      </c>
      <c r="E561" s="66">
        <v>3869</v>
      </c>
      <c r="F561" s="66">
        <v>0</v>
      </c>
    </row>
    <row r="562" spans="1:6" s="67" customFormat="1" ht="12">
      <c r="A562" s="64">
        <v>240314</v>
      </c>
      <c r="B562" s="65" t="s">
        <v>1059</v>
      </c>
      <c r="C562" s="68">
        <v>211225312</v>
      </c>
      <c r="D562" s="74" t="s">
        <v>1925</v>
      </c>
      <c r="E562" s="66">
        <v>7955</v>
      </c>
      <c r="F562" s="66">
        <v>0</v>
      </c>
    </row>
    <row r="563" spans="1:6" s="67" customFormat="1" ht="12">
      <c r="A563" s="64">
        <v>240314</v>
      </c>
      <c r="B563" s="65" t="s">
        <v>1059</v>
      </c>
      <c r="C563" s="68">
        <v>211725317</v>
      </c>
      <c r="D563" s="74" t="s">
        <v>1926</v>
      </c>
      <c r="E563" s="66">
        <v>14563</v>
      </c>
      <c r="F563" s="66">
        <v>0</v>
      </c>
    </row>
    <row r="564" spans="1:6" s="67" customFormat="1" ht="12">
      <c r="A564" s="64">
        <v>240314</v>
      </c>
      <c r="B564" s="65" t="s">
        <v>1059</v>
      </c>
      <c r="C564" s="68">
        <v>212025320</v>
      </c>
      <c r="D564" s="74" t="s">
        <v>1927</v>
      </c>
      <c r="E564" s="66">
        <v>29071</v>
      </c>
      <c r="F564" s="66">
        <v>0</v>
      </c>
    </row>
    <row r="565" spans="1:6" s="67" customFormat="1" ht="12">
      <c r="A565" s="64">
        <v>240314</v>
      </c>
      <c r="B565" s="65" t="s">
        <v>1059</v>
      </c>
      <c r="C565" s="68">
        <v>212225322</v>
      </c>
      <c r="D565" s="74" t="s">
        <v>1928</v>
      </c>
      <c r="E565" s="66">
        <v>19557</v>
      </c>
      <c r="F565" s="66">
        <v>0</v>
      </c>
    </row>
    <row r="566" spans="1:6" s="67" customFormat="1" ht="12">
      <c r="A566" s="64">
        <v>240314</v>
      </c>
      <c r="B566" s="65" t="s">
        <v>1059</v>
      </c>
      <c r="C566" s="68">
        <v>212425324</v>
      </c>
      <c r="D566" s="74" t="s">
        <v>1929</v>
      </c>
      <c r="E566" s="66">
        <v>4244</v>
      </c>
      <c r="F566" s="66">
        <v>0</v>
      </c>
    </row>
    <row r="567" spans="1:6" s="67" customFormat="1" ht="12">
      <c r="A567" s="64">
        <v>240314</v>
      </c>
      <c r="B567" s="65" t="s">
        <v>1059</v>
      </c>
      <c r="C567" s="68">
        <v>212625326</v>
      </c>
      <c r="D567" s="74" t="s">
        <v>1930</v>
      </c>
      <c r="E567" s="66">
        <v>6321</v>
      </c>
      <c r="F567" s="66">
        <v>0</v>
      </c>
    </row>
    <row r="568" spans="1:6" s="67" customFormat="1" ht="12">
      <c r="A568" s="64">
        <v>240314</v>
      </c>
      <c r="B568" s="65" t="s">
        <v>1059</v>
      </c>
      <c r="C568" s="68">
        <v>212825328</v>
      </c>
      <c r="D568" s="74" t="s">
        <v>1931</v>
      </c>
      <c r="E568" s="66">
        <v>4777</v>
      </c>
      <c r="F568" s="66">
        <v>0</v>
      </c>
    </row>
    <row r="569" spans="1:6" s="67" customFormat="1" ht="12">
      <c r="A569" s="64">
        <v>240314</v>
      </c>
      <c r="B569" s="65" t="s">
        <v>1059</v>
      </c>
      <c r="C569" s="68">
        <v>213525335</v>
      </c>
      <c r="D569" s="74" t="s">
        <v>1932</v>
      </c>
      <c r="E569" s="66">
        <v>6820</v>
      </c>
      <c r="F569" s="66">
        <v>0</v>
      </c>
    </row>
    <row r="570" spans="1:6" s="67" customFormat="1" ht="12">
      <c r="A570" s="64">
        <v>240314</v>
      </c>
      <c r="B570" s="65" t="s">
        <v>1059</v>
      </c>
      <c r="C570" s="68">
        <v>213925339</v>
      </c>
      <c r="D570" s="74" t="s">
        <v>1933</v>
      </c>
      <c r="E570" s="66">
        <v>5521</v>
      </c>
      <c r="F570" s="66">
        <v>0</v>
      </c>
    </row>
    <row r="571" spans="1:6" s="67" customFormat="1" ht="12">
      <c r="A571" s="64">
        <v>240314</v>
      </c>
      <c r="B571" s="65" t="s">
        <v>1059</v>
      </c>
      <c r="C571" s="68">
        <v>216825368</v>
      </c>
      <c r="D571" s="74" t="s">
        <v>1934</v>
      </c>
      <c r="E571" s="66">
        <v>3876</v>
      </c>
      <c r="F571" s="66">
        <v>0</v>
      </c>
    </row>
    <row r="572" spans="1:6" s="67" customFormat="1" ht="12">
      <c r="A572" s="64">
        <v>240314</v>
      </c>
      <c r="B572" s="65" t="s">
        <v>1059</v>
      </c>
      <c r="C572" s="68">
        <v>217225372</v>
      </c>
      <c r="D572" s="74" t="s">
        <v>1935</v>
      </c>
      <c r="E572" s="66">
        <v>10069</v>
      </c>
      <c r="F572" s="66">
        <v>0</v>
      </c>
    </row>
    <row r="573" spans="1:6" s="67" customFormat="1" ht="12">
      <c r="A573" s="64">
        <v>240314</v>
      </c>
      <c r="B573" s="65" t="s">
        <v>1059</v>
      </c>
      <c r="C573" s="68">
        <v>217725377</v>
      </c>
      <c r="D573" s="74" t="s">
        <v>1936</v>
      </c>
      <c r="E573" s="66">
        <v>19552</v>
      </c>
      <c r="F573" s="66">
        <v>0</v>
      </c>
    </row>
    <row r="574" spans="1:6" s="67" customFormat="1" ht="12">
      <c r="A574" s="64">
        <v>240314</v>
      </c>
      <c r="B574" s="65" t="s">
        <v>1059</v>
      </c>
      <c r="C574" s="68">
        <v>218625386</v>
      </c>
      <c r="D574" s="74" t="s">
        <v>1937</v>
      </c>
      <c r="E574" s="66">
        <v>29434</v>
      </c>
      <c r="F574" s="66">
        <v>0</v>
      </c>
    </row>
    <row r="575" spans="1:6" s="67" customFormat="1" ht="12">
      <c r="A575" s="64">
        <v>240314</v>
      </c>
      <c r="B575" s="65" t="s">
        <v>1059</v>
      </c>
      <c r="C575" s="68">
        <v>219425394</v>
      </c>
      <c r="D575" s="74" t="s">
        <v>1938</v>
      </c>
      <c r="E575" s="66">
        <v>12764</v>
      </c>
      <c r="F575" s="66">
        <v>0</v>
      </c>
    </row>
    <row r="576" spans="1:6" s="67" customFormat="1" ht="12">
      <c r="A576" s="64">
        <v>240314</v>
      </c>
      <c r="B576" s="65" t="s">
        <v>1059</v>
      </c>
      <c r="C576" s="68">
        <v>219825398</v>
      </c>
      <c r="D576" s="74" t="s">
        <v>1939</v>
      </c>
      <c r="E576" s="66">
        <v>8224</v>
      </c>
      <c r="F576" s="66">
        <v>0</v>
      </c>
    </row>
    <row r="577" spans="1:6" s="67" customFormat="1" ht="12">
      <c r="A577" s="64">
        <v>240314</v>
      </c>
      <c r="B577" s="65" t="s">
        <v>1059</v>
      </c>
      <c r="C577" s="68">
        <v>210225402</v>
      </c>
      <c r="D577" s="74" t="s">
        <v>1940</v>
      </c>
      <c r="E577" s="66">
        <v>18518</v>
      </c>
      <c r="F577" s="66">
        <v>0</v>
      </c>
    </row>
    <row r="578" spans="1:6" s="67" customFormat="1" ht="12">
      <c r="A578" s="64">
        <v>240314</v>
      </c>
      <c r="B578" s="65" t="s">
        <v>1059</v>
      </c>
      <c r="C578" s="68">
        <v>210725407</v>
      </c>
      <c r="D578" s="74" t="s">
        <v>1941</v>
      </c>
      <c r="E578" s="66">
        <v>10502</v>
      </c>
      <c r="F578" s="66">
        <v>0</v>
      </c>
    </row>
    <row r="579" spans="1:6" s="67" customFormat="1" ht="12">
      <c r="A579" s="64">
        <v>240314</v>
      </c>
      <c r="B579" s="65" t="s">
        <v>1059</v>
      </c>
      <c r="C579" s="68">
        <v>212625426</v>
      </c>
      <c r="D579" s="74" t="s">
        <v>1942</v>
      </c>
      <c r="E579" s="66">
        <v>8480</v>
      </c>
      <c r="F579" s="66">
        <v>0</v>
      </c>
    </row>
    <row r="580" spans="1:6" s="67" customFormat="1" ht="12">
      <c r="A580" s="64">
        <v>240314</v>
      </c>
      <c r="B580" s="65" t="s">
        <v>1059</v>
      </c>
      <c r="C580" s="68">
        <v>213025430</v>
      </c>
      <c r="D580" s="74" t="s">
        <v>1943</v>
      </c>
      <c r="E580" s="66">
        <v>53975</v>
      </c>
      <c r="F580" s="66">
        <v>0</v>
      </c>
    </row>
    <row r="581" spans="1:6" s="67" customFormat="1" ht="12">
      <c r="A581" s="64">
        <v>240314</v>
      </c>
      <c r="B581" s="65" t="s">
        <v>1059</v>
      </c>
      <c r="C581" s="68">
        <v>213625436</v>
      </c>
      <c r="D581" s="74" t="s">
        <v>1944</v>
      </c>
      <c r="E581" s="66">
        <v>4913</v>
      </c>
      <c r="F581" s="66">
        <v>0</v>
      </c>
    </row>
    <row r="582" spans="1:6" s="67" customFormat="1" ht="12">
      <c r="A582" s="64">
        <v>240314</v>
      </c>
      <c r="B582" s="65" t="s">
        <v>1059</v>
      </c>
      <c r="C582" s="68">
        <v>213825438</v>
      </c>
      <c r="D582" s="74" t="s">
        <v>1945</v>
      </c>
      <c r="E582" s="66">
        <v>12066</v>
      </c>
      <c r="F582" s="66">
        <v>0</v>
      </c>
    </row>
    <row r="583" spans="1:6" s="67" customFormat="1" ht="12">
      <c r="A583" s="64">
        <v>240314</v>
      </c>
      <c r="B583" s="65" t="s">
        <v>1059</v>
      </c>
      <c r="C583" s="68">
        <v>217325473</v>
      </c>
      <c r="D583" s="74" t="s">
        <v>1946</v>
      </c>
      <c r="E583" s="66">
        <v>53233</v>
      </c>
      <c r="F583" s="66">
        <v>0</v>
      </c>
    </row>
    <row r="584" spans="1:6" s="67" customFormat="1" ht="12">
      <c r="A584" s="64">
        <v>240314</v>
      </c>
      <c r="B584" s="65" t="s">
        <v>1059</v>
      </c>
      <c r="C584" s="68">
        <v>218325483</v>
      </c>
      <c r="D584" s="74" t="s">
        <v>1947</v>
      </c>
      <c r="E584" s="66">
        <v>3249</v>
      </c>
      <c r="F584" s="66">
        <v>0</v>
      </c>
    </row>
    <row r="585" spans="1:6" s="67" customFormat="1" ht="12">
      <c r="A585" s="64">
        <v>240314</v>
      </c>
      <c r="B585" s="65" t="s">
        <v>1059</v>
      </c>
      <c r="C585" s="68">
        <v>218625486</v>
      </c>
      <c r="D585" s="74" t="s">
        <v>1948</v>
      </c>
      <c r="E585" s="66">
        <v>14356</v>
      </c>
      <c r="F585" s="66">
        <v>0</v>
      </c>
    </row>
    <row r="586" spans="1:6" s="67" customFormat="1" ht="12">
      <c r="A586" s="64">
        <v>240314</v>
      </c>
      <c r="B586" s="65" t="s">
        <v>1059</v>
      </c>
      <c r="C586" s="68">
        <v>218825488</v>
      </c>
      <c r="D586" s="74" t="s">
        <v>1949</v>
      </c>
      <c r="E586" s="66">
        <v>7254</v>
      </c>
      <c r="F586" s="66">
        <v>0</v>
      </c>
    </row>
    <row r="587" spans="1:6" s="67" customFormat="1" ht="12">
      <c r="A587" s="64">
        <v>240314</v>
      </c>
      <c r="B587" s="65" t="s">
        <v>1059</v>
      </c>
      <c r="C587" s="68">
        <v>218925489</v>
      </c>
      <c r="D587" s="74" t="s">
        <v>1950</v>
      </c>
      <c r="E587" s="66">
        <v>4692</v>
      </c>
      <c r="F587" s="66">
        <v>0</v>
      </c>
    </row>
    <row r="588" spans="1:6" s="67" customFormat="1" ht="12">
      <c r="A588" s="64">
        <v>240314</v>
      </c>
      <c r="B588" s="65" t="s">
        <v>1059</v>
      </c>
      <c r="C588" s="68">
        <v>219125491</v>
      </c>
      <c r="D588" s="74" t="s">
        <v>1951</v>
      </c>
      <c r="E588" s="66">
        <v>7733</v>
      </c>
      <c r="F588" s="66">
        <v>0</v>
      </c>
    </row>
    <row r="589" spans="1:6" s="67" customFormat="1" ht="12">
      <c r="A589" s="64">
        <v>240314</v>
      </c>
      <c r="B589" s="65" t="s">
        <v>1059</v>
      </c>
      <c r="C589" s="59">
        <v>210652506</v>
      </c>
      <c r="D589" s="74" t="s">
        <v>1952</v>
      </c>
      <c r="E589" s="66">
        <v>12308</v>
      </c>
      <c r="F589" s="66">
        <v>0</v>
      </c>
    </row>
    <row r="590" spans="1:6" s="67" customFormat="1" ht="12">
      <c r="A590" s="64">
        <v>240314</v>
      </c>
      <c r="B590" s="65" t="s">
        <v>1059</v>
      </c>
      <c r="C590" s="68">
        <v>211325513</v>
      </c>
      <c r="D590" s="74" t="s">
        <v>1953</v>
      </c>
      <c r="E590" s="66">
        <v>32990</v>
      </c>
      <c r="F590" s="66">
        <v>0</v>
      </c>
    </row>
    <row r="591" spans="1:6" s="67" customFormat="1" ht="12">
      <c r="A591" s="64">
        <v>240314</v>
      </c>
      <c r="B591" s="65" t="s">
        <v>1059</v>
      </c>
      <c r="C591" s="68">
        <v>211825518</v>
      </c>
      <c r="D591" s="74" t="s">
        <v>1954</v>
      </c>
      <c r="E591" s="66">
        <v>8024</v>
      </c>
      <c r="F591" s="66">
        <v>0</v>
      </c>
    </row>
    <row r="592" spans="1:6" s="67" customFormat="1" ht="12">
      <c r="A592" s="64">
        <v>240314</v>
      </c>
      <c r="B592" s="65" t="s">
        <v>1059</v>
      </c>
      <c r="C592" s="68">
        <v>212425524</v>
      </c>
      <c r="D592" s="74" t="s">
        <v>1955</v>
      </c>
      <c r="E592" s="66">
        <v>6759</v>
      </c>
      <c r="F592" s="66">
        <v>0</v>
      </c>
    </row>
    <row r="593" spans="1:6" s="67" customFormat="1" ht="12">
      <c r="A593" s="64">
        <v>240314</v>
      </c>
      <c r="B593" s="65" t="s">
        <v>1059</v>
      </c>
      <c r="C593" s="68">
        <v>213025530</v>
      </c>
      <c r="D593" s="74" t="s">
        <v>1956</v>
      </c>
      <c r="E593" s="66">
        <v>8655</v>
      </c>
      <c r="F593" s="66">
        <v>0</v>
      </c>
    </row>
    <row r="594" spans="1:6" s="67" customFormat="1" ht="12">
      <c r="A594" s="64">
        <v>240314</v>
      </c>
      <c r="B594" s="65" t="s">
        <v>1059</v>
      </c>
      <c r="C594" s="68">
        <v>213525535</v>
      </c>
      <c r="D594" s="74" t="s">
        <v>1957</v>
      </c>
      <c r="E594" s="66">
        <v>16187</v>
      </c>
      <c r="F594" s="66">
        <v>0</v>
      </c>
    </row>
    <row r="595" spans="1:6" s="67" customFormat="1" ht="12">
      <c r="A595" s="64">
        <v>240314</v>
      </c>
      <c r="B595" s="65" t="s">
        <v>1059</v>
      </c>
      <c r="C595" s="68">
        <v>217225572</v>
      </c>
      <c r="D595" s="74" t="s">
        <v>1958</v>
      </c>
      <c r="E595" s="66">
        <v>19098</v>
      </c>
      <c r="F595" s="66">
        <v>0</v>
      </c>
    </row>
    <row r="596" spans="1:6" s="67" customFormat="1" ht="12">
      <c r="A596" s="64">
        <v>240314</v>
      </c>
      <c r="B596" s="65" t="s">
        <v>1059</v>
      </c>
      <c r="C596" s="68">
        <v>218025580</v>
      </c>
      <c r="D596" s="74" t="s">
        <v>1959</v>
      </c>
      <c r="E596" s="66">
        <v>4108</v>
      </c>
      <c r="F596" s="66">
        <v>0</v>
      </c>
    </row>
    <row r="597" spans="1:6" s="67" customFormat="1" ht="12">
      <c r="A597" s="64">
        <v>240314</v>
      </c>
      <c r="B597" s="65" t="s">
        <v>1059</v>
      </c>
      <c r="C597" s="68">
        <v>219225592</v>
      </c>
      <c r="D597" s="74" t="s">
        <v>1960</v>
      </c>
      <c r="E597" s="66">
        <v>5301</v>
      </c>
      <c r="F597" s="66">
        <v>0</v>
      </c>
    </row>
    <row r="598" spans="1:6" s="67" customFormat="1" ht="12">
      <c r="A598" s="64">
        <v>240314</v>
      </c>
      <c r="B598" s="65" t="s">
        <v>1059</v>
      </c>
      <c r="C598" s="68">
        <v>219425594</v>
      </c>
      <c r="D598" s="74" t="s">
        <v>1961</v>
      </c>
      <c r="E598" s="66">
        <v>6623</v>
      </c>
      <c r="F598" s="66">
        <v>0</v>
      </c>
    </row>
    <row r="599" spans="1:6" s="67" customFormat="1" ht="12">
      <c r="A599" s="64">
        <v>240314</v>
      </c>
      <c r="B599" s="65" t="s">
        <v>1059</v>
      </c>
      <c r="C599" s="68">
        <v>219625596</v>
      </c>
      <c r="D599" s="74" t="s">
        <v>1962</v>
      </c>
      <c r="E599" s="66">
        <v>11564</v>
      </c>
      <c r="F599" s="66">
        <v>0</v>
      </c>
    </row>
    <row r="600" spans="1:6" s="67" customFormat="1" ht="12">
      <c r="A600" s="64">
        <v>240314</v>
      </c>
      <c r="B600" s="65" t="s">
        <v>1059</v>
      </c>
      <c r="C600" s="68">
        <v>219925599</v>
      </c>
      <c r="D600" s="74" t="s">
        <v>1963</v>
      </c>
      <c r="E600" s="66">
        <v>8782</v>
      </c>
      <c r="F600" s="66">
        <v>0</v>
      </c>
    </row>
    <row r="601" spans="1:6" s="67" customFormat="1" ht="12">
      <c r="A601" s="64">
        <v>240314</v>
      </c>
      <c r="B601" s="65" t="s">
        <v>1059</v>
      </c>
      <c r="C601" s="68">
        <v>211225612</v>
      </c>
      <c r="D601" s="74" t="s">
        <v>1964</v>
      </c>
      <c r="E601" s="66">
        <v>9166</v>
      </c>
      <c r="F601" s="66">
        <v>0</v>
      </c>
    </row>
    <row r="602" spans="1:6" s="67" customFormat="1" ht="12">
      <c r="A602" s="64">
        <v>240314</v>
      </c>
      <c r="B602" s="65" t="s">
        <v>1059</v>
      </c>
      <c r="C602" s="68">
        <v>214525645</v>
      </c>
      <c r="D602" s="74" t="s">
        <v>1965</v>
      </c>
      <c r="E602" s="66">
        <v>14114</v>
      </c>
      <c r="F602" s="66">
        <v>0</v>
      </c>
    </row>
    <row r="603" spans="1:6" s="67" customFormat="1" ht="12">
      <c r="A603" s="64">
        <v>240314</v>
      </c>
      <c r="B603" s="65" t="s">
        <v>1059</v>
      </c>
      <c r="C603" s="68">
        <v>214925649</v>
      </c>
      <c r="D603" s="74" t="s">
        <v>1966</v>
      </c>
      <c r="E603" s="66">
        <v>13499</v>
      </c>
      <c r="F603" s="66">
        <v>0</v>
      </c>
    </row>
    <row r="604" spans="1:6" s="67" customFormat="1" ht="12">
      <c r="A604" s="64">
        <v>240314</v>
      </c>
      <c r="B604" s="65" t="s">
        <v>1059</v>
      </c>
      <c r="C604" s="68">
        <v>215325653</v>
      </c>
      <c r="D604" s="74" t="s">
        <v>1967</v>
      </c>
      <c r="E604" s="66">
        <v>6391</v>
      </c>
      <c r="F604" s="66">
        <v>0</v>
      </c>
    </row>
    <row r="605" spans="1:6" s="67" customFormat="1" ht="12">
      <c r="A605" s="64">
        <v>240314</v>
      </c>
      <c r="B605" s="65" t="s">
        <v>1059</v>
      </c>
      <c r="C605" s="68">
        <v>215825658</v>
      </c>
      <c r="D605" s="74" t="s">
        <v>1968</v>
      </c>
      <c r="E605" s="66">
        <v>9312</v>
      </c>
      <c r="F605" s="66">
        <v>0</v>
      </c>
    </row>
    <row r="606" spans="1:6" s="67" customFormat="1" ht="12">
      <c r="A606" s="64">
        <v>240314</v>
      </c>
      <c r="B606" s="65" t="s">
        <v>1059</v>
      </c>
      <c r="C606" s="68">
        <v>216225662</v>
      </c>
      <c r="D606" s="74" t="s">
        <v>1969</v>
      </c>
      <c r="E606" s="66">
        <v>11900</v>
      </c>
      <c r="F606" s="66">
        <v>0</v>
      </c>
    </row>
    <row r="607" spans="1:6" s="67" customFormat="1" ht="12">
      <c r="A607" s="64">
        <v>240314</v>
      </c>
      <c r="B607" s="65" t="s">
        <v>1059</v>
      </c>
      <c r="C607" s="68">
        <v>211825718</v>
      </c>
      <c r="D607" s="74" t="s">
        <v>1970</v>
      </c>
      <c r="E607" s="66">
        <v>14104</v>
      </c>
      <c r="F607" s="66">
        <v>0</v>
      </c>
    </row>
    <row r="608" spans="1:6" s="67" customFormat="1" ht="12">
      <c r="A608" s="64">
        <v>240314</v>
      </c>
      <c r="B608" s="65" t="s">
        <v>1059</v>
      </c>
      <c r="C608" s="68">
        <v>213625736</v>
      </c>
      <c r="D608" s="74" t="s">
        <v>1971</v>
      </c>
      <c r="E608" s="66">
        <v>11491</v>
      </c>
      <c r="F608" s="66">
        <v>0</v>
      </c>
    </row>
    <row r="609" spans="1:6" s="67" customFormat="1" ht="12">
      <c r="A609" s="64">
        <v>240314</v>
      </c>
      <c r="B609" s="65" t="s">
        <v>1059</v>
      </c>
      <c r="C609" s="68">
        <v>214025740</v>
      </c>
      <c r="D609" s="74" t="s">
        <v>1972</v>
      </c>
      <c r="E609" s="66">
        <v>30705</v>
      </c>
      <c r="F609" s="66">
        <v>0</v>
      </c>
    </row>
    <row r="610" spans="1:6" s="67" customFormat="1" ht="12">
      <c r="A610" s="64">
        <v>240314</v>
      </c>
      <c r="B610" s="65" t="s">
        <v>1059</v>
      </c>
      <c r="C610" s="68">
        <v>214325743</v>
      </c>
      <c r="D610" s="74" t="s">
        <v>1973</v>
      </c>
      <c r="E610" s="66">
        <v>25176</v>
      </c>
      <c r="F610" s="66">
        <v>0</v>
      </c>
    </row>
    <row r="611" spans="1:6" s="67" customFormat="1" ht="12">
      <c r="A611" s="64">
        <v>240314</v>
      </c>
      <c r="B611" s="65" t="s">
        <v>1059</v>
      </c>
      <c r="C611" s="68">
        <v>214525745</v>
      </c>
      <c r="D611" s="74" t="s">
        <v>1974</v>
      </c>
      <c r="E611" s="66">
        <v>14518</v>
      </c>
      <c r="F611" s="66">
        <v>0</v>
      </c>
    </row>
    <row r="612" spans="1:6" s="67" customFormat="1" ht="12">
      <c r="A612" s="64">
        <v>240314</v>
      </c>
      <c r="B612" s="65" t="s">
        <v>1059</v>
      </c>
      <c r="C612" s="68">
        <v>215825758</v>
      </c>
      <c r="D612" s="74" t="s">
        <v>1975</v>
      </c>
      <c r="E612" s="66">
        <v>21020</v>
      </c>
      <c r="F612" s="66">
        <v>0</v>
      </c>
    </row>
    <row r="613" spans="1:6" s="67" customFormat="1" ht="12">
      <c r="A613" s="64">
        <v>240314</v>
      </c>
      <c r="B613" s="65" t="s">
        <v>1059</v>
      </c>
      <c r="C613" s="68">
        <v>216925769</v>
      </c>
      <c r="D613" s="74" t="s">
        <v>1976</v>
      </c>
      <c r="E613" s="66">
        <v>14265</v>
      </c>
      <c r="F613" s="66">
        <v>0</v>
      </c>
    </row>
    <row r="614" spans="1:6" s="67" customFormat="1" ht="12">
      <c r="A614" s="64">
        <v>240314</v>
      </c>
      <c r="B614" s="65" t="s">
        <v>1059</v>
      </c>
      <c r="C614" s="68">
        <v>217225772</v>
      </c>
      <c r="D614" s="74" t="s">
        <v>1977</v>
      </c>
      <c r="E614" s="66">
        <v>16692</v>
      </c>
      <c r="F614" s="66">
        <v>0</v>
      </c>
    </row>
    <row r="615" spans="1:6" s="67" customFormat="1" ht="12">
      <c r="A615" s="64">
        <v>240314</v>
      </c>
      <c r="B615" s="65" t="s">
        <v>1059</v>
      </c>
      <c r="C615" s="68">
        <v>217725777</v>
      </c>
      <c r="D615" s="74" t="s">
        <v>1978</v>
      </c>
      <c r="E615" s="66">
        <v>6573</v>
      </c>
      <c r="F615" s="66">
        <v>0</v>
      </c>
    </row>
    <row r="616" spans="1:6" s="67" customFormat="1" ht="12">
      <c r="A616" s="64">
        <v>240314</v>
      </c>
      <c r="B616" s="65" t="s">
        <v>1059</v>
      </c>
      <c r="C616" s="68">
        <v>217925779</v>
      </c>
      <c r="D616" s="74" t="s">
        <v>1979</v>
      </c>
      <c r="E616" s="66">
        <v>6997</v>
      </c>
      <c r="F616" s="66">
        <v>0</v>
      </c>
    </row>
    <row r="617" spans="1:6" s="67" customFormat="1" ht="12">
      <c r="A617" s="64">
        <v>240314</v>
      </c>
      <c r="B617" s="65" t="s">
        <v>1059</v>
      </c>
      <c r="C617" s="68">
        <v>218125781</v>
      </c>
      <c r="D617" s="74" t="s">
        <v>1980</v>
      </c>
      <c r="E617" s="66">
        <v>5771</v>
      </c>
      <c r="F617" s="66">
        <v>0</v>
      </c>
    </row>
    <row r="618" spans="1:6" s="67" customFormat="1" ht="12">
      <c r="A618" s="64">
        <v>240314</v>
      </c>
      <c r="B618" s="65" t="s">
        <v>1059</v>
      </c>
      <c r="C618" s="68">
        <v>218525785</v>
      </c>
      <c r="D618" s="74" t="s">
        <v>1981</v>
      </c>
      <c r="E618" s="66">
        <v>17317</v>
      </c>
      <c r="F618" s="66">
        <v>0</v>
      </c>
    </row>
    <row r="619" spans="1:6" s="67" customFormat="1" ht="12">
      <c r="A619" s="64">
        <v>240314</v>
      </c>
      <c r="B619" s="65" t="s">
        <v>1059</v>
      </c>
      <c r="C619" s="68">
        <v>219325793</v>
      </c>
      <c r="D619" s="74" t="s">
        <v>1982</v>
      </c>
      <c r="E619" s="66">
        <v>9398</v>
      </c>
      <c r="F619" s="66">
        <v>0</v>
      </c>
    </row>
    <row r="620" spans="1:6" s="67" customFormat="1" ht="12">
      <c r="A620" s="64">
        <v>240314</v>
      </c>
      <c r="B620" s="65" t="s">
        <v>1059</v>
      </c>
      <c r="C620" s="68">
        <v>219725797</v>
      </c>
      <c r="D620" s="74" t="s">
        <v>1983</v>
      </c>
      <c r="E620" s="66">
        <v>10477</v>
      </c>
      <c r="F620" s="66">
        <v>0</v>
      </c>
    </row>
    <row r="621" spans="1:6" s="67" customFormat="1" ht="12">
      <c r="A621" s="64">
        <v>240314</v>
      </c>
      <c r="B621" s="65" t="s">
        <v>1059</v>
      </c>
      <c r="C621" s="68">
        <v>219925799</v>
      </c>
      <c r="D621" s="74" t="s">
        <v>1984</v>
      </c>
      <c r="E621" s="66">
        <v>16021</v>
      </c>
      <c r="F621" s="66">
        <v>0</v>
      </c>
    </row>
    <row r="622" spans="1:6" s="67" customFormat="1" ht="12">
      <c r="A622" s="64">
        <v>240314</v>
      </c>
      <c r="B622" s="65" t="s">
        <v>1059</v>
      </c>
      <c r="C622" s="68">
        <v>210525805</v>
      </c>
      <c r="D622" s="74" t="s">
        <v>1985</v>
      </c>
      <c r="E622" s="66">
        <v>5100</v>
      </c>
      <c r="F622" s="66">
        <v>0</v>
      </c>
    </row>
    <row r="623" spans="1:6" s="67" customFormat="1" ht="12">
      <c r="A623" s="64">
        <v>240314</v>
      </c>
      <c r="B623" s="65" t="s">
        <v>1059</v>
      </c>
      <c r="C623" s="68">
        <v>210725807</v>
      </c>
      <c r="D623" s="74" t="s">
        <v>1986</v>
      </c>
      <c r="E623" s="66">
        <v>3128</v>
      </c>
      <c r="F623" s="66">
        <v>0</v>
      </c>
    </row>
    <row r="624" spans="1:6" s="67" customFormat="1" ht="12">
      <c r="A624" s="64">
        <v>240314</v>
      </c>
      <c r="B624" s="65" t="s">
        <v>1059</v>
      </c>
      <c r="C624" s="68">
        <v>211525815</v>
      </c>
      <c r="D624" s="74" t="s">
        <v>1987</v>
      </c>
      <c r="E624" s="66">
        <v>17469</v>
      </c>
      <c r="F624" s="66">
        <v>0</v>
      </c>
    </row>
    <row r="625" spans="1:6" s="67" customFormat="1" ht="12">
      <c r="A625" s="64">
        <v>240314</v>
      </c>
      <c r="B625" s="65" t="s">
        <v>1059</v>
      </c>
      <c r="C625" s="68">
        <v>211725817</v>
      </c>
      <c r="D625" s="74" t="s">
        <v>1988</v>
      </c>
      <c r="E625" s="66">
        <v>29989</v>
      </c>
      <c r="F625" s="66">
        <v>0</v>
      </c>
    </row>
    <row r="626" spans="1:6" s="67" customFormat="1" ht="12">
      <c r="A626" s="64">
        <v>240314</v>
      </c>
      <c r="B626" s="65" t="s">
        <v>1059</v>
      </c>
      <c r="C626" s="68">
        <v>212325823</v>
      </c>
      <c r="D626" s="74" t="s">
        <v>1989</v>
      </c>
      <c r="E626" s="66">
        <v>6405</v>
      </c>
      <c r="F626" s="66">
        <v>0</v>
      </c>
    </row>
    <row r="627" spans="1:6" s="67" customFormat="1" ht="12">
      <c r="A627" s="64">
        <v>240314</v>
      </c>
      <c r="B627" s="65" t="s">
        <v>1059</v>
      </c>
      <c r="C627" s="68">
        <v>213925839</v>
      </c>
      <c r="D627" s="74" t="s">
        <v>1990</v>
      </c>
      <c r="E627" s="66">
        <v>14301</v>
      </c>
      <c r="F627" s="66">
        <v>0</v>
      </c>
    </row>
    <row r="628" spans="1:6" s="67" customFormat="1" ht="12">
      <c r="A628" s="64">
        <v>240314</v>
      </c>
      <c r="B628" s="65" t="s">
        <v>1059</v>
      </c>
      <c r="C628" s="68">
        <v>214125841</v>
      </c>
      <c r="D628" s="74" t="s">
        <v>1991</v>
      </c>
      <c r="E628" s="66">
        <v>7652</v>
      </c>
      <c r="F628" s="66">
        <v>0</v>
      </c>
    </row>
    <row r="629" spans="1:6" s="67" customFormat="1" ht="12">
      <c r="A629" s="64">
        <v>240314</v>
      </c>
      <c r="B629" s="65" t="s">
        <v>1059</v>
      </c>
      <c r="C629" s="68">
        <v>214325843</v>
      </c>
      <c r="D629" s="74" t="s">
        <v>1992</v>
      </c>
      <c r="E629" s="66">
        <v>37792</v>
      </c>
      <c r="F629" s="66">
        <v>0</v>
      </c>
    </row>
    <row r="630" spans="1:6" s="67" customFormat="1" ht="12">
      <c r="A630" s="64">
        <v>240314</v>
      </c>
      <c r="B630" s="65" t="s">
        <v>1059</v>
      </c>
      <c r="C630" s="68">
        <v>214525845</v>
      </c>
      <c r="D630" s="74" t="s">
        <v>1993</v>
      </c>
      <c r="E630" s="66">
        <v>8197</v>
      </c>
      <c r="F630" s="66">
        <v>0</v>
      </c>
    </row>
    <row r="631" spans="1:6" s="67" customFormat="1" ht="12">
      <c r="A631" s="64">
        <v>240314</v>
      </c>
      <c r="B631" s="65" t="s">
        <v>1059</v>
      </c>
      <c r="C631" s="68">
        <v>215125851</v>
      </c>
      <c r="D631" s="74" t="s">
        <v>1994</v>
      </c>
      <c r="E631" s="66">
        <v>5174</v>
      </c>
      <c r="F631" s="66">
        <v>0</v>
      </c>
    </row>
    <row r="632" spans="1:6" s="67" customFormat="1" ht="12">
      <c r="A632" s="64">
        <v>240314</v>
      </c>
      <c r="B632" s="65" t="s">
        <v>1059</v>
      </c>
      <c r="C632" s="68">
        <v>216225862</v>
      </c>
      <c r="D632" s="74" t="s">
        <v>1995</v>
      </c>
      <c r="E632" s="66">
        <v>9261</v>
      </c>
      <c r="F632" s="66">
        <v>0</v>
      </c>
    </row>
    <row r="633" spans="1:6" s="67" customFormat="1" ht="12">
      <c r="A633" s="64">
        <v>240314</v>
      </c>
      <c r="B633" s="65" t="s">
        <v>1059</v>
      </c>
      <c r="C633" s="68">
        <v>216725867</v>
      </c>
      <c r="D633" s="74" t="s">
        <v>1996</v>
      </c>
      <c r="E633" s="66">
        <v>5241</v>
      </c>
      <c r="F633" s="66">
        <v>0</v>
      </c>
    </row>
    <row r="634" spans="1:6" s="67" customFormat="1" ht="12">
      <c r="A634" s="64">
        <v>240314</v>
      </c>
      <c r="B634" s="65" t="s">
        <v>1059</v>
      </c>
      <c r="C634" s="68">
        <v>217125871</v>
      </c>
      <c r="D634" s="74" t="s">
        <v>1997</v>
      </c>
      <c r="E634" s="66">
        <v>2895</v>
      </c>
      <c r="F634" s="66">
        <v>0</v>
      </c>
    </row>
    <row r="635" spans="1:6" s="67" customFormat="1" ht="12">
      <c r="A635" s="64">
        <v>240314</v>
      </c>
      <c r="B635" s="65" t="s">
        <v>1059</v>
      </c>
      <c r="C635" s="68">
        <v>217325873</v>
      </c>
      <c r="D635" s="74" t="s">
        <v>1998</v>
      </c>
      <c r="E635" s="66">
        <v>21560</v>
      </c>
      <c r="F635" s="66">
        <v>0</v>
      </c>
    </row>
    <row r="636" spans="1:6" s="67" customFormat="1" ht="12">
      <c r="A636" s="64">
        <v>240314</v>
      </c>
      <c r="B636" s="65" t="s">
        <v>1059</v>
      </c>
      <c r="C636" s="68">
        <v>217525875</v>
      </c>
      <c r="D636" s="74" t="s">
        <v>1999</v>
      </c>
      <c r="E636" s="66">
        <v>27800</v>
      </c>
      <c r="F636" s="66">
        <v>0</v>
      </c>
    </row>
    <row r="637" spans="1:6" s="67" customFormat="1" ht="12">
      <c r="A637" s="64">
        <v>240314</v>
      </c>
      <c r="B637" s="65" t="s">
        <v>1059</v>
      </c>
      <c r="C637" s="68">
        <v>217825878</v>
      </c>
      <c r="D637" s="74" t="s">
        <v>2000</v>
      </c>
      <c r="E637" s="66">
        <v>18089</v>
      </c>
      <c r="F637" s="66">
        <v>0</v>
      </c>
    </row>
    <row r="638" spans="1:6" s="67" customFormat="1" ht="12">
      <c r="A638" s="64">
        <v>240314</v>
      </c>
      <c r="B638" s="65" t="s">
        <v>1059</v>
      </c>
      <c r="C638" s="68">
        <v>218525885</v>
      </c>
      <c r="D638" s="74" t="s">
        <v>2001</v>
      </c>
      <c r="E638" s="66">
        <v>24891</v>
      </c>
      <c r="F638" s="66">
        <v>0</v>
      </c>
    </row>
    <row r="639" spans="1:6" s="67" customFormat="1" ht="12">
      <c r="A639" s="64">
        <v>240314</v>
      </c>
      <c r="B639" s="65" t="s">
        <v>1059</v>
      </c>
      <c r="C639" s="68">
        <v>219825898</v>
      </c>
      <c r="D639" s="74" t="s">
        <v>2002</v>
      </c>
      <c r="E639" s="66">
        <v>5640</v>
      </c>
      <c r="F639" s="66">
        <v>0</v>
      </c>
    </row>
    <row r="640" spans="1:6" s="67" customFormat="1" ht="12">
      <c r="A640" s="64">
        <v>240314</v>
      </c>
      <c r="B640" s="65" t="s">
        <v>1059</v>
      </c>
      <c r="C640" s="68">
        <v>219925899</v>
      </c>
      <c r="D640" s="74" t="s">
        <v>2003</v>
      </c>
      <c r="E640" s="66">
        <v>95273</v>
      </c>
      <c r="F640" s="66">
        <v>0</v>
      </c>
    </row>
    <row r="641" spans="1:6" s="67" customFormat="1" ht="12">
      <c r="A641" s="64">
        <v>240314</v>
      </c>
      <c r="B641" s="65" t="s">
        <v>1059</v>
      </c>
      <c r="C641" s="68">
        <v>210127001</v>
      </c>
      <c r="D641" s="74" t="s">
        <v>2004</v>
      </c>
      <c r="E641" s="66">
        <v>234020</v>
      </c>
      <c r="F641" s="66">
        <v>0</v>
      </c>
    </row>
    <row r="642" spans="1:6" s="67" customFormat="1" ht="12">
      <c r="A642" s="64">
        <v>240314</v>
      </c>
      <c r="B642" s="65" t="s">
        <v>1059</v>
      </c>
      <c r="C642" s="68">
        <v>210627006</v>
      </c>
      <c r="D642" s="74" t="s">
        <v>2005</v>
      </c>
      <c r="E642" s="66">
        <v>15543</v>
      </c>
      <c r="F642" s="66">
        <v>0</v>
      </c>
    </row>
    <row r="643" spans="1:6" s="67" customFormat="1" ht="12">
      <c r="A643" s="64">
        <v>240314</v>
      </c>
      <c r="B643" s="65" t="s">
        <v>1059</v>
      </c>
      <c r="C643" s="68">
        <v>212527025</v>
      </c>
      <c r="D643" s="74" t="s">
        <v>2006</v>
      </c>
      <c r="E643" s="66">
        <v>35517</v>
      </c>
      <c r="F643" s="66">
        <v>0</v>
      </c>
    </row>
    <row r="644" spans="1:6" s="67" customFormat="1" ht="12">
      <c r="A644" s="64">
        <v>240314</v>
      </c>
      <c r="B644" s="65" t="s">
        <v>1059</v>
      </c>
      <c r="C644" s="68">
        <v>215027050</v>
      </c>
      <c r="D644" s="74" t="s">
        <v>2007</v>
      </c>
      <c r="E644" s="66">
        <v>14142</v>
      </c>
      <c r="F644" s="66">
        <v>0</v>
      </c>
    </row>
    <row r="645" spans="1:6" s="67" customFormat="1" ht="12">
      <c r="A645" s="64">
        <v>240314</v>
      </c>
      <c r="B645" s="65" t="s">
        <v>1059</v>
      </c>
      <c r="C645" s="68">
        <v>217327073</v>
      </c>
      <c r="D645" s="74" t="s">
        <v>2008</v>
      </c>
      <c r="E645" s="66">
        <v>20566</v>
      </c>
      <c r="F645" s="66">
        <v>0</v>
      </c>
    </row>
    <row r="646" spans="1:6" s="67" customFormat="1" ht="12">
      <c r="A646" s="64">
        <v>240314</v>
      </c>
      <c r="B646" s="65" t="s">
        <v>1059</v>
      </c>
      <c r="C646" s="68">
        <v>217527075</v>
      </c>
      <c r="D646" s="74" t="s">
        <v>2009</v>
      </c>
      <c r="E646" s="66">
        <v>14841</v>
      </c>
      <c r="F646" s="66">
        <v>0</v>
      </c>
    </row>
    <row r="647" spans="1:6" s="67" customFormat="1" ht="12">
      <c r="A647" s="64">
        <v>240314</v>
      </c>
      <c r="B647" s="65" t="s">
        <v>1059</v>
      </c>
      <c r="C647" s="68">
        <v>217727077</v>
      </c>
      <c r="D647" s="74" t="s">
        <v>2010</v>
      </c>
      <c r="E647" s="66">
        <v>29523</v>
      </c>
      <c r="F647" s="66">
        <v>0</v>
      </c>
    </row>
    <row r="648" spans="1:6" s="67" customFormat="1" ht="12">
      <c r="A648" s="64">
        <v>240314</v>
      </c>
      <c r="B648" s="65" t="s">
        <v>1059</v>
      </c>
      <c r="C648" s="68">
        <v>219927099</v>
      </c>
      <c r="D648" s="74" t="s">
        <v>2011</v>
      </c>
      <c r="E648" s="66">
        <v>21855</v>
      </c>
      <c r="F648" s="66">
        <v>0</v>
      </c>
    </row>
    <row r="649" spans="1:6" s="67" customFormat="1" ht="12">
      <c r="A649" s="64">
        <v>240314</v>
      </c>
      <c r="B649" s="65" t="s">
        <v>1059</v>
      </c>
      <c r="C649" s="68">
        <v>213527135</v>
      </c>
      <c r="D649" s="74" t="s">
        <v>2012</v>
      </c>
      <c r="E649" s="66">
        <v>12538</v>
      </c>
      <c r="F649" s="66">
        <v>0</v>
      </c>
    </row>
    <row r="650" spans="1:6" s="67" customFormat="1" ht="12">
      <c r="A650" s="64">
        <v>240314</v>
      </c>
      <c r="B650" s="65" t="s">
        <v>1059</v>
      </c>
      <c r="C650" s="68">
        <v>215027150</v>
      </c>
      <c r="D650" s="74" t="s">
        <v>2013</v>
      </c>
      <c r="E650" s="66">
        <v>12869</v>
      </c>
      <c r="F650" s="66">
        <v>0</v>
      </c>
    </row>
    <row r="651" spans="1:6" s="67" customFormat="1" ht="12">
      <c r="A651" s="64">
        <v>240314</v>
      </c>
      <c r="B651" s="65" t="s">
        <v>1059</v>
      </c>
      <c r="C651" s="68">
        <v>216027160</v>
      </c>
      <c r="D651" s="74" t="s">
        <v>2014</v>
      </c>
      <c r="E651" s="66">
        <v>7603</v>
      </c>
      <c r="F651" s="66">
        <v>0</v>
      </c>
    </row>
    <row r="652" spans="1:6" s="67" customFormat="1" ht="12">
      <c r="A652" s="64">
        <v>240314</v>
      </c>
      <c r="B652" s="65" t="s">
        <v>1059</v>
      </c>
      <c r="C652" s="68">
        <v>210527205</v>
      </c>
      <c r="D652" s="74" t="s">
        <v>2015</v>
      </c>
      <c r="E652" s="66">
        <v>28636</v>
      </c>
      <c r="F652" s="66">
        <v>0</v>
      </c>
    </row>
    <row r="653" spans="1:6" s="67" customFormat="1" ht="12">
      <c r="A653" s="64">
        <v>240314</v>
      </c>
      <c r="B653" s="65" t="s">
        <v>1059</v>
      </c>
      <c r="C653" s="68">
        <v>214527245</v>
      </c>
      <c r="D653" s="74" t="s">
        <v>2016</v>
      </c>
      <c r="E653" s="66">
        <v>8848</v>
      </c>
      <c r="F653" s="66">
        <v>0</v>
      </c>
    </row>
    <row r="654" spans="1:6" s="67" customFormat="1" ht="12">
      <c r="A654" s="64">
        <v>240314</v>
      </c>
      <c r="B654" s="65" t="s">
        <v>1059</v>
      </c>
      <c r="C654" s="68">
        <v>215027250</v>
      </c>
      <c r="D654" s="74" t="s">
        <v>2017</v>
      </c>
      <c r="E654" s="66">
        <v>23634</v>
      </c>
      <c r="F654" s="66">
        <v>0</v>
      </c>
    </row>
    <row r="655" spans="1:6" s="67" customFormat="1" ht="12">
      <c r="A655" s="64">
        <v>240314</v>
      </c>
      <c r="B655" s="65" t="s">
        <v>1059</v>
      </c>
      <c r="C655" s="68">
        <v>216127361</v>
      </c>
      <c r="D655" s="74" t="s">
        <v>2018</v>
      </c>
      <c r="E655" s="66">
        <v>59296</v>
      </c>
      <c r="F655" s="66">
        <v>0</v>
      </c>
    </row>
    <row r="656" spans="1:6" s="67" customFormat="1" ht="12">
      <c r="A656" s="64">
        <v>240314</v>
      </c>
      <c r="B656" s="65" t="s">
        <v>1059</v>
      </c>
      <c r="C656" s="68">
        <v>217227372</v>
      </c>
      <c r="D656" s="74" t="s">
        <v>2019</v>
      </c>
      <c r="E656" s="66">
        <v>4830</v>
      </c>
      <c r="F656" s="66">
        <v>0</v>
      </c>
    </row>
    <row r="657" spans="1:6" s="67" customFormat="1" ht="12">
      <c r="A657" s="64">
        <v>240314</v>
      </c>
      <c r="B657" s="65" t="s">
        <v>1059</v>
      </c>
      <c r="C657" s="68">
        <v>211327413</v>
      </c>
      <c r="D657" s="74" t="s">
        <v>2020</v>
      </c>
      <c r="E657" s="66">
        <v>17596</v>
      </c>
      <c r="F657" s="66">
        <v>0</v>
      </c>
    </row>
    <row r="658" spans="1:6" s="67" customFormat="1" ht="12">
      <c r="A658" s="64">
        <v>240314</v>
      </c>
      <c r="B658" s="65" t="s">
        <v>1059</v>
      </c>
      <c r="C658" s="68">
        <v>212527425</v>
      </c>
      <c r="D658" s="74" t="s">
        <v>2021</v>
      </c>
      <c r="E658" s="66">
        <v>15695</v>
      </c>
      <c r="F658" s="66">
        <v>0</v>
      </c>
    </row>
    <row r="659" spans="1:6" s="67" customFormat="1" ht="12">
      <c r="A659" s="64">
        <v>240314</v>
      </c>
      <c r="B659" s="65" t="s">
        <v>1059</v>
      </c>
      <c r="C659" s="68">
        <v>213027430</v>
      </c>
      <c r="D659" s="74" t="s">
        <v>2022</v>
      </c>
      <c r="E659" s="66">
        <v>23942</v>
      </c>
      <c r="F659" s="66">
        <v>0</v>
      </c>
    </row>
    <row r="660" spans="1:6" s="67" customFormat="1" ht="12">
      <c r="A660" s="64">
        <v>240314</v>
      </c>
      <c r="B660" s="65" t="s">
        <v>1059</v>
      </c>
      <c r="C660" s="68">
        <v>215027450</v>
      </c>
      <c r="D660" s="74" t="s">
        <v>2023</v>
      </c>
      <c r="E660" s="66">
        <v>17959</v>
      </c>
      <c r="F660" s="66">
        <v>0</v>
      </c>
    </row>
    <row r="661" spans="1:6" s="67" customFormat="1" ht="12">
      <c r="A661" s="64">
        <v>240314</v>
      </c>
      <c r="B661" s="65" t="s">
        <v>1059</v>
      </c>
      <c r="C661" s="68">
        <v>219127491</v>
      </c>
      <c r="D661" s="74" t="s">
        <v>2024</v>
      </c>
      <c r="E661" s="66">
        <v>10477</v>
      </c>
      <c r="F661" s="66">
        <v>0</v>
      </c>
    </row>
    <row r="662" spans="1:6" s="67" customFormat="1" ht="12">
      <c r="A662" s="64">
        <v>240314</v>
      </c>
      <c r="B662" s="65" t="s">
        <v>1059</v>
      </c>
      <c r="C662" s="68">
        <v>219527495</v>
      </c>
      <c r="D662" s="74" t="s">
        <v>2025</v>
      </c>
      <c r="E662" s="66">
        <v>12275</v>
      </c>
      <c r="F662" s="66">
        <v>0</v>
      </c>
    </row>
    <row r="663" spans="1:6" s="67" customFormat="1" ht="12">
      <c r="A663" s="64">
        <v>240314</v>
      </c>
      <c r="B663" s="65" t="s">
        <v>1059</v>
      </c>
      <c r="C663" s="68">
        <v>218027580</v>
      </c>
      <c r="D663" s="74" t="s">
        <v>2026</v>
      </c>
      <c r="E663" s="66">
        <v>10348</v>
      </c>
      <c r="F663" s="66">
        <v>0</v>
      </c>
    </row>
    <row r="664" spans="1:6" s="67" customFormat="1" ht="12">
      <c r="A664" s="64">
        <v>240314</v>
      </c>
      <c r="B664" s="65" t="s">
        <v>1059</v>
      </c>
      <c r="C664" s="68">
        <v>210027600</v>
      </c>
      <c r="D664" s="74" t="s">
        <v>2027</v>
      </c>
      <c r="E664" s="66">
        <v>16206</v>
      </c>
      <c r="F664" s="66">
        <v>0</v>
      </c>
    </row>
    <row r="665" spans="1:6" s="67" customFormat="1" ht="12">
      <c r="A665" s="64">
        <v>240314</v>
      </c>
      <c r="B665" s="65" t="s">
        <v>1059</v>
      </c>
      <c r="C665" s="68">
        <v>211527615</v>
      </c>
      <c r="D665" s="74" t="s">
        <v>2028</v>
      </c>
      <c r="E665" s="66">
        <v>48939</v>
      </c>
      <c r="F665" s="66">
        <v>0</v>
      </c>
    </row>
    <row r="666" spans="1:6" s="67" customFormat="1" ht="12">
      <c r="A666" s="64">
        <v>240314</v>
      </c>
      <c r="B666" s="65" t="s">
        <v>1059</v>
      </c>
      <c r="C666" s="68">
        <v>216027660</v>
      </c>
      <c r="D666" s="74" t="s">
        <v>2029</v>
      </c>
      <c r="E666" s="66">
        <v>7141</v>
      </c>
      <c r="F666" s="66">
        <v>0</v>
      </c>
    </row>
    <row r="667" spans="1:6" s="67" customFormat="1" ht="12">
      <c r="A667" s="64">
        <v>240314</v>
      </c>
      <c r="B667" s="65" t="s">
        <v>1059</v>
      </c>
      <c r="C667" s="68">
        <v>214527745</v>
      </c>
      <c r="D667" s="74" t="s">
        <v>2030</v>
      </c>
      <c r="E667" s="66">
        <v>7192</v>
      </c>
      <c r="F667" s="66">
        <v>0</v>
      </c>
    </row>
    <row r="668" spans="1:6" s="67" customFormat="1" ht="12">
      <c r="A668" s="64">
        <v>240314</v>
      </c>
      <c r="B668" s="65" t="s">
        <v>1059</v>
      </c>
      <c r="C668" s="68">
        <v>218727787</v>
      </c>
      <c r="D668" s="74" t="s">
        <v>2031</v>
      </c>
      <c r="E668" s="66">
        <v>35732</v>
      </c>
      <c r="F668" s="66">
        <v>0</v>
      </c>
    </row>
    <row r="669" spans="1:6" s="67" customFormat="1" ht="12">
      <c r="A669" s="64">
        <v>240314</v>
      </c>
      <c r="B669" s="65" t="s">
        <v>1059</v>
      </c>
      <c r="C669" s="68">
        <v>210027800</v>
      </c>
      <c r="D669" s="74" t="s">
        <v>2032</v>
      </c>
      <c r="E669" s="66">
        <v>20507</v>
      </c>
      <c r="F669" s="66">
        <v>0</v>
      </c>
    </row>
    <row r="670" spans="1:6" s="67" customFormat="1" ht="12">
      <c r="A670" s="64">
        <v>240314</v>
      </c>
      <c r="B670" s="65" t="s">
        <v>1059</v>
      </c>
      <c r="C670" s="68">
        <v>211027810</v>
      </c>
      <c r="D670" s="74" t="s">
        <v>2033</v>
      </c>
      <c r="E670" s="66">
        <v>10899</v>
      </c>
      <c r="F670" s="66">
        <v>0</v>
      </c>
    </row>
    <row r="671" spans="1:6" s="67" customFormat="1" ht="12">
      <c r="A671" s="64">
        <v>240314</v>
      </c>
      <c r="B671" s="65" t="s">
        <v>1059</v>
      </c>
      <c r="C671" s="68">
        <v>210641006</v>
      </c>
      <c r="D671" s="74" t="s">
        <v>2034</v>
      </c>
      <c r="E671" s="66">
        <v>28238</v>
      </c>
      <c r="F671" s="66">
        <v>0</v>
      </c>
    </row>
    <row r="672" spans="1:6" s="67" customFormat="1" ht="12">
      <c r="A672" s="64">
        <v>240314</v>
      </c>
      <c r="B672" s="65" t="s">
        <v>1059</v>
      </c>
      <c r="C672" s="68">
        <v>211341013</v>
      </c>
      <c r="D672" s="74" t="s">
        <v>2035</v>
      </c>
      <c r="E672" s="66">
        <v>11405</v>
      </c>
      <c r="F672" s="66">
        <v>0</v>
      </c>
    </row>
    <row r="673" spans="1:6" s="67" customFormat="1" ht="12">
      <c r="A673" s="64">
        <v>240314</v>
      </c>
      <c r="B673" s="65" t="s">
        <v>1059</v>
      </c>
      <c r="C673" s="68">
        <v>211641016</v>
      </c>
      <c r="D673" s="74" t="s">
        <v>2036</v>
      </c>
      <c r="E673" s="66">
        <v>22619</v>
      </c>
      <c r="F673" s="66">
        <v>0</v>
      </c>
    </row>
    <row r="674" spans="1:6" s="67" customFormat="1" ht="12">
      <c r="A674" s="64">
        <v>240314</v>
      </c>
      <c r="B674" s="65" t="s">
        <v>1059</v>
      </c>
      <c r="C674" s="68">
        <v>212041020</v>
      </c>
      <c r="D674" s="74" t="s">
        <v>2037</v>
      </c>
      <c r="E674" s="66">
        <v>29141</v>
      </c>
      <c r="F674" s="66">
        <v>0</v>
      </c>
    </row>
    <row r="675" spans="1:6" s="67" customFormat="1" ht="12">
      <c r="A675" s="64">
        <v>240314</v>
      </c>
      <c r="B675" s="65" t="s">
        <v>1059</v>
      </c>
      <c r="C675" s="68">
        <v>212641026</v>
      </c>
      <c r="D675" s="74" t="s">
        <v>2038</v>
      </c>
      <c r="E675" s="66">
        <v>4812</v>
      </c>
      <c r="F675" s="66">
        <v>0</v>
      </c>
    </row>
    <row r="676" spans="1:6" s="67" customFormat="1" ht="12">
      <c r="A676" s="64">
        <v>240314</v>
      </c>
      <c r="B676" s="65" t="s">
        <v>1059</v>
      </c>
      <c r="C676" s="68">
        <v>217841078</v>
      </c>
      <c r="D676" s="74" t="s">
        <v>2039</v>
      </c>
      <c r="E676" s="66">
        <v>10366</v>
      </c>
      <c r="F676" s="66">
        <v>0</v>
      </c>
    </row>
    <row r="677" spans="1:6" s="67" customFormat="1" ht="12">
      <c r="A677" s="64">
        <v>240314</v>
      </c>
      <c r="B677" s="65" t="s">
        <v>1059</v>
      </c>
      <c r="C677" s="68">
        <v>213241132</v>
      </c>
      <c r="D677" s="74" t="s">
        <v>2040</v>
      </c>
      <c r="E677" s="66">
        <v>38186</v>
      </c>
      <c r="F677" s="66">
        <v>0</v>
      </c>
    </row>
    <row r="678" spans="1:6" s="67" customFormat="1" ht="12">
      <c r="A678" s="64">
        <v>240314</v>
      </c>
      <c r="B678" s="65" t="s">
        <v>1059</v>
      </c>
      <c r="C678" s="68">
        <v>210641206</v>
      </c>
      <c r="D678" s="74" t="s">
        <v>2041</v>
      </c>
      <c r="E678" s="66">
        <v>11979</v>
      </c>
      <c r="F678" s="66">
        <v>0</v>
      </c>
    </row>
    <row r="679" spans="1:6" s="67" customFormat="1" ht="12">
      <c r="A679" s="64">
        <v>240314</v>
      </c>
      <c r="B679" s="65" t="s">
        <v>1059</v>
      </c>
      <c r="C679" s="68">
        <v>214441244</v>
      </c>
      <c r="D679" s="74" t="s">
        <v>2042</v>
      </c>
      <c r="E679" s="66">
        <v>4313</v>
      </c>
      <c r="F679" s="66">
        <v>0</v>
      </c>
    </row>
    <row r="680" spans="1:6" s="67" customFormat="1" ht="12">
      <c r="A680" s="64">
        <v>240314</v>
      </c>
      <c r="B680" s="65" t="s">
        <v>1059</v>
      </c>
      <c r="C680" s="68">
        <v>219841298</v>
      </c>
      <c r="D680" s="74" t="s">
        <v>2043</v>
      </c>
      <c r="E680" s="66">
        <v>77023</v>
      </c>
      <c r="F680" s="66">
        <v>0</v>
      </c>
    </row>
    <row r="681" spans="1:6" s="67" customFormat="1" ht="12">
      <c r="A681" s="64">
        <v>240314</v>
      </c>
      <c r="B681" s="65" t="s">
        <v>1059</v>
      </c>
      <c r="C681" s="68">
        <v>210641306</v>
      </c>
      <c r="D681" s="74" t="s">
        <v>2044</v>
      </c>
      <c r="E681" s="66">
        <v>36466</v>
      </c>
      <c r="F681" s="66">
        <v>0</v>
      </c>
    </row>
    <row r="682" spans="1:6" s="67" customFormat="1" ht="12">
      <c r="A682" s="64">
        <v>240314</v>
      </c>
      <c r="B682" s="65" t="s">
        <v>1059</v>
      </c>
      <c r="C682" s="68">
        <v>211941319</v>
      </c>
      <c r="D682" s="74" t="s">
        <v>2045</v>
      </c>
      <c r="E682" s="66">
        <v>22846</v>
      </c>
      <c r="F682" s="66">
        <v>0</v>
      </c>
    </row>
    <row r="683" spans="1:6" s="67" customFormat="1" ht="12">
      <c r="A683" s="64">
        <v>240314</v>
      </c>
      <c r="B683" s="65" t="s">
        <v>1059</v>
      </c>
      <c r="C683" s="68">
        <v>214941349</v>
      </c>
      <c r="D683" s="74" t="s">
        <v>2046</v>
      </c>
      <c r="E683" s="66">
        <v>8343</v>
      </c>
      <c r="F683" s="66">
        <v>0</v>
      </c>
    </row>
    <row r="684" spans="1:6" s="67" customFormat="1" ht="12">
      <c r="A684" s="64">
        <v>240314</v>
      </c>
      <c r="B684" s="65" t="s">
        <v>1059</v>
      </c>
      <c r="C684" s="68">
        <v>215741357</v>
      </c>
      <c r="D684" s="74" t="s">
        <v>2047</v>
      </c>
      <c r="E684" s="66">
        <v>15345</v>
      </c>
      <c r="F684" s="66">
        <v>0</v>
      </c>
    </row>
    <row r="685" spans="1:6" s="67" customFormat="1" ht="12">
      <c r="A685" s="64">
        <v>240314</v>
      </c>
      <c r="B685" s="65" t="s">
        <v>1059</v>
      </c>
      <c r="C685" s="68">
        <v>215941359</v>
      </c>
      <c r="D685" s="74" t="s">
        <v>2048</v>
      </c>
      <c r="E685" s="66">
        <v>26691</v>
      </c>
      <c r="F685" s="66">
        <v>0</v>
      </c>
    </row>
    <row r="686" spans="1:6" s="67" customFormat="1" ht="12">
      <c r="A686" s="64">
        <v>240314</v>
      </c>
      <c r="B686" s="65" t="s">
        <v>1059</v>
      </c>
      <c r="C686" s="68">
        <v>217841378</v>
      </c>
      <c r="D686" s="74" t="s">
        <v>2049</v>
      </c>
      <c r="E686" s="66">
        <v>16504</v>
      </c>
      <c r="F686" s="66">
        <v>0</v>
      </c>
    </row>
    <row r="687" spans="1:6" s="67" customFormat="1" ht="12">
      <c r="A687" s="64">
        <v>240314</v>
      </c>
      <c r="B687" s="65" t="s">
        <v>1059</v>
      </c>
      <c r="C687" s="68">
        <v>219641396</v>
      </c>
      <c r="D687" s="74" t="s">
        <v>2050</v>
      </c>
      <c r="E687" s="66">
        <v>63009</v>
      </c>
      <c r="F687" s="66">
        <v>0</v>
      </c>
    </row>
    <row r="688" spans="1:6" s="67" customFormat="1" ht="12">
      <c r="A688" s="64">
        <v>240314</v>
      </c>
      <c r="B688" s="65" t="s">
        <v>1059</v>
      </c>
      <c r="C688" s="68">
        <v>218341483</v>
      </c>
      <c r="D688" s="74" t="s">
        <v>2051</v>
      </c>
      <c r="E688" s="66">
        <v>9468</v>
      </c>
      <c r="F688" s="66">
        <v>0</v>
      </c>
    </row>
    <row r="689" spans="1:6" s="67" customFormat="1" ht="12">
      <c r="A689" s="64">
        <v>240314</v>
      </c>
      <c r="B689" s="65" t="s">
        <v>1059</v>
      </c>
      <c r="C689" s="68">
        <v>210341503</v>
      </c>
      <c r="D689" s="74" t="s">
        <v>2052</v>
      </c>
      <c r="E689" s="66">
        <v>12114</v>
      </c>
      <c r="F689" s="66">
        <v>0</v>
      </c>
    </row>
    <row r="690" spans="1:6" s="67" customFormat="1" ht="12">
      <c r="A690" s="64">
        <v>240314</v>
      </c>
      <c r="B690" s="65" t="s">
        <v>1059</v>
      </c>
      <c r="C690" s="68">
        <v>211841518</v>
      </c>
      <c r="D690" s="74" t="s">
        <v>2053</v>
      </c>
      <c r="E690" s="66">
        <v>6986</v>
      </c>
      <c r="F690" s="66">
        <v>0</v>
      </c>
    </row>
    <row r="691" spans="1:6" s="67" customFormat="1" ht="12">
      <c r="A691" s="64">
        <v>240314</v>
      </c>
      <c r="B691" s="65" t="s">
        <v>1059</v>
      </c>
      <c r="C691" s="68">
        <v>212441524</v>
      </c>
      <c r="D691" s="74" t="s">
        <v>2054</v>
      </c>
      <c r="E691" s="66">
        <v>29015</v>
      </c>
      <c r="F691" s="66">
        <v>0</v>
      </c>
    </row>
    <row r="692" spans="1:6" s="67" customFormat="1" ht="12">
      <c r="A692" s="64">
        <v>240314</v>
      </c>
      <c r="B692" s="65" t="s">
        <v>1059</v>
      </c>
      <c r="C692" s="68">
        <v>213041530</v>
      </c>
      <c r="D692" s="74" t="s">
        <v>2055</v>
      </c>
      <c r="E692" s="66">
        <v>13297</v>
      </c>
      <c r="F692" s="66">
        <v>0</v>
      </c>
    </row>
    <row r="693" spans="1:6" s="67" customFormat="1" ht="12">
      <c r="A693" s="64">
        <v>240314</v>
      </c>
      <c r="B693" s="65" t="s">
        <v>1059</v>
      </c>
      <c r="C693" s="68">
        <v>214841548</v>
      </c>
      <c r="D693" s="74" t="s">
        <v>2056</v>
      </c>
      <c r="E693" s="66">
        <v>16403</v>
      </c>
      <c r="F693" s="66">
        <v>0</v>
      </c>
    </row>
    <row r="694" spans="1:6" s="67" customFormat="1" ht="12">
      <c r="A694" s="64">
        <v>240314</v>
      </c>
      <c r="B694" s="65" t="s">
        <v>1059</v>
      </c>
      <c r="C694" s="68">
        <v>215141551</v>
      </c>
      <c r="D694" s="74" t="s">
        <v>2057</v>
      </c>
      <c r="E694" s="66">
        <v>126125</v>
      </c>
      <c r="F694" s="66">
        <v>0</v>
      </c>
    </row>
    <row r="695" spans="1:6" s="67" customFormat="1" ht="12">
      <c r="A695" s="64">
        <v>240314</v>
      </c>
      <c r="B695" s="65" t="s">
        <v>1059</v>
      </c>
      <c r="C695" s="68">
        <v>211541615</v>
      </c>
      <c r="D695" s="74" t="s">
        <v>2058</v>
      </c>
      <c r="E695" s="66">
        <v>22634</v>
      </c>
      <c r="F695" s="66">
        <v>0</v>
      </c>
    </row>
    <row r="696" spans="1:6" s="67" customFormat="1" ht="12">
      <c r="A696" s="64">
        <v>240314</v>
      </c>
      <c r="B696" s="65" t="s">
        <v>1059</v>
      </c>
      <c r="C696" s="68">
        <v>216041660</v>
      </c>
      <c r="D696" s="74" t="s">
        <v>2059</v>
      </c>
      <c r="E696" s="66">
        <v>11642</v>
      </c>
      <c r="F696" s="66">
        <v>0</v>
      </c>
    </row>
    <row r="697" spans="1:6" s="67" customFormat="1" ht="12">
      <c r="A697" s="64">
        <v>240314</v>
      </c>
      <c r="B697" s="65" t="s">
        <v>1059</v>
      </c>
      <c r="C697" s="68">
        <v>216841668</v>
      </c>
      <c r="D697" s="74" t="s">
        <v>2060</v>
      </c>
      <c r="E697" s="66">
        <v>34361</v>
      </c>
      <c r="F697" s="66">
        <v>0</v>
      </c>
    </row>
    <row r="698" spans="1:6" s="67" customFormat="1" ht="12">
      <c r="A698" s="64">
        <v>240314</v>
      </c>
      <c r="B698" s="65" t="s">
        <v>1059</v>
      </c>
      <c r="C698" s="68">
        <v>217641676</v>
      </c>
      <c r="D698" s="74" t="s">
        <v>2061</v>
      </c>
      <c r="E698" s="66">
        <v>12591</v>
      </c>
      <c r="F698" s="66">
        <v>0</v>
      </c>
    </row>
    <row r="699" spans="1:6" s="67" customFormat="1" ht="12">
      <c r="A699" s="64">
        <v>240314</v>
      </c>
      <c r="B699" s="65" t="s">
        <v>1059</v>
      </c>
      <c r="C699" s="68">
        <v>217041770</v>
      </c>
      <c r="D699" s="74" t="s">
        <v>2062</v>
      </c>
      <c r="E699" s="66">
        <v>18526</v>
      </c>
      <c r="F699" s="66">
        <v>0</v>
      </c>
    </row>
    <row r="700" spans="1:6" s="67" customFormat="1" ht="12">
      <c r="A700" s="64">
        <v>240314</v>
      </c>
      <c r="B700" s="65" t="s">
        <v>1059</v>
      </c>
      <c r="C700" s="68">
        <v>219141791</v>
      </c>
      <c r="D700" s="74" t="s">
        <v>2063</v>
      </c>
      <c r="E700" s="66">
        <v>20995</v>
      </c>
      <c r="F700" s="66">
        <v>0</v>
      </c>
    </row>
    <row r="701" spans="1:6" s="67" customFormat="1" ht="12">
      <c r="A701" s="64">
        <v>240314</v>
      </c>
      <c r="B701" s="65" t="s">
        <v>1059</v>
      </c>
      <c r="C701" s="68">
        <v>219741797</v>
      </c>
      <c r="D701" s="74" t="s">
        <v>2064</v>
      </c>
      <c r="E701" s="66">
        <v>11869</v>
      </c>
      <c r="F701" s="66">
        <v>0</v>
      </c>
    </row>
    <row r="702" spans="1:6" s="67" customFormat="1" ht="12">
      <c r="A702" s="64">
        <v>240314</v>
      </c>
      <c r="B702" s="65" t="s">
        <v>1059</v>
      </c>
      <c r="C702" s="68">
        <v>219941799</v>
      </c>
      <c r="D702" s="74" t="s">
        <v>2065</v>
      </c>
      <c r="E702" s="66">
        <v>18589</v>
      </c>
      <c r="F702" s="66">
        <v>0</v>
      </c>
    </row>
    <row r="703" spans="1:6" s="67" customFormat="1" ht="12">
      <c r="A703" s="64">
        <v>240314</v>
      </c>
      <c r="B703" s="65" t="s">
        <v>1059</v>
      </c>
      <c r="C703" s="68">
        <v>210141801</v>
      </c>
      <c r="D703" s="74" t="s">
        <v>2066</v>
      </c>
      <c r="E703" s="66">
        <v>10447</v>
      </c>
      <c r="F703" s="66">
        <v>0</v>
      </c>
    </row>
    <row r="704" spans="1:6" s="67" customFormat="1" ht="12">
      <c r="A704" s="64">
        <v>240314</v>
      </c>
      <c r="B704" s="65" t="s">
        <v>1059</v>
      </c>
      <c r="C704" s="68">
        <v>210741807</v>
      </c>
      <c r="D704" s="74" t="s">
        <v>2067</v>
      </c>
      <c r="E704" s="66">
        <v>24152</v>
      </c>
      <c r="F704" s="66">
        <v>0</v>
      </c>
    </row>
    <row r="705" spans="1:6" s="67" customFormat="1" ht="12">
      <c r="A705" s="64">
        <v>240314</v>
      </c>
      <c r="B705" s="65" t="s">
        <v>1059</v>
      </c>
      <c r="C705" s="68">
        <v>217241872</v>
      </c>
      <c r="D705" s="74" t="s">
        <v>2068</v>
      </c>
      <c r="E705" s="66">
        <v>9307</v>
      </c>
      <c r="F705" s="66">
        <v>0</v>
      </c>
    </row>
    <row r="706" spans="1:6" s="67" customFormat="1" ht="12">
      <c r="A706" s="64">
        <v>240314</v>
      </c>
      <c r="B706" s="65" t="s">
        <v>1059</v>
      </c>
      <c r="C706" s="68">
        <v>218541885</v>
      </c>
      <c r="D706" s="74" t="s">
        <v>2069</v>
      </c>
      <c r="E706" s="66">
        <v>10729</v>
      </c>
      <c r="F706" s="66">
        <v>0</v>
      </c>
    </row>
    <row r="707" spans="1:6" s="67" customFormat="1" ht="12">
      <c r="A707" s="64">
        <v>240314</v>
      </c>
      <c r="B707" s="65" t="s">
        <v>1059</v>
      </c>
      <c r="C707" s="68">
        <v>210144001</v>
      </c>
      <c r="D707" s="74" t="s">
        <v>2070</v>
      </c>
      <c r="E707" s="66">
        <v>169646</v>
      </c>
      <c r="F707" s="66">
        <v>0</v>
      </c>
    </row>
    <row r="708" spans="1:6" s="67" customFormat="1" ht="12">
      <c r="A708" s="64">
        <v>240314</v>
      </c>
      <c r="B708" s="65" t="s">
        <v>1059</v>
      </c>
      <c r="C708" s="68">
        <v>213544035</v>
      </c>
      <c r="D708" s="74" t="s">
        <v>2071</v>
      </c>
      <c r="E708" s="66">
        <v>15914</v>
      </c>
      <c r="F708" s="66">
        <v>0</v>
      </c>
    </row>
    <row r="709" spans="1:6" s="67" customFormat="1" ht="12">
      <c r="A709" s="64">
        <v>240314</v>
      </c>
      <c r="B709" s="65" t="s">
        <v>1059</v>
      </c>
      <c r="C709" s="68">
        <v>217844078</v>
      </c>
      <c r="D709" s="74" t="s">
        <v>2072</v>
      </c>
      <c r="E709" s="66">
        <v>32536</v>
      </c>
      <c r="F709" s="66">
        <v>0</v>
      </c>
    </row>
    <row r="710" spans="1:6" s="67" customFormat="1" ht="12">
      <c r="A710" s="64">
        <v>240314</v>
      </c>
      <c r="B710" s="65" t="s">
        <v>1059</v>
      </c>
      <c r="C710" s="68">
        <v>219044090</v>
      </c>
      <c r="D710" s="74" t="s">
        <v>2073</v>
      </c>
      <c r="E710" s="66">
        <v>31221</v>
      </c>
      <c r="F710" s="66">
        <v>0</v>
      </c>
    </row>
    <row r="711" spans="1:6" s="67" customFormat="1" ht="12">
      <c r="A711" s="64">
        <v>240314</v>
      </c>
      <c r="B711" s="65" t="s">
        <v>1059</v>
      </c>
      <c r="C711" s="68">
        <v>219844098</v>
      </c>
      <c r="D711" s="74" t="s">
        <v>2074</v>
      </c>
      <c r="E711" s="66">
        <v>9721</v>
      </c>
      <c r="F711" s="66">
        <v>0</v>
      </c>
    </row>
    <row r="712" spans="1:6" s="67" customFormat="1" ht="12">
      <c r="A712" s="64">
        <v>240314</v>
      </c>
      <c r="B712" s="65" t="s">
        <v>1059</v>
      </c>
      <c r="C712" s="68">
        <v>211044110</v>
      </c>
      <c r="D712" s="74" t="s">
        <v>2075</v>
      </c>
      <c r="E712" s="66">
        <v>6507</v>
      </c>
      <c r="F712" s="66">
        <v>0</v>
      </c>
    </row>
    <row r="713" spans="1:6" s="67" customFormat="1" ht="12">
      <c r="A713" s="64">
        <v>240314</v>
      </c>
      <c r="B713" s="65" t="s">
        <v>1059</v>
      </c>
      <c r="C713" s="68">
        <v>217944279</v>
      </c>
      <c r="D713" s="74" t="s">
        <v>2076</v>
      </c>
      <c r="E713" s="66">
        <v>43139</v>
      </c>
      <c r="F713" s="66">
        <v>0</v>
      </c>
    </row>
    <row r="714" spans="1:6" s="67" customFormat="1" ht="12">
      <c r="A714" s="64">
        <v>240314</v>
      </c>
      <c r="B714" s="65" t="s">
        <v>1059</v>
      </c>
      <c r="C714" s="68">
        <v>217844378</v>
      </c>
      <c r="D714" s="74" t="s">
        <v>2077</v>
      </c>
      <c r="E714" s="66">
        <v>14846</v>
      </c>
      <c r="F714" s="66">
        <v>0</v>
      </c>
    </row>
    <row r="715" spans="1:6" s="67" customFormat="1" ht="12">
      <c r="A715" s="64">
        <v>240314</v>
      </c>
      <c r="B715" s="65" t="s">
        <v>1059</v>
      </c>
      <c r="C715" s="68">
        <v>212044420</v>
      </c>
      <c r="D715" s="74" t="s">
        <v>2078</v>
      </c>
      <c r="E715" s="66">
        <v>3769</v>
      </c>
      <c r="F715" s="66">
        <v>0</v>
      </c>
    </row>
    <row r="716" spans="1:6" s="67" customFormat="1" ht="12">
      <c r="A716" s="64">
        <v>240314</v>
      </c>
      <c r="B716" s="65" t="s">
        <v>1059</v>
      </c>
      <c r="C716" s="68">
        <v>216044560</v>
      </c>
      <c r="D716" s="74" t="s">
        <v>2079</v>
      </c>
      <c r="E716" s="66">
        <v>101315</v>
      </c>
      <c r="F716" s="66">
        <v>0</v>
      </c>
    </row>
    <row r="717" spans="1:6" s="67" customFormat="1" ht="12">
      <c r="A717" s="64">
        <v>240314</v>
      </c>
      <c r="B717" s="65" t="s">
        <v>1059</v>
      </c>
      <c r="C717" s="68">
        <v>215044650</v>
      </c>
      <c r="D717" s="74" t="s">
        <v>2080</v>
      </c>
      <c r="E717" s="66">
        <v>48234</v>
      </c>
      <c r="F717" s="66">
        <v>0</v>
      </c>
    </row>
    <row r="718" spans="1:6" s="67" customFormat="1" ht="12">
      <c r="A718" s="64">
        <v>240314</v>
      </c>
      <c r="B718" s="65" t="s">
        <v>1059</v>
      </c>
      <c r="C718" s="68">
        <v>214744847</v>
      </c>
      <c r="D718" s="74" t="s">
        <v>2081</v>
      </c>
      <c r="E718" s="66">
        <v>121220</v>
      </c>
      <c r="F718" s="66">
        <v>0</v>
      </c>
    </row>
    <row r="719" spans="1:6" s="67" customFormat="1" ht="12">
      <c r="A719" s="64">
        <v>240314</v>
      </c>
      <c r="B719" s="65" t="s">
        <v>1059</v>
      </c>
      <c r="C719" s="68">
        <v>215544855</v>
      </c>
      <c r="D719" s="74" t="s">
        <v>2082</v>
      </c>
      <c r="E719" s="66">
        <v>11425</v>
      </c>
      <c r="F719" s="66">
        <v>0</v>
      </c>
    </row>
    <row r="720" spans="1:6" s="67" customFormat="1" ht="12">
      <c r="A720" s="64">
        <v>240314</v>
      </c>
      <c r="B720" s="65" t="s">
        <v>1059</v>
      </c>
      <c r="C720" s="68">
        <v>217444874</v>
      </c>
      <c r="D720" s="74" t="s">
        <v>2083</v>
      </c>
      <c r="E720" s="66">
        <v>26468</v>
      </c>
      <c r="F720" s="66">
        <v>0</v>
      </c>
    </row>
    <row r="721" spans="1:6" s="67" customFormat="1" ht="12">
      <c r="A721" s="64">
        <v>240314</v>
      </c>
      <c r="B721" s="65" t="s">
        <v>1059</v>
      </c>
      <c r="C721" s="68">
        <v>213047030</v>
      </c>
      <c r="D721" s="74" t="s">
        <v>2084</v>
      </c>
      <c r="E721" s="66">
        <v>19828</v>
      </c>
      <c r="F721" s="66">
        <v>0</v>
      </c>
    </row>
    <row r="722" spans="1:6" s="67" customFormat="1" ht="12">
      <c r="A722" s="64">
        <v>240314</v>
      </c>
      <c r="B722" s="65" t="s">
        <v>1059</v>
      </c>
      <c r="C722" s="68">
        <v>215347053</v>
      </c>
      <c r="D722" s="74" t="s">
        <v>2085</v>
      </c>
      <c r="E722" s="66">
        <v>50680</v>
      </c>
      <c r="F722" s="66">
        <v>0</v>
      </c>
    </row>
    <row r="723" spans="1:6" s="67" customFormat="1" ht="12">
      <c r="A723" s="64">
        <v>240314</v>
      </c>
      <c r="B723" s="65" t="s">
        <v>1059</v>
      </c>
      <c r="C723" s="68">
        <v>215847058</v>
      </c>
      <c r="D723" s="74" t="s">
        <v>2086</v>
      </c>
      <c r="E723" s="66">
        <v>54338</v>
      </c>
      <c r="F723" s="66">
        <v>0</v>
      </c>
    </row>
    <row r="724" spans="1:6" s="67" customFormat="1" ht="12">
      <c r="A724" s="64">
        <v>240314</v>
      </c>
      <c r="B724" s="65" t="s">
        <v>1059</v>
      </c>
      <c r="C724" s="68">
        <v>216147161</v>
      </c>
      <c r="D724" s="74" t="s">
        <v>2087</v>
      </c>
      <c r="E724" s="66">
        <v>14140</v>
      </c>
      <c r="F724" s="66">
        <v>0</v>
      </c>
    </row>
    <row r="725" spans="1:6" s="67" customFormat="1" ht="12">
      <c r="A725" s="64">
        <v>240314</v>
      </c>
      <c r="B725" s="65" t="s">
        <v>1059</v>
      </c>
      <c r="C725" s="68">
        <v>217047170</v>
      </c>
      <c r="D725" s="74" t="s">
        <v>2088</v>
      </c>
      <c r="E725" s="66">
        <v>29232</v>
      </c>
      <c r="F725" s="66">
        <v>0</v>
      </c>
    </row>
    <row r="726" spans="1:6" s="67" customFormat="1" ht="12">
      <c r="A726" s="64">
        <v>240314</v>
      </c>
      <c r="B726" s="65" t="s">
        <v>1059</v>
      </c>
      <c r="C726" s="68">
        <v>210547205</v>
      </c>
      <c r="D726" s="74" t="s">
        <v>2089</v>
      </c>
      <c r="E726" s="66">
        <v>17783</v>
      </c>
      <c r="F726" s="66">
        <v>0</v>
      </c>
    </row>
    <row r="727" spans="1:6" s="67" customFormat="1" ht="12">
      <c r="A727" s="64">
        <v>240314</v>
      </c>
      <c r="B727" s="65" t="s">
        <v>1059</v>
      </c>
      <c r="C727" s="68">
        <v>214547245</v>
      </c>
      <c r="D727" s="74" t="s">
        <v>2090</v>
      </c>
      <c r="E727" s="66">
        <v>117862</v>
      </c>
      <c r="F727" s="66">
        <v>0</v>
      </c>
    </row>
    <row r="728" spans="1:6" s="67" customFormat="1" ht="12">
      <c r="A728" s="64">
        <v>240314</v>
      </c>
      <c r="B728" s="65" t="s">
        <v>1059</v>
      </c>
      <c r="C728" s="68">
        <v>215847258</v>
      </c>
      <c r="D728" s="74" t="s">
        <v>2091</v>
      </c>
      <c r="E728" s="66">
        <v>24172</v>
      </c>
      <c r="F728" s="66">
        <v>0</v>
      </c>
    </row>
    <row r="729" spans="1:6" s="67" customFormat="1" ht="12">
      <c r="A729" s="64">
        <v>240314</v>
      </c>
      <c r="B729" s="65" t="s">
        <v>1059</v>
      </c>
      <c r="C729" s="68">
        <v>216847268</v>
      </c>
      <c r="D729" s="74" t="s">
        <v>2092</v>
      </c>
      <c r="E729" s="66">
        <v>33841</v>
      </c>
      <c r="F729" s="66">
        <v>0</v>
      </c>
    </row>
    <row r="730" spans="1:6" s="67" customFormat="1" ht="12">
      <c r="A730" s="64">
        <v>240314</v>
      </c>
      <c r="B730" s="65" t="s">
        <v>1059</v>
      </c>
      <c r="C730" s="68">
        <v>218847288</v>
      </c>
      <c r="D730" s="74" t="s">
        <v>2093</v>
      </c>
      <c r="E730" s="66">
        <v>74677</v>
      </c>
      <c r="F730" s="66">
        <v>0</v>
      </c>
    </row>
    <row r="731" spans="1:6" s="67" customFormat="1" ht="12">
      <c r="A731" s="64">
        <v>240314</v>
      </c>
      <c r="B731" s="65" t="s">
        <v>1059</v>
      </c>
      <c r="C731" s="68">
        <v>211847318</v>
      </c>
      <c r="D731" s="74" t="s">
        <v>2094</v>
      </c>
      <c r="E731" s="66">
        <v>53994</v>
      </c>
      <c r="F731" s="66">
        <v>0</v>
      </c>
    </row>
    <row r="732" spans="1:6" s="67" customFormat="1" ht="12">
      <c r="A732" s="64">
        <v>240314</v>
      </c>
      <c r="B732" s="65" t="s">
        <v>1059</v>
      </c>
      <c r="C732" s="68">
        <v>216047460</v>
      </c>
      <c r="D732" s="74" t="s">
        <v>2095</v>
      </c>
      <c r="E732" s="66">
        <v>35161</v>
      </c>
      <c r="F732" s="66">
        <v>0</v>
      </c>
    </row>
    <row r="733" spans="1:6" s="67" customFormat="1" ht="12">
      <c r="A733" s="64">
        <v>240314</v>
      </c>
      <c r="B733" s="65" t="s">
        <v>1059</v>
      </c>
      <c r="C733" s="68">
        <v>214147541</v>
      </c>
      <c r="D733" s="74" t="s">
        <v>2096</v>
      </c>
      <c r="E733" s="66">
        <v>16954</v>
      </c>
      <c r="F733" s="66">
        <v>0</v>
      </c>
    </row>
    <row r="734" spans="1:6" s="67" customFormat="1" ht="12">
      <c r="A734" s="64">
        <v>240314</v>
      </c>
      <c r="B734" s="65" t="s">
        <v>1059</v>
      </c>
      <c r="C734" s="68">
        <v>214547545</v>
      </c>
      <c r="D734" s="74" t="s">
        <v>2097</v>
      </c>
      <c r="E734" s="66">
        <v>31109</v>
      </c>
      <c r="F734" s="66">
        <v>0</v>
      </c>
    </row>
    <row r="735" spans="1:6" s="67" customFormat="1" ht="12">
      <c r="A735" s="64">
        <v>240314</v>
      </c>
      <c r="B735" s="65" t="s">
        <v>1059</v>
      </c>
      <c r="C735" s="68">
        <v>215147551</v>
      </c>
      <c r="D735" s="74" t="s">
        <v>2098</v>
      </c>
      <c r="E735" s="66">
        <v>65600</v>
      </c>
      <c r="F735" s="66">
        <v>0</v>
      </c>
    </row>
    <row r="736" spans="1:6" s="67" customFormat="1" ht="12">
      <c r="A736" s="64">
        <v>240314</v>
      </c>
      <c r="B736" s="65" t="s">
        <v>1059</v>
      </c>
      <c r="C736" s="68">
        <v>215547555</v>
      </c>
      <c r="D736" s="74" t="s">
        <v>2099</v>
      </c>
      <c r="E736" s="66">
        <v>90270</v>
      </c>
      <c r="F736" s="66">
        <v>0</v>
      </c>
    </row>
    <row r="737" spans="1:6" s="67" customFormat="1" ht="12">
      <c r="A737" s="64">
        <v>240314</v>
      </c>
      <c r="B737" s="65" t="s">
        <v>1059</v>
      </c>
      <c r="C737" s="68">
        <v>217047570</v>
      </c>
      <c r="D737" s="74" t="s">
        <v>2100</v>
      </c>
      <c r="E737" s="66">
        <v>39779</v>
      </c>
      <c r="F737" s="66">
        <v>0</v>
      </c>
    </row>
    <row r="738" spans="1:6" s="67" customFormat="1" ht="12">
      <c r="A738" s="64">
        <v>240314</v>
      </c>
      <c r="B738" s="65" t="s">
        <v>1059</v>
      </c>
      <c r="C738" s="68">
        <v>210547605</v>
      </c>
      <c r="D738" s="74" t="s">
        <v>2101</v>
      </c>
      <c r="E738" s="66">
        <v>15050</v>
      </c>
      <c r="F738" s="66">
        <v>0</v>
      </c>
    </row>
    <row r="739" spans="1:6" s="67" customFormat="1" ht="12">
      <c r="A739" s="64">
        <v>240314</v>
      </c>
      <c r="B739" s="65" t="s">
        <v>1059</v>
      </c>
      <c r="C739" s="68">
        <v>216047660</v>
      </c>
      <c r="D739" s="74" t="s">
        <v>2102</v>
      </c>
      <c r="E739" s="66">
        <v>22766</v>
      </c>
      <c r="F739" s="66">
        <v>0</v>
      </c>
    </row>
    <row r="740" spans="1:6" s="67" customFormat="1" ht="12">
      <c r="A740" s="64">
        <v>240314</v>
      </c>
      <c r="B740" s="65" t="s">
        <v>1059</v>
      </c>
      <c r="C740" s="68">
        <v>217547675</v>
      </c>
      <c r="D740" s="74" t="s">
        <v>2103</v>
      </c>
      <c r="E740" s="66">
        <v>19538</v>
      </c>
      <c r="F740" s="66">
        <v>0</v>
      </c>
    </row>
    <row r="741" spans="1:6" s="67" customFormat="1" ht="12">
      <c r="A741" s="64">
        <v>240314</v>
      </c>
      <c r="B741" s="65" t="s">
        <v>1059</v>
      </c>
      <c r="C741" s="68">
        <v>219247692</v>
      </c>
      <c r="D741" s="74" t="s">
        <v>2104</v>
      </c>
      <c r="E741" s="66">
        <v>42308</v>
      </c>
      <c r="F741" s="66">
        <v>0</v>
      </c>
    </row>
    <row r="742" spans="1:6" s="67" customFormat="1" ht="12">
      <c r="A742" s="64">
        <v>240314</v>
      </c>
      <c r="B742" s="65" t="s">
        <v>1059</v>
      </c>
      <c r="C742" s="68">
        <v>210347703</v>
      </c>
      <c r="D742" s="74" t="s">
        <v>2105</v>
      </c>
      <c r="E742" s="66">
        <v>22620</v>
      </c>
      <c r="F742" s="66">
        <v>0</v>
      </c>
    </row>
    <row r="743" spans="1:6" s="67" customFormat="1" ht="12">
      <c r="A743" s="64">
        <v>240314</v>
      </c>
      <c r="B743" s="65" t="s">
        <v>1059</v>
      </c>
      <c r="C743" s="68">
        <v>210747707</v>
      </c>
      <c r="D743" s="74" t="s">
        <v>2106</v>
      </c>
      <c r="E743" s="66">
        <v>42846</v>
      </c>
      <c r="F743" s="66">
        <v>0</v>
      </c>
    </row>
    <row r="744" spans="1:6" s="67" customFormat="1" ht="12">
      <c r="A744" s="64">
        <v>240314</v>
      </c>
      <c r="B744" s="65" t="s">
        <v>1059</v>
      </c>
      <c r="C744" s="68">
        <v>212047720</v>
      </c>
      <c r="D744" s="74" t="s">
        <v>2107</v>
      </c>
      <c r="E744" s="66">
        <v>21460</v>
      </c>
      <c r="F744" s="66">
        <v>0</v>
      </c>
    </row>
    <row r="745" spans="1:6" s="67" customFormat="1" ht="12">
      <c r="A745" s="64">
        <v>240314</v>
      </c>
      <c r="B745" s="65" t="s">
        <v>1059</v>
      </c>
      <c r="C745" s="68">
        <v>214547745</v>
      </c>
      <c r="D745" s="74" t="s">
        <v>2108</v>
      </c>
      <c r="E745" s="66">
        <v>43251</v>
      </c>
      <c r="F745" s="66">
        <v>0</v>
      </c>
    </row>
    <row r="746" spans="1:6" s="67" customFormat="1" ht="12">
      <c r="A746" s="64">
        <v>240314</v>
      </c>
      <c r="B746" s="65" t="s">
        <v>1059</v>
      </c>
      <c r="C746" s="68">
        <v>219847798</v>
      </c>
      <c r="D746" s="74" t="s">
        <v>2109</v>
      </c>
      <c r="E746" s="66">
        <v>32091</v>
      </c>
      <c r="F746" s="66">
        <v>0</v>
      </c>
    </row>
    <row r="747" spans="1:6" s="67" customFormat="1" ht="12">
      <c r="A747" s="64">
        <v>240314</v>
      </c>
      <c r="B747" s="65" t="s">
        <v>1059</v>
      </c>
      <c r="C747" s="68">
        <v>216047960</v>
      </c>
      <c r="D747" s="74" t="s">
        <v>2110</v>
      </c>
      <c r="E747" s="66">
        <v>15802</v>
      </c>
      <c r="F747" s="66">
        <v>0</v>
      </c>
    </row>
    <row r="748" spans="1:6" s="67" customFormat="1" ht="12">
      <c r="A748" s="64">
        <v>240314</v>
      </c>
      <c r="B748" s="65" t="s">
        <v>1059</v>
      </c>
      <c r="C748" s="68">
        <v>218047980</v>
      </c>
      <c r="D748" s="74" t="s">
        <v>2111</v>
      </c>
      <c r="E748" s="66">
        <v>100243</v>
      </c>
      <c r="F748" s="66">
        <v>0</v>
      </c>
    </row>
    <row r="749" spans="1:6" s="67" customFormat="1" ht="12">
      <c r="A749" s="64">
        <v>240314</v>
      </c>
      <c r="B749" s="65" t="s">
        <v>1059</v>
      </c>
      <c r="C749" s="68">
        <v>210650006</v>
      </c>
      <c r="D749" s="74" t="s">
        <v>2112</v>
      </c>
      <c r="E749" s="66">
        <v>77204</v>
      </c>
      <c r="F749" s="66">
        <v>0</v>
      </c>
    </row>
    <row r="750" spans="1:6" s="67" customFormat="1" ht="12">
      <c r="A750" s="64">
        <v>240314</v>
      </c>
      <c r="B750" s="65" t="s">
        <v>1059</v>
      </c>
      <c r="C750" s="68">
        <v>211050110</v>
      </c>
      <c r="D750" s="74" t="s">
        <v>2113</v>
      </c>
      <c r="E750" s="66">
        <v>4314</v>
      </c>
      <c r="F750" s="66">
        <v>0</v>
      </c>
    </row>
    <row r="751" spans="1:6" s="67" customFormat="1" ht="12">
      <c r="A751" s="64">
        <v>240314</v>
      </c>
      <c r="B751" s="65" t="s">
        <v>1059</v>
      </c>
      <c r="C751" s="68">
        <v>212450124</v>
      </c>
      <c r="D751" s="74" t="s">
        <v>2114</v>
      </c>
      <c r="E751" s="66">
        <v>4843</v>
      </c>
      <c r="F751" s="66">
        <v>0</v>
      </c>
    </row>
    <row r="752" spans="1:6" s="67" customFormat="1" ht="12">
      <c r="A752" s="64">
        <v>240314</v>
      </c>
      <c r="B752" s="65" t="s">
        <v>1059</v>
      </c>
      <c r="C752" s="68">
        <v>215050150</v>
      </c>
      <c r="D752" s="74" t="s">
        <v>2115</v>
      </c>
      <c r="E752" s="66">
        <v>9675</v>
      </c>
      <c r="F752" s="66">
        <v>0</v>
      </c>
    </row>
    <row r="753" spans="1:6" s="67" customFormat="1" ht="12">
      <c r="A753" s="64">
        <v>240314</v>
      </c>
      <c r="B753" s="65" t="s">
        <v>1059</v>
      </c>
      <c r="C753" s="68">
        <v>212350223</v>
      </c>
      <c r="D753" s="74" t="s">
        <v>2116</v>
      </c>
      <c r="E753" s="66">
        <v>5917</v>
      </c>
      <c r="F753" s="66">
        <v>0</v>
      </c>
    </row>
    <row r="754" spans="1:6" s="67" customFormat="1" ht="12">
      <c r="A754" s="64">
        <v>240314</v>
      </c>
      <c r="B754" s="65" t="s">
        <v>1059</v>
      </c>
      <c r="C754" s="68">
        <v>212650226</v>
      </c>
      <c r="D754" s="74" t="s">
        <v>2117</v>
      </c>
      <c r="E754" s="66">
        <v>22347</v>
      </c>
      <c r="F754" s="66">
        <v>0</v>
      </c>
    </row>
    <row r="755" spans="1:6" s="67" customFormat="1" ht="12">
      <c r="A755" s="64">
        <v>240314</v>
      </c>
      <c r="B755" s="65" t="s">
        <v>1059</v>
      </c>
      <c r="C755" s="68">
        <v>214550245</v>
      </c>
      <c r="D755" s="74" t="s">
        <v>2118</v>
      </c>
      <c r="E755" s="66">
        <v>3662</v>
      </c>
      <c r="F755" s="66">
        <v>0</v>
      </c>
    </row>
    <row r="756" spans="1:6" s="67" customFormat="1" ht="12">
      <c r="A756" s="64">
        <v>240314</v>
      </c>
      <c r="B756" s="65" t="s">
        <v>1059</v>
      </c>
      <c r="C756" s="68">
        <v>215150251</v>
      </c>
      <c r="D756" s="74" t="s">
        <v>2119</v>
      </c>
      <c r="E756" s="66">
        <v>7567</v>
      </c>
      <c r="F756" s="66">
        <v>0</v>
      </c>
    </row>
    <row r="757" spans="1:6" s="67" customFormat="1" ht="12">
      <c r="A757" s="64">
        <v>240314</v>
      </c>
      <c r="B757" s="65" t="s">
        <v>1059</v>
      </c>
      <c r="C757" s="68">
        <v>217050270</v>
      </c>
      <c r="D757" s="74" t="s">
        <v>2120</v>
      </c>
      <c r="E757" s="66">
        <v>4812</v>
      </c>
      <c r="F757" s="66">
        <v>0</v>
      </c>
    </row>
    <row r="758" spans="1:6" s="67" customFormat="1" ht="12">
      <c r="A758" s="64">
        <v>240314</v>
      </c>
      <c r="B758" s="65" t="s">
        <v>1059</v>
      </c>
      <c r="C758" s="68">
        <v>218750287</v>
      </c>
      <c r="D758" s="74" t="s">
        <v>2121</v>
      </c>
      <c r="E758" s="66">
        <v>14941</v>
      </c>
      <c r="F758" s="66">
        <v>0</v>
      </c>
    </row>
    <row r="759" spans="1:6" s="67" customFormat="1" ht="12">
      <c r="A759" s="64">
        <v>240314</v>
      </c>
      <c r="B759" s="65" t="s">
        <v>1059</v>
      </c>
      <c r="C759" s="68">
        <v>211350313</v>
      </c>
      <c r="D759" s="74" t="s">
        <v>2122</v>
      </c>
      <c r="E759" s="66">
        <v>64038</v>
      </c>
      <c r="F759" s="66">
        <v>0</v>
      </c>
    </row>
    <row r="760" spans="1:6" s="67" customFormat="1" ht="12">
      <c r="A760" s="64">
        <v>240314</v>
      </c>
      <c r="B760" s="65" t="s">
        <v>1059</v>
      </c>
      <c r="C760" s="68">
        <v>211850318</v>
      </c>
      <c r="D760" s="74" t="s">
        <v>2123</v>
      </c>
      <c r="E760" s="66">
        <v>12631</v>
      </c>
      <c r="F760" s="66">
        <v>0</v>
      </c>
    </row>
    <row r="761" spans="1:6" s="67" customFormat="1" ht="12">
      <c r="A761" s="64">
        <v>240314</v>
      </c>
      <c r="B761" s="65" t="s">
        <v>1059</v>
      </c>
      <c r="C761" s="68">
        <v>212550325</v>
      </c>
      <c r="D761" s="74" t="s">
        <v>2124</v>
      </c>
      <c r="E761" s="66">
        <v>11869</v>
      </c>
      <c r="F761" s="66">
        <v>0</v>
      </c>
    </row>
    <row r="762" spans="1:6" s="67" customFormat="1" ht="12">
      <c r="A762" s="64">
        <v>240314</v>
      </c>
      <c r="B762" s="65" t="s">
        <v>1059</v>
      </c>
      <c r="C762" s="68">
        <v>213050330</v>
      </c>
      <c r="D762" s="74" t="s">
        <v>2125</v>
      </c>
      <c r="E762" s="66">
        <v>14616</v>
      </c>
      <c r="F762" s="66">
        <v>0</v>
      </c>
    </row>
    <row r="763" spans="1:6" s="67" customFormat="1" ht="12">
      <c r="A763" s="64">
        <v>240314</v>
      </c>
      <c r="B763" s="65" t="s">
        <v>1059</v>
      </c>
      <c r="C763" s="68">
        <v>215050350</v>
      </c>
      <c r="D763" s="74" t="s">
        <v>2126</v>
      </c>
      <c r="E763" s="66">
        <v>28352</v>
      </c>
      <c r="F763" s="66">
        <v>0</v>
      </c>
    </row>
    <row r="764" spans="1:6" s="67" customFormat="1" ht="12">
      <c r="A764" s="64">
        <v>240314</v>
      </c>
      <c r="B764" s="65" t="s">
        <v>1059</v>
      </c>
      <c r="C764" s="68">
        <v>217050370</v>
      </c>
      <c r="D764" s="74" t="s">
        <v>2127</v>
      </c>
      <c r="E764" s="66">
        <v>13120</v>
      </c>
      <c r="F764" s="66">
        <v>0</v>
      </c>
    </row>
    <row r="765" spans="1:6" s="67" customFormat="1" ht="12">
      <c r="A765" s="64">
        <v>240314</v>
      </c>
      <c r="B765" s="65" t="s">
        <v>1059</v>
      </c>
      <c r="C765" s="68">
        <v>210050400</v>
      </c>
      <c r="D765" s="74" t="s">
        <v>2128</v>
      </c>
      <c r="E765" s="66">
        <v>11920</v>
      </c>
      <c r="F765" s="66">
        <v>0</v>
      </c>
    </row>
    <row r="766" spans="1:6" s="67" customFormat="1" ht="12">
      <c r="A766" s="64">
        <v>240314</v>
      </c>
      <c r="B766" s="65" t="s">
        <v>1059</v>
      </c>
      <c r="C766" s="68">
        <v>215050450</v>
      </c>
      <c r="D766" s="74" t="s">
        <v>2129</v>
      </c>
      <c r="E766" s="66">
        <v>15447</v>
      </c>
      <c r="F766" s="66">
        <v>0</v>
      </c>
    </row>
    <row r="767" spans="1:6" s="67" customFormat="1" ht="12">
      <c r="A767" s="64">
        <v>240314</v>
      </c>
      <c r="B767" s="65" t="s">
        <v>1059</v>
      </c>
      <c r="C767" s="68">
        <v>216850568</v>
      </c>
      <c r="D767" s="74" t="s">
        <v>2130</v>
      </c>
      <c r="E767" s="66">
        <v>25318</v>
      </c>
      <c r="F767" s="66">
        <v>0</v>
      </c>
    </row>
    <row r="768" spans="1:6" s="67" customFormat="1" ht="12">
      <c r="A768" s="64">
        <v>240314</v>
      </c>
      <c r="B768" s="65" t="s">
        <v>1059</v>
      </c>
      <c r="C768" s="68">
        <v>217350573</v>
      </c>
      <c r="D768" s="74" t="s">
        <v>2131</v>
      </c>
      <c r="E768" s="66">
        <v>34766</v>
      </c>
      <c r="F768" s="66">
        <v>0</v>
      </c>
    </row>
    <row r="769" spans="1:6" s="67" customFormat="1" ht="12">
      <c r="A769" s="64">
        <v>240314</v>
      </c>
      <c r="B769" s="65" t="s">
        <v>1059</v>
      </c>
      <c r="C769" s="68">
        <v>217750577</v>
      </c>
      <c r="D769" s="74" t="s">
        <v>2132</v>
      </c>
      <c r="E769" s="66">
        <v>12104</v>
      </c>
      <c r="F769" s="66">
        <v>0</v>
      </c>
    </row>
    <row r="770" spans="1:6" s="67" customFormat="1" ht="12">
      <c r="A770" s="64">
        <v>240314</v>
      </c>
      <c r="B770" s="65" t="s">
        <v>1059</v>
      </c>
      <c r="C770" s="68">
        <v>219050590</v>
      </c>
      <c r="D770" s="74" t="s">
        <v>2133</v>
      </c>
      <c r="E770" s="66">
        <v>21317</v>
      </c>
      <c r="F770" s="66">
        <v>0</v>
      </c>
    </row>
    <row r="771" spans="1:6" s="67" customFormat="1" ht="12">
      <c r="A771" s="64">
        <v>240314</v>
      </c>
      <c r="B771" s="65" t="s">
        <v>1059</v>
      </c>
      <c r="C771" s="68">
        <v>210650606</v>
      </c>
      <c r="D771" s="74" t="s">
        <v>2134</v>
      </c>
      <c r="E771" s="66">
        <v>14977</v>
      </c>
      <c r="F771" s="66">
        <v>0</v>
      </c>
    </row>
    <row r="772" spans="1:6" s="67" customFormat="1" ht="12">
      <c r="A772" s="64">
        <v>240314</v>
      </c>
      <c r="B772" s="65" t="s">
        <v>1059</v>
      </c>
      <c r="C772" s="68">
        <v>218050680</v>
      </c>
      <c r="D772" s="74" t="s">
        <v>2135</v>
      </c>
      <c r="E772" s="66">
        <v>11330</v>
      </c>
      <c r="F772" s="66">
        <v>0</v>
      </c>
    </row>
    <row r="773" spans="1:6" s="67" customFormat="1" ht="12">
      <c r="A773" s="64">
        <v>240314</v>
      </c>
      <c r="B773" s="65" t="s">
        <v>1059</v>
      </c>
      <c r="C773" s="68">
        <v>218350683</v>
      </c>
      <c r="D773" s="74" t="s">
        <v>2136</v>
      </c>
      <c r="E773" s="66">
        <v>10304</v>
      </c>
      <c r="F773" s="66">
        <v>0</v>
      </c>
    </row>
    <row r="774" spans="1:6" s="67" customFormat="1" ht="12">
      <c r="A774" s="64">
        <v>240314</v>
      </c>
      <c r="B774" s="65" t="s">
        <v>1059</v>
      </c>
      <c r="C774" s="68">
        <v>218650686</v>
      </c>
      <c r="D774" s="74" t="s">
        <v>2137</v>
      </c>
      <c r="E774" s="66">
        <v>1952</v>
      </c>
      <c r="F774" s="66">
        <v>0</v>
      </c>
    </row>
    <row r="775" spans="1:6" s="67" customFormat="1" ht="12">
      <c r="A775" s="64">
        <v>240314</v>
      </c>
      <c r="B775" s="65" t="s">
        <v>1059</v>
      </c>
      <c r="C775" s="68">
        <v>218950689</v>
      </c>
      <c r="D775" s="74" t="s">
        <v>2138</v>
      </c>
      <c r="E775" s="66">
        <v>25812</v>
      </c>
      <c r="F775" s="66">
        <v>0</v>
      </c>
    </row>
    <row r="776" spans="1:6" s="67" customFormat="1" ht="12">
      <c r="A776" s="64">
        <v>240314</v>
      </c>
      <c r="B776" s="65" t="s">
        <v>1059</v>
      </c>
      <c r="C776" s="68">
        <v>211150711</v>
      </c>
      <c r="D776" s="74" t="s">
        <v>2139</v>
      </c>
      <c r="E776" s="66">
        <v>34454</v>
      </c>
      <c r="F776" s="66">
        <v>0</v>
      </c>
    </row>
    <row r="777" spans="1:6" s="67" customFormat="1" ht="12">
      <c r="A777" s="64">
        <v>240314</v>
      </c>
      <c r="B777" s="65" t="s">
        <v>1059</v>
      </c>
      <c r="C777" s="68">
        <v>211952019</v>
      </c>
      <c r="D777" s="74" t="s">
        <v>2140</v>
      </c>
      <c r="E777" s="66">
        <v>14727</v>
      </c>
      <c r="F777" s="66">
        <v>0</v>
      </c>
    </row>
    <row r="778" spans="1:6" s="67" customFormat="1" ht="12">
      <c r="A778" s="64">
        <v>240314</v>
      </c>
      <c r="B778" s="65" t="s">
        <v>1059</v>
      </c>
      <c r="C778" s="68">
        <v>212252022</v>
      </c>
      <c r="D778" s="74" t="s">
        <v>2141</v>
      </c>
      <c r="E778" s="66">
        <v>8269</v>
      </c>
      <c r="F778" s="66">
        <v>0</v>
      </c>
    </row>
    <row r="779" spans="1:6" s="67" customFormat="1" ht="12">
      <c r="A779" s="64">
        <v>240314</v>
      </c>
      <c r="B779" s="65" t="s">
        <v>1059</v>
      </c>
      <c r="C779" s="68">
        <v>213652036</v>
      </c>
      <c r="D779" s="74" t="s">
        <v>2142</v>
      </c>
      <c r="E779" s="66">
        <v>11723</v>
      </c>
      <c r="F779" s="66">
        <v>0</v>
      </c>
    </row>
    <row r="780" spans="1:6" s="67" customFormat="1" ht="12">
      <c r="A780" s="64">
        <v>240314</v>
      </c>
      <c r="B780" s="65" t="s">
        <v>1059</v>
      </c>
      <c r="C780" s="68">
        <v>215152051</v>
      </c>
      <c r="D780" s="74" t="s">
        <v>2143</v>
      </c>
      <c r="E780" s="66">
        <v>11068</v>
      </c>
      <c r="F780" s="66">
        <v>0</v>
      </c>
    </row>
    <row r="781" spans="1:6" s="67" customFormat="1" ht="12">
      <c r="A781" s="64">
        <v>240314</v>
      </c>
      <c r="B781" s="65" t="s">
        <v>1059</v>
      </c>
      <c r="C781" s="68">
        <v>217952079</v>
      </c>
      <c r="D781" s="74" t="s">
        <v>2144</v>
      </c>
      <c r="E781" s="66">
        <v>80353</v>
      </c>
      <c r="F781" s="66">
        <v>0</v>
      </c>
    </row>
    <row r="782" spans="1:6" s="67" customFormat="1" ht="12">
      <c r="A782" s="64">
        <v>240314</v>
      </c>
      <c r="B782" s="65" t="s">
        <v>1059</v>
      </c>
      <c r="C782" s="68">
        <v>218352083</v>
      </c>
      <c r="D782" s="74" t="s">
        <v>2145</v>
      </c>
      <c r="E782" s="66">
        <v>9766</v>
      </c>
      <c r="F782" s="66">
        <v>0</v>
      </c>
    </row>
    <row r="783" spans="1:6" s="67" customFormat="1" ht="12">
      <c r="A783" s="64">
        <v>240314</v>
      </c>
      <c r="B783" s="65" t="s">
        <v>1059</v>
      </c>
      <c r="C783" s="68">
        <v>211052110</v>
      </c>
      <c r="D783" s="74" t="s">
        <v>2146</v>
      </c>
      <c r="E783" s="66">
        <v>26788</v>
      </c>
      <c r="F783" s="66">
        <v>0</v>
      </c>
    </row>
    <row r="784" spans="1:6" s="67" customFormat="1" ht="12">
      <c r="A784" s="64">
        <v>240314</v>
      </c>
      <c r="B784" s="65" t="s">
        <v>1059</v>
      </c>
      <c r="C784" s="68">
        <v>210352203</v>
      </c>
      <c r="D784" s="74" t="s">
        <v>2147</v>
      </c>
      <c r="E784" s="66">
        <v>12767</v>
      </c>
      <c r="F784" s="66">
        <v>0</v>
      </c>
    </row>
    <row r="785" spans="1:6" s="67" customFormat="1" ht="12">
      <c r="A785" s="64">
        <v>240314</v>
      </c>
      <c r="B785" s="65" t="s">
        <v>1059</v>
      </c>
      <c r="C785" s="68">
        <v>210752207</v>
      </c>
      <c r="D785" s="74" t="s">
        <v>2148</v>
      </c>
      <c r="E785" s="66">
        <v>11400</v>
      </c>
      <c r="F785" s="66">
        <v>0</v>
      </c>
    </row>
    <row r="786" spans="1:6" s="67" customFormat="1" ht="12">
      <c r="A786" s="64">
        <v>240314</v>
      </c>
      <c r="B786" s="65" t="s">
        <v>1059</v>
      </c>
      <c r="C786" s="68">
        <v>211052210</v>
      </c>
      <c r="D786" s="74" t="s">
        <v>2149</v>
      </c>
      <c r="E786" s="66">
        <v>7521</v>
      </c>
      <c r="F786" s="66">
        <v>0</v>
      </c>
    </row>
    <row r="787" spans="1:6" s="67" customFormat="1" ht="12">
      <c r="A787" s="64">
        <v>240314</v>
      </c>
      <c r="B787" s="65" t="s">
        <v>1059</v>
      </c>
      <c r="C787" s="68">
        <v>211552215</v>
      </c>
      <c r="D787" s="74" t="s">
        <v>2150</v>
      </c>
      <c r="E787" s="66">
        <v>21551</v>
      </c>
      <c r="F787" s="66">
        <v>0</v>
      </c>
    </row>
    <row r="788" spans="1:6" s="67" customFormat="1" ht="12">
      <c r="A788" s="64">
        <v>240314</v>
      </c>
      <c r="B788" s="65" t="s">
        <v>1059</v>
      </c>
      <c r="C788" s="68">
        <v>212452224</v>
      </c>
      <c r="D788" s="74" t="s">
        <v>2151</v>
      </c>
      <c r="E788" s="66">
        <v>9455</v>
      </c>
      <c r="F788" s="66">
        <v>0</v>
      </c>
    </row>
    <row r="789" spans="1:6" s="67" customFormat="1" ht="12">
      <c r="A789" s="64">
        <v>240314</v>
      </c>
      <c r="B789" s="65" t="s">
        <v>1059</v>
      </c>
      <c r="C789" s="68">
        <v>212752227</v>
      </c>
      <c r="D789" s="74" t="s">
        <v>2152</v>
      </c>
      <c r="E789" s="66">
        <v>48614</v>
      </c>
      <c r="F789" s="66">
        <v>0</v>
      </c>
    </row>
    <row r="790" spans="1:6" s="67" customFormat="1" ht="12">
      <c r="A790" s="64">
        <v>240314</v>
      </c>
      <c r="B790" s="65" t="s">
        <v>1059</v>
      </c>
      <c r="C790" s="68">
        <v>213352233</v>
      </c>
      <c r="D790" s="74" t="s">
        <v>2153</v>
      </c>
      <c r="E790" s="66">
        <v>11588</v>
      </c>
      <c r="F790" s="66">
        <v>0</v>
      </c>
    </row>
    <row r="791" spans="1:6" s="67" customFormat="1" ht="12">
      <c r="A791" s="64">
        <v>240314</v>
      </c>
      <c r="B791" s="65" t="s">
        <v>1059</v>
      </c>
      <c r="C791" s="68">
        <v>214052240</v>
      </c>
      <c r="D791" s="74" t="s">
        <v>2154</v>
      </c>
      <c r="E791" s="66">
        <v>14011</v>
      </c>
      <c r="F791" s="66">
        <v>0</v>
      </c>
    </row>
    <row r="792" spans="1:6" s="67" customFormat="1" ht="12">
      <c r="A792" s="64">
        <v>240314</v>
      </c>
      <c r="B792" s="65" t="s">
        <v>1059</v>
      </c>
      <c r="C792" s="68">
        <v>215052250</v>
      </c>
      <c r="D792" s="74" t="s">
        <v>2155</v>
      </c>
      <c r="E792" s="66">
        <v>58027</v>
      </c>
      <c r="F792" s="66">
        <v>0</v>
      </c>
    </row>
    <row r="793" spans="1:6" s="67" customFormat="1" ht="12">
      <c r="A793" s="64">
        <v>240314</v>
      </c>
      <c r="B793" s="65" t="s">
        <v>1059</v>
      </c>
      <c r="C793" s="68">
        <v>215452254</v>
      </c>
      <c r="D793" s="74" t="s">
        <v>2156</v>
      </c>
      <c r="E793" s="66">
        <v>8599</v>
      </c>
      <c r="F793" s="66">
        <v>0</v>
      </c>
    </row>
    <row r="794" spans="1:6" s="67" customFormat="1" ht="12">
      <c r="A794" s="64">
        <v>240314</v>
      </c>
      <c r="B794" s="65" t="s">
        <v>1059</v>
      </c>
      <c r="C794" s="68">
        <v>215652256</v>
      </c>
      <c r="D794" s="74" t="s">
        <v>2157</v>
      </c>
      <c r="E794" s="66">
        <v>16722</v>
      </c>
      <c r="F794" s="66">
        <v>0</v>
      </c>
    </row>
    <row r="795" spans="1:6" s="67" customFormat="1" ht="12">
      <c r="A795" s="64">
        <v>240314</v>
      </c>
      <c r="B795" s="65" t="s">
        <v>1059</v>
      </c>
      <c r="C795" s="68">
        <v>215852258</v>
      </c>
      <c r="D795" s="74" t="s">
        <v>2158</v>
      </c>
      <c r="E795" s="66">
        <v>21717</v>
      </c>
      <c r="F795" s="66">
        <v>0</v>
      </c>
    </row>
    <row r="796" spans="1:6" s="67" customFormat="1" ht="12">
      <c r="A796" s="64">
        <v>240314</v>
      </c>
      <c r="B796" s="65" t="s">
        <v>1059</v>
      </c>
      <c r="C796" s="68">
        <v>216052260</v>
      </c>
      <c r="D796" s="74" t="s">
        <v>2159</v>
      </c>
      <c r="E796" s="66">
        <v>20077</v>
      </c>
      <c r="F796" s="66">
        <v>0</v>
      </c>
    </row>
    <row r="797" spans="1:6" s="67" customFormat="1" ht="12">
      <c r="A797" s="64">
        <v>240314</v>
      </c>
      <c r="B797" s="65" t="s">
        <v>1059</v>
      </c>
      <c r="C797" s="68">
        <v>218752287</v>
      </c>
      <c r="D797" s="74" t="s">
        <v>2160</v>
      </c>
      <c r="E797" s="66">
        <v>6684</v>
      </c>
      <c r="F797" s="66">
        <v>0</v>
      </c>
    </row>
    <row r="798" spans="1:6" s="67" customFormat="1" ht="12">
      <c r="A798" s="64">
        <v>240314</v>
      </c>
      <c r="B798" s="65" t="s">
        <v>1059</v>
      </c>
      <c r="C798" s="68">
        <v>211752317</v>
      </c>
      <c r="D798" s="74" t="s">
        <v>2161</v>
      </c>
      <c r="E798" s="66">
        <v>25074</v>
      </c>
      <c r="F798" s="66">
        <v>0</v>
      </c>
    </row>
    <row r="799" spans="1:6" s="67" customFormat="1" ht="12">
      <c r="A799" s="64">
        <v>240314</v>
      </c>
      <c r="B799" s="65" t="s">
        <v>1059</v>
      </c>
      <c r="C799" s="68">
        <v>212052320</v>
      </c>
      <c r="D799" s="74" t="s">
        <v>2162</v>
      </c>
      <c r="E799" s="66">
        <v>19041</v>
      </c>
      <c r="F799" s="66">
        <v>0</v>
      </c>
    </row>
    <row r="800" spans="1:6" s="67" customFormat="1" ht="12">
      <c r="A800" s="64">
        <v>240314</v>
      </c>
      <c r="B800" s="65" t="s">
        <v>1059</v>
      </c>
      <c r="C800" s="68">
        <v>212352323</v>
      </c>
      <c r="D800" s="74" t="s">
        <v>2163</v>
      </c>
      <c r="E800" s="66">
        <v>7794</v>
      </c>
      <c r="F800" s="66">
        <v>0</v>
      </c>
    </row>
    <row r="801" spans="1:6" s="67" customFormat="1" ht="12">
      <c r="A801" s="64">
        <v>240314</v>
      </c>
      <c r="B801" s="65" t="s">
        <v>1059</v>
      </c>
      <c r="C801" s="68">
        <v>215252352</v>
      </c>
      <c r="D801" s="74" t="s">
        <v>2164</v>
      </c>
      <c r="E801" s="66">
        <v>9236</v>
      </c>
      <c r="F801" s="66">
        <v>0</v>
      </c>
    </row>
    <row r="802" spans="1:6" s="67" customFormat="1" ht="12">
      <c r="A802" s="64">
        <v>240314</v>
      </c>
      <c r="B802" s="65" t="s">
        <v>1059</v>
      </c>
      <c r="C802" s="68">
        <v>215452354</v>
      </c>
      <c r="D802" s="74" t="s">
        <v>2165</v>
      </c>
      <c r="E802" s="66">
        <v>10928</v>
      </c>
      <c r="F802" s="66">
        <v>0</v>
      </c>
    </row>
    <row r="803" spans="1:6" s="67" customFormat="1" ht="12">
      <c r="A803" s="64">
        <v>240314</v>
      </c>
      <c r="B803" s="65" t="s">
        <v>1059</v>
      </c>
      <c r="C803" s="68">
        <v>215652356</v>
      </c>
      <c r="D803" s="74" t="s">
        <v>2166</v>
      </c>
      <c r="E803" s="66">
        <v>113312</v>
      </c>
      <c r="F803" s="66">
        <v>0</v>
      </c>
    </row>
    <row r="804" spans="1:6" s="67" customFormat="1" ht="12">
      <c r="A804" s="64">
        <v>240314</v>
      </c>
      <c r="B804" s="65" t="s">
        <v>1059</v>
      </c>
      <c r="C804" s="68">
        <v>217852378</v>
      </c>
      <c r="D804" s="74" t="s">
        <v>2167</v>
      </c>
      <c r="E804" s="66">
        <v>23421</v>
      </c>
      <c r="F804" s="66">
        <v>0</v>
      </c>
    </row>
    <row r="805" spans="1:6" s="67" customFormat="1" ht="12">
      <c r="A805" s="64">
        <v>240314</v>
      </c>
      <c r="B805" s="65" t="s">
        <v>1059</v>
      </c>
      <c r="C805" s="68">
        <v>218152381</v>
      </c>
      <c r="D805" s="74" t="s">
        <v>2168</v>
      </c>
      <c r="E805" s="66">
        <v>16367</v>
      </c>
      <c r="F805" s="66">
        <v>0</v>
      </c>
    </row>
    <row r="806" spans="1:6" s="67" customFormat="1" ht="12">
      <c r="A806" s="64">
        <v>240314</v>
      </c>
      <c r="B806" s="65" t="s">
        <v>1059</v>
      </c>
      <c r="C806" s="68">
        <v>218552385</v>
      </c>
      <c r="D806" s="74" t="s">
        <v>2169</v>
      </c>
      <c r="E806" s="66">
        <v>7703</v>
      </c>
      <c r="F806" s="66">
        <v>0</v>
      </c>
    </row>
    <row r="807" spans="1:6" s="67" customFormat="1" ht="12">
      <c r="A807" s="64">
        <v>240314</v>
      </c>
      <c r="B807" s="65" t="s">
        <v>1059</v>
      </c>
      <c r="C807" s="68">
        <v>219052390</v>
      </c>
      <c r="D807" s="74" t="s">
        <v>2170</v>
      </c>
      <c r="E807" s="66">
        <v>23053</v>
      </c>
      <c r="F807" s="66">
        <v>0</v>
      </c>
    </row>
    <row r="808" spans="1:6" s="67" customFormat="1" ht="12">
      <c r="A808" s="64">
        <v>240314</v>
      </c>
      <c r="B808" s="65" t="s">
        <v>1059</v>
      </c>
      <c r="C808" s="68">
        <v>219952399</v>
      </c>
      <c r="D808" s="74" t="s">
        <v>2171</v>
      </c>
      <c r="E808" s="66">
        <v>29832</v>
      </c>
      <c r="F808" s="66">
        <v>0</v>
      </c>
    </row>
    <row r="809" spans="1:6" s="67" customFormat="1" ht="12">
      <c r="A809" s="64">
        <v>240314</v>
      </c>
      <c r="B809" s="65" t="s">
        <v>1059</v>
      </c>
      <c r="C809" s="68">
        <v>210552405</v>
      </c>
      <c r="D809" s="74" t="s">
        <v>2172</v>
      </c>
      <c r="E809" s="66">
        <v>14105</v>
      </c>
      <c r="F809" s="66">
        <v>0</v>
      </c>
    </row>
    <row r="810" spans="1:6" s="67" customFormat="1" ht="12">
      <c r="A810" s="64">
        <v>240314</v>
      </c>
      <c r="B810" s="65" t="s">
        <v>1059</v>
      </c>
      <c r="C810" s="68">
        <v>211152411</v>
      </c>
      <c r="D810" s="74" t="s">
        <v>2173</v>
      </c>
      <c r="E810" s="66">
        <v>15530</v>
      </c>
      <c r="F810" s="66">
        <v>0</v>
      </c>
    </row>
    <row r="811" spans="1:6" s="67" customFormat="1" ht="12">
      <c r="A811" s="64">
        <v>240314</v>
      </c>
      <c r="B811" s="65" t="s">
        <v>1059</v>
      </c>
      <c r="C811" s="68">
        <v>211852418</v>
      </c>
      <c r="D811" s="74" t="s">
        <v>2174</v>
      </c>
      <c r="E811" s="66">
        <v>16417</v>
      </c>
      <c r="F811" s="66">
        <v>0</v>
      </c>
    </row>
    <row r="812" spans="1:6" s="67" customFormat="1" ht="12">
      <c r="A812" s="64">
        <v>240314</v>
      </c>
      <c r="B812" s="65" t="s">
        <v>1059</v>
      </c>
      <c r="C812" s="68">
        <v>212752427</v>
      </c>
      <c r="D812" s="74" t="s">
        <v>2175</v>
      </c>
      <c r="E812" s="66">
        <v>30130</v>
      </c>
      <c r="F812" s="66">
        <v>0</v>
      </c>
    </row>
    <row r="813" spans="1:6" s="67" customFormat="1" ht="12">
      <c r="A813" s="64">
        <v>240314</v>
      </c>
      <c r="B813" s="65" t="s">
        <v>1059</v>
      </c>
      <c r="C813" s="68">
        <v>213552435</v>
      </c>
      <c r="D813" s="74" t="s">
        <v>2176</v>
      </c>
      <c r="E813" s="66">
        <v>9014</v>
      </c>
      <c r="F813" s="66">
        <v>0</v>
      </c>
    </row>
    <row r="814" spans="1:6" s="67" customFormat="1" ht="12">
      <c r="A814" s="64">
        <v>240314</v>
      </c>
      <c r="B814" s="65" t="s">
        <v>1059</v>
      </c>
      <c r="C814" s="68">
        <v>217352473</v>
      </c>
      <c r="D814" s="74" t="s">
        <v>2177</v>
      </c>
      <c r="E814" s="66">
        <v>21207</v>
      </c>
      <c r="F814" s="66">
        <v>0</v>
      </c>
    </row>
    <row r="815" spans="1:6" s="67" customFormat="1" ht="12">
      <c r="A815" s="64">
        <v>240314</v>
      </c>
      <c r="B815" s="65" t="s">
        <v>1059</v>
      </c>
      <c r="C815" s="68">
        <v>218052480</v>
      </c>
      <c r="D815" s="74" t="s">
        <v>2178</v>
      </c>
      <c r="E815" s="66">
        <v>3430</v>
      </c>
      <c r="F815" s="66">
        <v>0</v>
      </c>
    </row>
    <row r="816" spans="1:6" s="67" customFormat="1" ht="12">
      <c r="A816" s="64">
        <v>240314</v>
      </c>
      <c r="B816" s="65" t="s">
        <v>1059</v>
      </c>
      <c r="C816" s="68">
        <v>219052490</v>
      </c>
      <c r="D816" s="74" t="s">
        <v>2179</v>
      </c>
      <c r="E816" s="66">
        <v>40618</v>
      </c>
      <c r="F816" s="66">
        <v>0</v>
      </c>
    </row>
    <row r="817" spans="1:6" s="67" customFormat="1" ht="12">
      <c r="A817" s="64">
        <v>240314</v>
      </c>
      <c r="B817" s="65" t="s">
        <v>1059</v>
      </c>
      <c r="C817" s="68">
        <v>212052520</v>
      </c>
      <c r="D817" s="74" t="s">
        <v>2180</v>
      </c>
      <c r="E817" s="66">
        <v>15149</v>
      </c>
      <c r="F817" s="66">
        <v>0</v>
      </c>
    </row>
    <row r="818" spans="1:6" s="67" customFormat="1" ht="12">
      <c r="A818" s="64">
        <v>240314</v>
      </c>
      <c r="B818" s="65" t="s">
        <v>1059</v>
      </c>
      <c r="C818" s="68">
        <v>214052540</v>
      </c>
      <c r="D818" s="74" t="s">
        <v>2181</v>
      </c>
      <c r="E818" s="66">
        <v>17352</v>
      </c>
      <c r="F818" s="66">
        <v>0</v>
      </c>
    </row>
    <row r="819" spans="1:6" s="67" customFormat="1" ht="12">
      <c r="A819" s="64">
        <v>240314</v>
      </c>
      <c r="B819" s="65" t="s">
        <v>1059</v>
      </c>
      <c r="C819" s="68">
        <v>216052560</v>
      </c>
      <c r="D819" s="74" t="s">
        <v>2182</v>
      </c>
      <c r="E819" s="66">
        <v>13275</v>
      </c>
      <c r="F819" s="66">
        <v>0</v>
      </c>
    </row>
    <row r="820" spans="1:6" s="67" customFormat="1" ht="12">
      <c r="A820" s="64">
        <v>240314</v>
      </c>
      <c r="B820" s="65" t="s">
        <v>1059</v>
      </c>
      <c r="C820" s="68">
        <v>216552565</v>
      </c>
      <c r="D820" s="74" t="s">
        <v>2183</v>
      </c>
      <c r="E820" s="66">
        <v>6401</v>
      </c>
      <c r="F820" s="66">
        <v>0</v>
      </c>
    </row>
    <row r="821" spans="1:6" s="67" customFormat="1" ht="12">
      <c r="A821" s="64">
        <v>240314</v>
      </c>
      <c r="B821" s="65" t="s">
        <v>1059</v>
      </c>
      <c r="C821" s="68">
        <v>217352573</v>
      </c>
      <c r="D821" s="74" t="s">
        <v>2184</v>
      </c>
      <c r="E821" s="66">
        <v>11360</v>
      </c>
      <c r="F821" s="66">
        <v>0</v>
      </c>
    </row>
    <row r="822" spans="1:6" s="67" customFormat="1" ht="12">
      <c r="A822" s="64">
        <v>240314</v>
      </c>
      <c r="B822" s="65" t="s">
        <v>1059</v>
      </c>
      <c r="C822" s="68">
        <v>218552585</v>
      </c>
      <c r="D822" s="74" t="s">
        <v>2185</v>
      </c>
      <c r="E822" s="66">
        <v>19153</v>
      </c>
      <c r="F822" s="66">
        <v>0</v>
      </c>
    </row>
    <row r="823" spans="1:6" s="67" customFormat="1" ht="12">
      <c r="A823" s="64">
        <v>240314</v>
      </c>
      <c r="B823" s="65" t="s">
        <v>1059</v>
      </c>
      <c r="C823" s="68">
        <v>211252612</v>
      </c>
      <c r="D823" s="74" t="s">
        <v>2186</v>
      </c>
      <c r="E823" s="66">
        <v>26948</v>
      </c>
      <c r="F823" s="66">
        <v>0</v>
      </c>
    </row>
    <row r="824" spans="1:6" s="67" customFormat="1" ht="12">
      <c r="A824" s="64">
        <v>240314</v>
      </c>
      <c r="B824" s="65" t="s">
        <v>1059</v>
      </c>
      <c r="C824" s="68">
        <v>212152621</v>
      </c>
      <c r="D824" s="74" t="s">
        <v>2187</v>
      </c>
      <c r="E824" s="66">
        <v>41870</v>
      </c>
      <c r="F824" s="66">
        <v>0</v>
      </c>
    </row>
    <row r="825" spans="1:6" s="67" customFormat="1" ht="12">
      <c r="A825" s="64">
        <v>240314</v>
      </c>
      <c r="B825" s="65" t="s">
        <v>1059</v>
      </c>
      <c r="C825" s="68">
        <v>217852678</v>
      </c>
      <c r="D825" s="74" t="s">
        <v>2188</v>
      </c>
      <c r="E825" s="66">
        <v>44683</v>
      </c>
      <c r="F825" s="66">
        <v>0</v>
      </c>
    </row>
    <row r="826" spans="1:6" s="67" customFormat="1" ht="12">
      <c r="A826" s="64">
        <v>240314</v>
      </c>
      <c r="B826" s="65" t="s">
        <v>1059</v>
      </c>
      <c r="C826" s="68">
        <v>218352683</v>
      </c>
      <c r="D826" s="74" t="s">
        <v>2189</v>
      </c>
      <c r="E826" s="66">
        <v>23400</v>
      </c>
      <c r="F826" s="66">
        <v>0</v>
      </c>
    </row>
    <row r="827" spans="1:6" s="67" customFormat="1" ht="12">
      <c r="A827" s="64">
        <v>240314</v>
      </c>
      <c r="B827" s="65" t="s">
        <v>1059</v>
      </c>
      <c r="C827" s="68">
        <v>218552685</v>
      </c>
      <c r="D827" s="74" t="s">
        <v>2190</v>
      </c>
      <c r="E827" s="66">
        <v>9732</v>
      </c>
      <c r="F827" s="66">
        <v>0</v>
      </c>
    </row>
    <row r="828" spans="1:6" s="67" customFormat="1" ht="12">
      <c r="A828" s="64">
        <v>240314</v>
      </c>
      <c r="B828" s="65" t="s">
        <v>1059</v>
      </c>
      <c r="C828" s="68">
        <v>218752687</v>
      </c>
      <c r="D828" s="74" t="s">
        <v>2191</v>
      </c>
      <c r="E828" s="66">
        <v>22199</v>
      </c>
      <c r="F828" s="66">
        <v>0</v>
      </c>
    </row>
    <row r="829" spans="1:6" s="67" customFormat="1" ht="12">
      <c r="A829" s="64">
        <v>240314</v>
      </c>
      <c r="B829" s="65" t="s">
        <v>1059</v>
      </c>
      <c r="C829" s="68">
        <v>219352693</v>
      </c>
      <c r="D829" s="74" t="s">
        <v>2192</v>
      </c>
      <c r="E829" s="66">
        <v>19499</v>
      </c>
      <c r="F829" s="66">
        <v>0</v>
      </c>
    </row>
    <row r="830" spans="1:6" s="67" customFormat="1" ht="12">
      <c r="A830" s="64">
        <v>240314</v>
      </c>
      <c r="B830" s="65" t="s">
        <v>1059</v>
      </c>
      <c r="C830" s="68">
        <v>219452694</v>
      </c>
      <c r="D830" s="74" t="s">
        <v>2193</v>
      </c>
      <c r="E830" s="66">
        <v>7889</v>
      </c>
      <c r="F830" s="66">
        <v>0</v>
      </c>
    </row>
    <row r="831" spans="1:6" s="67" customFormat="1" ht="12">
      <c r="A831" s="64">
        <v>240314</v>
      </c>
      <c r="B831" s="65" t="s">
        <v>1059</v>
      </c>
      <c r="C831" s="68">
        <v>219652696</v>
      </c>
      <c r="D831" s="74" t="s">
        <v>2194</v>
      </c>
      <c r="E831" s="66">
        <v>25146</v>
      </c>
      <c r="F831" s="66">
        <v>0</v>
      </c>
    </row>
    <row r="832" spans="1:6" s="67" customFormat="1" ht="12">
      <c r="A832" s="64">
        <v>240314</v>
      </c>
      <c r="B832" s="65" t="s">
        <v>1059</v>
      </c>
      <c r="C832" s="68">
        <v>219952699</v>
      </c>
      <c r="D832" s="74" t="s">
        <v>2195</v>
      </c>
      <c r="E832" s="66">
        <v>13786</v>
      </c>
      <c r="F832" s="66">
        <v>0</v>
      </c>
    </row>
    <row r="833" spans="1:6" s="67" customFormat="1" ht="12">
      <c r="A833" s="64">
        <v>240314</v>
      </c>
      <c r="B833" s="65" t="s">
        <v>1059</v>
      </c>
      <c r="C833" s="68">
        <v>212052720</v>
      </c>
      <c r="D833" s="74" t="s">
        <v>2196</v>
      </c>
      <c r="E833" s="66">
        <v>7342</v>
      </c>
      <c r="F833" s="66">
        <v>0</v>
      </c>
    </row>
    <row r="834" spans="1:6" s="67" customFormat="1" ht="12">
      <c r="A834" s="64">
        <v>240314</v>
      </c>
      <c r="B834" s="65" t="s">
        <v>1059</v>
      </c>
      <c r="C834" s="68">
        <v>218652786</v>
      </c>
      <c r="D834" s="74" t="s">
        <v>2197</v>
      </c>
      <c r="E834" s="66">
        <v>21578</v>
      </c>
      <c r="F834" s="66">
        <v>0</v>
      </c>
    </row>
    <row r="835" spans="1:6" s="67" customFormat="1" ht="12">
      <c r="A835" s="64">
        <v>240314</v>
      </c>
      <c r="B835" s="65" t="s">
        <v>1059</v>
      </c>
      <c r="C835" s="68">
        <v>218852788</v>
      </c>
      <c r="D835" s="74" t="s">
        <v>2198</v>
      </c>
      <c r="E835" s="66">
        <v>11456</v>
      </c>
      <c r="F835" s="66">
        <v>0</v>
      </c>
    </row>
    <row r="836" spans="1:6" s="67" customFormat="1" ht="12">
      <c r="A836" s="64">
        <v>240314</v>
      </c>
      <c r="B836" s="65" t="s">
        <v>1059</v>
      </c>
      <c r="C836" s="68">
        <v>213852838</v>
      </c>
      <c r="D836" s="74" t="s">
        <v>2199</v>
      </c>
      <c r="E836" s="66">
        <v>53551</v>
      </c>
      <c r="F836" s="66">
        <v>0</v>
      </c>
    </row>
    <row r="837" spans="1:6" s="67" customFormat="1" ht="12">
      <c r="A837" s="64">
        <v>240314</v>
      </c>
      <c r="B837" s="65" t="s">
        <v>1059</v>
      </c>
      <c r="C837" s="68">
        <v>218552885</v>
      </c>
      <c r="D837" s="74" t="s">
        <v>2200</v>
      </c>
      <c r="E837" s="66">
        <v>10896</v>
      </c>
      <c r="F837" s="66">
        <v>0</v>
      </c>
    </row>
    <row r="838" spans="1:6" s="67" customFormat="1" ht="12">
      <c r="A838" s="64">
        <v>240314</v>
      </c>
      <c r="B838" s="65" t="s">
        <v>1059</v>
      </c>
      <c r="C838" s="68">
        <v>210354003</v>
      </c>
      <c r="D838" s="74" t="s">
        <v>2201</v>
      </c>
      <c r="E838" s="66">
        <v>48469</v>
      </c>
      <c r="F838" s="66">
        <v>0</v>
      </c>
    </row>
    <row r="839" spans="1:6" s="67" customFormat="1" ht="12">
      <c r="A839" s="64">
        <v>240314</v>
      </c>
      <c r="B839" s="65" t="s">
        <v>1059</v>
      </c>
      <c r="C839" s="68">
        <v>215154051</v>
      </c>
      <c r="D839" s="74" t="s">
        <v>2202</v>
      </c>
      <c r="E839" s="66">
        <v>12777</v>
      </c>
      <c r="F839" s="66">
        <v>0</v>
      </c>
    </row>
    <row r="840" spans="1:6" s="67" customFormat="1" ht="12">
      <c r="A840" s="64">
        <v>240314</v>
      </c>
      <c r="B840" s="65" t="s">
        <v>1059</v>
      </c>
      <c r="C840" s="68">
        <v>219954099</v>
      </c>
      <c r="D840" s="74" t="s">
        <v>2203</v>
      </c>
      <c r="E840" s="66">
        <v>9564</v>
      </c>
      <c r="F840" s="66">
        <v>0</v>
      </c>
    </row>
    <row r="841" spans="1:6" s="67" customFormat="1" ht="12">
      <c r="A841" s="64">
        <v>240314</v>
      </c>
      <c r="B841" s="65" t="s">
        <v>1059</v>
      </c>
      <c r="C841" s="68">
        <v>210954109</v>
      </c>
      <c r="D841" s="74" t="s">
        <v>2204</v>
      </c>
      <c r="E841" s="66">
        <v>9497</v>
      </c>
      <c r="F841" s="66">
        <v>0</v>
      </c>
    </row>
    <row r="842" spans="1:6" s="67" customFormat="1" ht="12">
      <c r="A842" s="64">
        <v>240314</v>
      </c>
      <c r="B842" s="65" t="s">
        <v>1059</v>
      </c>
      <c r="C842" s="68">
        <v>212554125</v>
      </c>
      <c r="D842" s="74" t="s">
        <v>2205</v>
      </c>
      <c r="E842" s="66">
        <v>3259</v>
      </c>
      <c r="F842" s="66">
        <v>0</v>
      </c>
    </row>
    <row r="843" spans="1:6" s="67" customFormat="1" ht="12">
      <c r="A843" s="64">
        <v>240314</v>
      </c>
      <c r="B843" s="65" t="s">
        <v>1059</v>
      </c>
      <c r="C843" s="68">
        <v>212854128</v>
      </c>
      <c r="D843" s="74" t="s">
        <v>2206</v>
      </c>
      <c r="E843" s="66">
        <v>15031</v>
      </c>
      <c r="F843" s="66">
        <v>0</v>
      </c>
    </row>
    <row r="844" spans="1:6" s="67" customFormat="1" ht="12">
      <c r="A844" s="64">
        <v>240314</v>
      </c>
      <c r="B844" s="65" t="s">
        <v>1059</v>
      </c>
      <c r="C844" s="68">
        <v>217254172</v>
      </c>
      <c r="D844" s="74" t="s">
        <v>2207</v>
      </c>
      <c r="E844" s="66">
        <v>16551</v>
      </c>
      <c r="F844" s="66">
        <v>0</v>
      </c>
    </row>
    <row r="845" spans="1:6" s="67" customFormat="1" ht="12">
      <c r="A845" s="64">
        <v>240314</v>
      </c>
      <c r="B845" s="65" t="s">
        <v>1059</v>
      </c>
      <c r="C845" s="68">
        <v>217454174</v>
      </c>
      <c r="D845" s="74" t="s">
        <v>2208</v>
      </c>
      <c r="E845" s="66">
        <v>11984</v>
      </c>
      <c r="F845" s="66">
        <v>0</v>
      </c>
    </row>
    <row r="846" spans="1:6" s="67" customFormat="1" ht="12">
      <c r="A846" s="64">
        <v>240314</v>
      </c>
      <c r="B846" s="65" t="s">
        <v>1059</v>
      </c>
      <c r="C846" s="68">
        <v>210654206</v>
      </c>
      <c r="D846" s="74" t="s">
        <v>2209</v>
      </c>
      <c r="E846" s="66">
        <v>24863</v>
      </c>
      <c r="F846" s="66">
        <v>0</v>
      </c>
    </row>
    <row r="847" spans="1:6" s="67" customFormat="1" ht="12">
      <c r="A847" s="64">
        <v>240314</v>
      </c>
      <c r="B847" s="65" t="s">
        <v>1059</v>
      </c>
      <c r="C847" s="68">
        <v>212354223</v>
      </c>
      <c r="D847" s="74" t="s">
        <v>2210</v>
      </c>
      <c r="E847" s="66">
        <v>12132</v>
      </c>
      <c r="F847" s="66">
        <v>0</v>
      </c>
    </row>
    <row r="848" spans="1:6" s="67" customFormat="1" ht="12">
      <c r="A848" s="64">
        <v>240314</v>
      </c>
      <c r="B848" s="65" t="s">
        <v>1059</v>
      </c>
      <c r="C848" s="68">
        <v>213954239</v>
      </c>
      <c r="D848" s="74" t="s">
        <v>2211</v>
      </c>
      <c r="E848" s="66">
        <v>5292</v>
      </c>
      <c r="F848" s="66">
        <v>0</v>
      </c>
    </row>
    <row r="849" spans="1:6" s="67" customFormat="1" ht="12">
      <c r="A849" s="64">
        <v>240314</v>
      </c>
      <c r="B849" s="65" t="s">
        <v>1059</v>
      </c>
      <c r="C849" s="68">
        <v>214554245</v>
      </c>
      <c r="D849" s="74" t="s">
        <v>2212</v>
      </c>
      <c r="E849" s="66">
        <v>20584</v>
      </c>
      <c r="F849" s="66">
        <v>0</v>
      </c>
    </row>
    <row r="850" spans="1:6" s="67" customFormat="1" ht="12">
      <c r="A850" s="64">
        <v>240314</v>
      </c>
      <c r="B850" s="65" t="s">
        <v>1059</v>
      </c>
      <c r="C850" s="68">
        <v>215054250</v>
      </c>
      <c r="D850" s="74" t="s">
        <v>2213</v>
      </c>
      <c r="E850" s="66">
        <v>18155</v>
      </c>
      <c r="F850" s="66">
        <v>0</v>
      </c>
    </row>
    <row r="851" spans="1:6" s="67" customFormat="1" ht="12">
      <c r="A851" s="64">
        <v>240314</v>
      </c>
      <c r="B851" s="65" t="s">
        <v>1059</v>
      </c>
      <c r="C851" s="68">
        <v>216154261</v>
      </c>
      <c r="D851" s="74" t="s">
        <v>2214</v>
      </c>
      <c r="E851" s="66">
        <v>26356</v>
      </c>
      <c r="F851" s="66">
        <v>0</v>
      </c>
    </row>
    <row r="852" spans="1:6" s="67" customFormat="1" ht="12">
      <c r="A852" s="64">
        <v>240314</v>
      </c>
      <c r="B852" s="65" t="s">
        <v>1059</v>
      </c>
      <c r="C852" s="68">
        <v>211354313</v>
      </c>
      <c r="D852" s="74" t="s">
        <v>2215</v>
      </c>
      <c r="E852" s="66">
        <v>9024</v>
      </c>
      <c r="F852" s="66">
        <v>0</v>
      </c>
    </row>
    <row r="853" spans="1:6" s="67" customFormat="1" ht="12">
      <c r="A853" s="64">
        <v>240314</v>
      </c>
      <c r="B853" s="65" t="s">
        <v>1059</v>
      </c>
      <c r="C853" s="68">
        <v>214454344</v>
      </c>
      <c r="D853" s="74" t="s">
        <v>2216</v>
      </c>
      <c r="E853" s="66">
        <v>19095</v>
      </c>
      <c r="F853" s="66">
        <v>0</v>
      </c>
    </row>
    <row r="854" spans="1:6" s="67" customFormat="1" ht="12">
      <c r="A854" s="64">
        <v>240314</v>
      </c>
      <c r="B854" s="65" t="s">
        <v>1059</v>
      </c>
      <c r="C854" s="68">
        <v>214754347</v>
      </c>
      <c r="D854" s="74" t="s">
        <v>2217</v>
      </c>
      <c r="E854" s="66">
        <v>2961</v>
      </c>
      <c r="F854" s="66">
        <v>0</v>
      </c>
    </row>
    <row r="855" spans="1:6" s="67" customFormat="1" ht="12">
      <c r="A855" s="64">
        <v>240314</v>
      </c>
      <c r="B855" s="65" t="s">
        <v>1059</v>
      </c>
      <c r="C855" s="68">
        <v>217754377</v>
      </c>
      <c r="D855" s="74" t="s">
        <v>2218</v>
      </c>
      <c r="E855" s="66">
        <v>7299</v>
      </c>
      <c r="F855" s="66">
        <v>0</v>
      </c>
    </row>
    <row r="856" spans="1:6" s="67" customFormat="1" ht="12">
      <c r="A856" s="64">
        <v>240314</v>
      </c>
      <c r="B856" s="65" t="s">
        <v>1059</v>
      </c>
      <c r="C856" s="68">
        <v>218554385</v>
      </c>
      <c r="D856" s="74" t="s">
        <v>2219</v>
      </c>
      <c r="E856" s="66">
        <v>16752</v>
      </c>
      <c r="F856" s="66">
        <v>0</v>
      </c>
    </row>
    <row r="857" spans="1:6" s="67" customFormat="1" ht="12">
      <c r="A857" s="64">
        <v>240314</v>
      </c>
      <c r="B857" s="65" t="s">
        <v>1059</v>
      </c>
      <c r="C857" s="68">
        <v>219854398</v>
      </c>
      <c r="D857" s="74" t="s">
        <v>2220</v>
      </c>
      <c r="E857" s="66">
        <v>11538</v>
      </c>
      <c r="F857" s="66">
        <v>0</v>
      </c>
    </row>
    <row r="858" spans="1:6" s="67" customFormat="1" ht="12">
      <c r="A858" s="64">
        <v>240314</v>
      </c>
      <c r="B858" s="65" t="s">
        <v>1059</v>
      </c>
      <c r="C858" s="68">
        <v>210554405</v>
      </c>
      <c r="D858" s="74" t="s">
        <v>2221</v>
      </c>
      <c r="E858" s="66">
        <v>57158</v>
      </c>
      <c r="F858" s="66">
        <v>0</v>
      </c>
    </row>
    <row r="859" spans="1:6" s="67" customFormat="1" ht="12">
      <c r="A859" s="64">
        <v>240314</v>
      </c>
      <c r="B859" s="65" t="s">
        <v>1059</v>
      </c>
      <c r="C859" s="68">
        <v>211854418</v>
      </c>
      <c r="D859" s="74" t="s">
        <v>2222</v>
      </c>
      <c r="E859" s="66">
        <v>4217</v>
      </c>
      <c r="F859" s="66">
        <v>0</v>
      </c>
    </row>
    <row r="860" spans="1:6" s="67" customFormat="1" ht="12">
      <c r="A860" s="64">
        <v>240314</v>
      </c>
      <c r="B860" s="65" t="s">
        <v>1059</v>
      </c>
      <c r="C860" s="68">
        <v>218054480</v>
      </c>
      <c r="D860" s="74" t="s">
        <v>2223</v>
      </c>
      <c r="E860" s="66">
        <v>4631</v>
      </c>
      <c r="F860" s="66">
        <v>0</v>
      </c>
    </row>
    <row r="861" spans="1:6" s="67" customFormat="1" ht="12">
      <c r="A861" s="64">
        <v>240314</v>
      </c>
      <c r="B861" s="65" t="s">
        <v>1059</v>
      </c>
      <c r="C861" s="68">
        <v>219854498</v>
      </c>
      <c r="D861" s="74" t="s">
        <v>2224</v>
      </c>
      <c r="E861" s="66">
        <v>110850</v>
      </c>
      <c r="F861" s="66">
        <v>0</v>
      </c>
    </row>
    <row r="862" spans="1:6" s="67" customFormat="1" ht="12">
      <c r="A862" s="64">
        <v>240314</v>
      </c>
      <c r="B862" s="65" t="s">
        <v>1059</v>
      </c>
      <c r="C862" s="68">
        <v>211854518</v>
      </c>
      <c r="D862" s="74" t="s">
        <v>2225</v>
      </c>
      <c r="E862" s="66">
        <v>54161</v>
      </c>
      <c r="F862" s="66">
        <v>0</v>
      </c>
    </row>
    <row r="863" spans="1:6" s="67" customFormat="1" ht="12">
      <c r="A863" s="64">
        <v>240314</v>
      </c>
      <c r="B863" s="65" t="s">
        <v>1059</v>
      </c>
      <c r="C863" s="68">
        <v>212054520</v>
      </c>
      <c r="D863" s="74" t="s">
        <v>2226</v>
      </c>
      <c r="E863" s="66">
        <v>5377</v>
      </c>
      <c r="F863" s="66">
        <v>0</v>
      </c>
    </row>
    <row r="864" spans="1:6" s="67" customFormat="1" ht="12">
      <c r="A864" s="64">
        <v>240314</v>
      </c>
      <c r="B864" s="65" t="s">
        <v>1059</v>
      </c>
      <c r="C864" s="68">
        <v>215354553</v>
      </c>
      <c r="D864" s="74" t="s">
        <v>2227</v>
      </c>
      <c r="E864" s="66">
        <v>7183</v>
      </c>
      <c r="F864" s="66">
        <v>0</v>
      </c>
    </row>
    <row r="865" spans="1:6" s="67" customFormat="1" ht="12">
      <c r="A865" s="64">
        <v>240314</v>
      </c>
      <c r="B865" s="65" t="s">
        <v>1059</v>
      </c>
      <c r="C865" s="68">
        <v>219954599</v>
      </c>
      <c r="D865" s="74" t="s">
        <v>2228</v>
      </c>
      <c r="E865" s="66">
        <v>5377</v>
      </c>
      <c r="F865" s="66">
        <v>0</v>
      </c>
    </row>
    <row r="866" spans="1:6" s="67" customFormat="1" ht="12">
      <c r="A866" s="64">
        <v>240314</v>
      </c>
      <c r="B866" s="65" t="s">
        <v>1059</v>
      </c>
      <c r="C866" s="68">
        <v>216054660</v>
      </c>
      <c r="D866" s="74" t="s">
        <v>2229</v>
      </c>
      <c r="E866" s="66">
        <v>13025</v>
      </c>
      <c r="F866" s="66">
        <v>0</v>
      </c>
    </row>
    <row r="867" spans="1:6" s="67" customFormat="1" ht="12">
      <c r="A867" s="64">
        <v>240314</v>
      </c>
      <c r="B867" s="65" t="s">
        <v>1059</v>
      </c>
      <c r="C867" s="68">
        <v>217054670</v>
      </c>
      <c r="D867" s="74" t="s">
        <v>2230</v>
      </c>
      <c r="E867" s="66">
        <v>21467</v>
      </c>
      <c r="F867" s="66">
        <v>0</v>
      </c>
    </row>
    <row r="868" spans="1:6" s="67" customFormat="1" ht="12">
      <c r="A868" s="64">
        <v>240314</v>
      </c>
      <c r="B868" s="65" t="s">
        <v>1059</v>
      </c>
      <c r="C868" s="68">
        <v>217354673</v>
      </c>
      <c r="D868" s="74" t="s">
        <v>2231</v>
      </c>
      <c r="E868" s="66">
        <v>5216</v>
      </c>
      <c r="F868" s="66">
        <v>0</v>
      </c>
    </row>
    <row r="869" spans="1:6" s="67" customFormat="1" ht="12">
      <c r="A869" s="64">
        <v>240314</v>
      </c>
      <c r="B869" s="65" t="s">
        <v>1059</v>
      </c>
      <c r="C869" s="68">
        <v>218054680</v>
      </c>
      <c r="D869" s="74" t="s">
        <v>2232</v>
      </c>
      <c r="E869" s="66">
        <v>4259</v>
      </c>
      <c r="F869" s="66">
        <v>0</v>
      </c>
    </row>
    <row r="870" spans="1:6" s="67" customFormat="1" ht="12">
      <c r="A870" s="64">
        <v>240314</v>
      </c>
      <c r="B870" s="65" t="s">
        <v>1059</v>
      </c>
      <c r="C870" s="68">
        <v>212054720</v>
      </c>
      <c r="D870" s="74" t="s">
        <v>2233</v>
      </c>
      <c r="E870" s="66">
        <v>36098</v>
      </c>
      <c r="F870" s="66">
        <v>0</v>
      </c>
    </row>
    <row r="871" spans="1:6" s="67" customFormat="1" ht="12">
      <c r="A871" s="64">
        <v>240314</v>
      </c>
      <c r="B871" s="65" t="s">
        <v>1059</v>
      </c>
      <c r="C871" s="68">
        <v>214354743</v>
      </c>
      <c r="D871" s="74" t="s">
        <v>2234</v>
      </c>
      <c r="E871" s="66">
        <v>7142</v>
      </c>
      <c r="F871" s="66">
        <v>0</v>
      </c>
    </row>
    <row r="872" spans="1:6" s="67" customFormat="1" ht="12">
      <c r="A872" s="64">
        <v>240314</v>
      </c>
      <c r="B872" s="65" t="s">
        <v>1059</v>
      </c>
      <c r="C872" s="68">
        <v>210054800</v>
      </c>
      <c r="D872" s="74" t="s">
        <v>2235</v>
      </c>
      <c r="E872" s="66">
        <v>24716</v>
      </c>
      <c r="F872" s="66">
        <v>0</v>
      </c>
    </row>
    <row r="873" spans="1:6" s="67" customFormat="1" ht="12">
      <c r="A873" s="64">
        <v>240314</v>
      </c>
      <c r="B873" s="65" t="s">
        <v>1059</v>
      </c>
      <c r="C873" s="68">
        <v>211054810</v>
      </c>
      <c r="D873" s="74" t="s">
        <v>2236</v>
      </c>
      <c r="E873" s="66">
        <v>53605</v>
      </c>
      <c r="F873" s="66">
        <v>0</v>
      </c>
    </row>
    <row r="874" spans="1:6" s="67" customFormat="1" ht="12">
      <c r="A874" s="64">
        <v>240314</v>
      </c>
      <c r="B874" s="65" t="s">
        <v>1059</v>
      </c>
      <c r="C874" s="68">
        <v>212054820</v>
      </c>
      <c r="D874" s="74" t="s">
        <v>2237</v>
      </c>
      <c r="E874" s="66">
        <v>21101</v>
      </c>
      <c r="F874" s="66">
        <v>0</v>
      </c>
    </row>
    <row r="875" spans="1:6" s="67" customFormat="1" ht="12">
      <c r="A875" s="64">
        <v>240314</v>
      </c>
      <c r="B875" s="65" t="s">
        <v>1059</v>
      </c>
      <c r="C875" s="68">
        <v>217154871</v>
      </c>
      <c r="D875" s="74" t="s">
        <v>2238</v>
      </c>
      <c r="E875" s="66">
        <v>6930</v>
      </c>
      <c r="F875" s="66">
        <v>0</v>
      </c>
    </row>
    <row r="876" spans="1:6" s="67" customFormat="1" ht="12">
      <c r="A876" s="64">
        <v>240314</v>
      </c>
      <c r="B876" s="65" t="s">
        <v>1059</v>
      </c>
      <c r="C876" s="68">
        <v>217454874</v>
      </c>
      <c r="D876" s="74" t="s">
        <v>2239</v>
      </c>
      <c r="E876" s="66">
        <v>71786</v>
      </c>
      <c r="F876" s="66">
        <v>0</v>
      </c>
    </row>
    <row r="877" spans="1:6" s="67" customFormat="1" ht="12">
      <c r="A877" s="64">
        <v>240314</v>
      </c>
      <c r="B877" s="65" t="s">
        <v>1059</v>
      </c>
      <c r="C877" s="70">
        <v>211163111</v>
      </c>
      <c r="D877" s="74" t="s">
        <v>2240</v>
      </c>
      <c r="E877" s="66">
        <v>4328</v>
      </c>
      <c r="F877" s="66">
        <v>0</v>
      </c>
    </row>
    <row r="878" spans="1:6" s="67" customFormat="1" ht="12">
      <c r="A878" s="64">
        <v>240314</v>
      </c>
      <c r="B878" s="65" t="s">
        <v>1059</v>
      </c>
      <c r="C878" s="70">
        <v>213063130</v>
      </c>
      <c r="D878" s="74" t="s">
        <v>2241</v>
      </c>
      <c r="E878" s="66">
        <v>87454</v>
      </c>
      <c r="F878" s="66">
        <v>0</v>
      </c>
    </row>
    <row r="879" spans="1:6" s="67" customFormat="1" ht="12">
      <c r="A879" s="64">
        <v>240314</v>
      </c>
      <c r="B879" s="65" t="s">
        <v>1059</v>
      </c>
      <c r="C879" s="70">
        <v>219063190</v>
      </c>
      <c r="D879" s="74" t="s">
        <v>2242</v>
      </c>
      <c r="E879" s="66">
        <v>31457</v>
      </c>
      <c r="F879" s="66">
        <v>0</v>
      </c>
    </row>
    <row r="880" spans="1:6" s="67" customFormat="1" ht="12">
      <c r="A880" s="64">
        <v>240314</v>
      </c>
      <c r="B880" s="65" t="s">
        <v>1059</v>
      </c>
      <c r="C880" s="68">
        <v>211263212</v>
      </c>
      <c r="D880" s="74" t="s">
        <v>2243</v>
      </c>
      <c r="E880" s="66">
        <v>7188</v>
      </c>
      <c r="F880" s="66">
        <v>0</v>
      </c>
    </row>
    <row r="881" spans="1:6" s="67" customFormat="1" ht="12">
      <c r="A881" s="64">
        <v>240314</v>
      </c>
      <c r="B881" s="65" t="s">
        <v>1059</v>
      </c>
      <c r="C881" s="68">
        <v>217263272</v>
      </c>
      <c r="D881" s="74" t="s">
        <v>2244</v>
      </c>
      <c r="E881" s="66">
        <v>16081</v>
      </c>
      <c r="F881" s="66">
        <v>0</v>
      </c>
    </row>
    <row r="882" spans="1:6" s="67" customFormat="1" ht="12">
      <c r="A882" s="64">
        <v>240314</v>
      </c>
      <c r="B882" s="65" t="s">
        <v>1059</v>
      </c>
      <c r="C882" s="68">
        <v>210263302</v>
      </c>
      <c r="D882" s="74" t="s">
        <v>2245</v>
      </c>
      <c r="E882" s="66">
        <v>10628</v>
      </c>
      <c r="F882" s="66">
        <v>0</v>
      </c>
    </row>
    <row r="883" spans="1:6" s="67" customFormat="1" ht="12">
      <c r="A883" s="64">
        <v>240314</v>
      </c>
      <c r="B883" s="65" t="s">
        <v>1059</v>
      </c>
      <c r="C883" s="68">
        <v>210163401</v>
      </c>
      <c r="D883" s="74" t="s">
        <v>2246</v>
      </c>
      <c r="E883" s="66">
        <v>43538</v>
      </c>
      <c r="F883" s="66">
        <v>0</v>
      </c>
    </row>
    <row r="884" spans="1:6" s="67" customFormat="1" ht="12">
      <c r="A884" s="64">
        <v>240314</v>
      </c>
      <c r="B884" s="65" t="s">
        <v>1059</v>
      </c>
      <c r="C884" s="68">
        <v>217063470</v>
      </c>
      <c r="D884" s="74" t="s">
        <v>2247</v>
      </c>
      <c r="E884" s="66">
        <v>50222</v>
      </c>
      <c r="F884" s="66">
        <v>0</v>
      </c>
    </row>
    <row r="885" spans="1:6" s="67" customFormat="1" ht="12">
      <c r="A885" s="64">
        <v>240314</v>
      </c>
      <c r="B885" s="65" t="s">
        <v>1059</v>
      </c>
      <c r="C885" s="68">
        <v>214863548</v>
      </c>
      <c r="D885" s="74" t="s">
        <v>2248</v>
      </c>
      <c r="E885" s="66">
        <v>14149</v>
      </c>
      <c r="F885" s="66">
        <v>0</v>
      </c>
    </row>
    <row r="886" spans="1:6" s="67" customFormat="1" ht="12">
      <c r="A886" s="64">
        <v>240314</v>
      </c>
      <c r="B886" s="65" t="s">
        <v>1059</v>
      </c>
      <c r="C886" s="68">
        <v>219463594</v>
      </c>
      <c r="D886" s="74" t="s">
        <v>2249</v>
      </c>
      <c r="E886" s="66">
        <v>41818</v>
      </c>
      <c r="F886" s="66">
        <v>0</v>
      </c>
    </row>
    <row r="887" spans="1:6" s="67" customFormat="1" ht="12">
      <c r="A887" s="64">
        <v>240314</v>
      </c>
      <c r="B887" s="65" t="s">
        <v>1059</v>
      </c>
      <c r="C887" s="68">
        <v>219063690</v>
      </c>
      <c r="D887" s="74" t="s">
        <v>2250</v>
      </c>
      <c r="E887" s="66">
        <v>9307</v>
      </c>
      <c r="F887" s="66">
        <v>0</v>
      </c>
    </row>
    <row r="888" spans="1:6" s="67" customFormat="1" ht="12">
      <c r="A888" s="64">
        <v>240314</v>
      </c>
      <c r="B888" s="65" t="s">
        <v>1059</v>
      </c>
      <c r="C888" s="68">
        <v>214566045</v>
      </c>
      <c r="D888" s="74" t="s">
        <v>2251</v>
      </c>
      <c r="E888" s="66">
        <v>14180</v>
      </c>
      <c r="F888" s="66">
        <v>0</v>
      </c>
    </row>
    <row r="889" spans="1:6" s="67" customFormat="1" ht="12">
      <c r="A889" s="64">
        <v>240314</v>
      </c>
      <c r="B889" s="65" t="s">
        <v>1059</v>
      </c>
      <c r="C889" s="68">
        <v>217566075</v>
      </c>
      <c r="D889" s="74" t="s">
        <v>2252</v>
      </c>
      <c r="E889" s="66">
        <v>8091</v>
      </c>
      <c r="F889" s="66">
        <v>0</v>
      </c>
    </row>
    <row r="890" spans="1:6" s="67" customFormat="1" ht="12">
      <c r="A890" s="64">
        <v>240314</v>
      </c>
      <c r="B890" s="65" t="s">
        <v>1059</v>
      </c>
      <c r="C890" s="68">
        <v>218866088</v>
      </c>
      <c r="D890" s="74" t="s">
        <v>2253</v>
      </c>
      <c r="E890" s="66">
        <v>32753</v>
      </c>
      <c r="F890" s="66">
        <v>0</v>
      </c>
    </row>
    <row r="891" spans="1:6" s="67" customFormat="1" ht="12">
      <c r="A891" s="64">
        <v>240314</v>
      </c>
      <c r="B891" s="65" t="s">
        <v>1059</v>
      </c>
      <c r="C891" s="68">
        <v>211866318</v>
      </c>
      <c r="D891" s="74" t="s">
        <v>2254</v>
      </c>
      <c r="E891" s="66">
        <v>15996</v>
      </c>
      <c r="F891" s="66">
        <v>0</v>
      </c>
    </row>
    <row r="892" spans="1:6" s="67" customFormat="1" ht="12">
      <c r="A892" s="64">
        <v>240314</v>
      </c>
      <c r="B892" s="65" t="s">
        <v>1059</v>
      </c>
      <c r="C892" s="68">
        <v>218366383</v>
      </c>
      <c r="D892" s="74" t="s">
        <v>2255</v>
      </c>
      <c r="E892" s="66">
        <v>10023</v>
      </c>
      <c r="F892" s="66">
        <v>0</v>
      </c>
    </row>
    <row r="893" spans="1:6" s="67" customFormat="1" ht="12">
      <c r="A893" s="64">
        <v>240314</v>
      </c>
      <c r="B893" s="65" t="s">
        <v>1059</v>
      </c>
      <c r="C893" s="68">
        <v>210066400</v>
      </c>
      <c r="D893" s="74" t="s">
        <v>2256</v>
      </c>
      <c r="E893" s="66">
        <v>39190</v>
      </c>
      <c r="F893" s="66">
        <v>0</v>
      </c>
    </row>
    <row r="894" spans="1:6" s="67" customFormat="1" ht="12">
      <c r="A894" s="64">
        <v>240314</v>
      </c>
      <c r="B894" s="65" t="s">
        <v>1059</v>
      </c>
      <c r="C894" s="68">
        <v>214066440</v>
      </c>
      <c r="D894" s="74" t="s">
        <v>2257</v>
      </c>
      <c r="E894" s="66">
        <v>23996</v>
      </c>
      <c r="F894" s="66">
        <v>0</v>
      </c>
    </row>
    <row r="895" spans="1:6" s="67" customFormat="1" ht="12">
      <c r="A895" s="64">
        <v>240314</v>
      </c>
      <c r="B895" s="65" t="s">
        <v>1059</v>
      </c>
      <c r="C895" s="68">
        <v>215666456</v>
      </c>
      <c r="D895" s="74" t="s">
        <v>2258</v>
      </c>
      <c r="E895" s="66">
        <v>21565</v>
      </c>
      <c r="F895" s="66">
        <v>0</v>
      </c>
    </row>
    <row r="896" spans="1:6" s="67" customFormat="1" ht="12">
      <c r="A896" s="64">
        <v>240314</v>
      </c>
      <c r="B896" s="65" t="s">
        <v>1059</v>
      </c>
      <c r="C896" s="68">
        <v>217266572</v>
      </c>
      <c r="D896" s="74" t="s">
        <v>2259</v>
      </c>
      <c r="E896" s="66">
        <v>21141</v>
      </c>
      <c r="F896" s="66">
        <v>0</v>
      </c>
    </row>
    <row r="897" spans="1:6" s="67" customFormat="1" ht="12">
      <c r="A897" s="64">
        <v>240314</v>
      </c>
      <c r="B897" s="65" t="s">
        <v>1059</v>
      </c>
      <c r="C897" s="68">
        <v>219466594</v>
      </c>
      <c r="D897" s="74" t="s">
        <v>2260</v>
      </c>
      <c r="E897" s="66">
        <v>36950</v>
      </c>
      <c r="F897" s="66">
        <v>0</v>
      </c>
    </row>
    <row r="898" spans="1:6" s="67" customFormat="1" ht="12">
      <c r="A898" s="64">
        <v>240314</v>
      </c>
      <c r="B898" s="65" t="s">
        <v>1059</v>
      </c>
      <c r="C898" s="68">
        <v>218266682</v>
      </c>
      <c r="D898" s="74" t="s">
        <v>2261</v>
      </c>
      <c r="E898" s="66">
        <v>78748</v>
      </c>
      <c r="F898" s="66">
        <v>0</v>
      </c>
    </row>
    <row r="899" spans="1:6" s="67" customFormat="1" ht="12">
      <c r="A899" s="64">
        <v>240314</v>
      </c>
      <c r="B899" s="65" t="s">
        <v>1059</v>
      </c>
      <c r="C899" s="68">
        <v>218766687</v>
      </c>
      <c r="D899" s="74" t="s">
        <v>2262</v>
      </c>
      <c r="E899" s="66">
        <v>17368</v>
      </c>
      <c r="F899" s="66">
        <v>0</v>
      </c>
    </row>
    <row r="900" spans="1:6" s="67" customFormat="1" ht="12">
      <c r="A900" s="64">
        <v>240314</v>
      </c>
      <c r="B900" s="65" t="s">
        <v>1059</v>
      </c>
      <c r="C900" s="68">
        <v>211368013</v>
      </c>
      <c r="D900" s="74" t="s">
        <v>2263</v>
      </c>
      <c r="E900" s="66">
        <v>2379</v>
      </c>
      <c r="F900" s="66">
        <v>0</v>
      </c>
    </row>
    <row r="901" spans="1:6" s="67" customFormat="1" ht="12">
      <c r="A901" s="64">
        <v>240314</v>
      </c>
      <c r="B901" s="65" t="s">
        <v>1059</v>
      </c>
      <c r="C901" s="68">
        <v>212068020</v>
      </c>
      <c r="D901" s="74" t="s">
        <v>2264</v>
      </c>
      <c r="E901" s="66">
        <v>5650</v>
      </c>
      <c r="F901" s="66">
        <v>0</v>
      </c>
    </row>
    <row r="902" spans="1:6" s="67" customFormat="1" ht="12">
      <c r="A902" s="64">
        <v>240314</v>
      </c>
      <c r="B902" s="65" t="s">
        <v>1059</v>
      </c>
      <c r="C902" s="68">
        <v>215168051</v>
      </c>
      <c r="D902" s="74" t="s">
        <v>2265</v>
      </c>
      <c r="E902" s="66">
        <v>10080</v>
      </c>
      <c r="F902" s="66">
        <v>0</v>
      </c>
    </row>
    <row r="903" spans="1:6" s="67" customFormat="1" ht="12">
      <c r="A903" s="64">
        <v>240314</v>
      </c>
      <c r="B903" s="65" t="s">
        <v>1059</v>
      </c>
      <c r="C903" s="68">
        <v>217768077</v>
      </c>
      <c r="D903" s="74" t="s">
        <v>2266</v>
      </c>
      <c r="E903" s="66">
        <v>25111</v>
      </c>
      <c r="F903" s="66">
        <v>0</v>
      </c>
    </row>
    <row r="904" spans="1:6" s="67" customFormat="1" ht="12">
      <c r="A904" s="64">
        <v>240314</v>
      </c>
      <c r="B904" s="65" t="s">
        <v>1059</v>
      </c>
      <c r="C904" s="68">
        <v>217968079</v>
      </c>
      <c r="D904" s="74" t="s">
        <v>2267</v>
      </c>
      <c r="E904" s="66">
        <v>7829</v>
      </c>
      <c r="F904" s="66">
        <v>0</v>
      </c>
    </row>
    <row r="905" spans="1:6" s="67" customFormat="1" ht="12">
      <c r="A905" s="64">
        <v>240314</v>
      </c>
      <c r="B905" s="65" t="s">
        <v>1059</v>
      </c>
      <c r="C905" s="68">
        <v>219268092</v>
      </c>
      <c r="D905" s="74" t="s">
        <v>2268</v>
      </c>
      <c r="E905" s="66">
        <v>6144</v>
      </c>
      <c r="F905" s="66">
        <v>0</v>
      </c>
    </row>
    <row r="906" spans="1:6" s="67" customFormat="1" ht="12">
      <c r="A906" s="64">
        <v>240314</v>
      </c>
      <c r="B906" s="65" t="s">
        <v>1059</v>
      </c>
      <c r="C906" s="68">
        <v>210168101</v>
      </c>
      <c r="D906" s="74" t="s">
        <v>2269</v>
      </c>
      <c r="E906" s="66">
        <v>13811</v>
      </c>
      <c r="F906" s="66">
        <v>0</v>
      </c>
    </row>
    <row r="907" spans="1:6" s="67" customFormat="1" ht="12">
      <c r="A907" s="64">
        <v>240314</v>
      </c>
      <c r="B907" s="65" t="s">
        <v>1059</v>
      </c>
      <c r="C907" s="68">
        <v>212168121</v>
      </c>
      <c r="D907" s="74" t="s">
        <v>2270</v>
      </c>
      <c r="E907" s="66">
        <v>1941</v>
      </c>
      <c r="F907" s="66">
        <v>0</v>
      </c>
    </row>
    <row r="908" spans="1:6" s="67" customFormat="1" ht="12">
      <c r="A908" s="64">
        <v>240314</v>
      </c>
      <c r="B908" s="65" t="s">
        <v>1059</v>
      </c>
      <c r="C908" s="68">
        <v>213268132</v>
      </c>
      <c r="D908" s="74" t="s">
        <v>2271</v>
      </c>
      <c r="E908" s="66">
        <v>1599</v>
      </c>
      <c r="F908" s="66">
        <v>0</v>
      </c>
    </row>
    <row r="909" spans="1:6" s="67" customFormat="1" ht="12">
      <c r="A909" s="64">
        <v>240314</v>
      </c>
      <c r="B909" s="65" t="s">
        <v>1059</v>
      </c>
      <c r="C909" s="68">
        <v>214768147</v>
      </c>
      <c r="D909" s="74" t="s">
        <v>2272</v>
      </c>
      <c r="E909" s="66">
        <v>7900</v>
      </c>
      <c r="F909" s="66">
        <v>0</v>
      </c>
    </row>
    <row r="910" spans="1:6" s="67" customFormat="1" ht="12">
      <c r="A910" s="64">
        <v>240314</v>
      </c>
      <c r="B910" s="65" t="s">
        <v>1059</v>
      </c>
      <c r="C910" s="68">
        <v>215268152</v>
      </c>
      <c r="D910" s="74" t="s">
        <v>2273</v>
      </c>
      <c r="E910" s="66">
        <v>5811</v>
      </c>
      <c r="F910" s="66">
        <v>0</v>
      </c>
    </row>
    <row r="911" spans="1:6" s="67" customFormat="1" ht="12">
      <c r="A911" s="64">
        <v>240314</v>
      </c>
      <c r="B911" s="65" t="s">
        <v>1059</v>
      </c>
      <c r="C911" s="68">
        <v>216068160</v>
      </c>
      <c r="D911" s="74" t="s">
        <v>2274</v>
      </c>
      <c r="E911" s="66">
        <v>2534</v>
      </c>
      <c r="F911" s="66">
        <v>0</v>
      </c>
    </row>
    <row r="912" spans="1:6" s="67" customFormat="1" ht="12">
      <c r="A912" s="64">
        <v>240314</v>
      </c>
      <c r="B912" s="65" t="s">
        <v>1059</v>
      </c>
      <c r="C912" s="68">
        <v>216268162</v>
      </c>
      <c r="D912" s="74" t="s">
        <v>2275</v>
      </c>
      <c r="E912" s="66">
        <v>7248</v>
      </c>
      <c r="F912" s="66">
        <v>0</v>
      </c>
    </row>
    <row r="913" spans="1:6" s="67" customFormat="1" ht="12">
      <c r="A913" s="64">
        <v>240314</v>
      </c>
      <c r="B913" s="65" t="s">
        <v>1059</v>
      </c>
      <c r="C913" s="68">
        <v>216768167</v>
      </c>
      <c r="D913" s="74" t="s">
        <v>2276</v>
      </c>
      <c r="E913" s="66">
        <v>16359</v>
      </c>
      <c r="F913" s="66">
        <v>0</v>
      </c>
    </row>
    <row r="914" spans="1:6" s="67" customFormat="1" ht="12">
      <c r="A914" s="64">
        <v>240314</v>
      </c>
      <c r="B914" s="65" t="s">
        <v>1059</v>
      </c>
      <c r="C914" s="68">
        <v>216968169</v>
      </c>
      <c r="D914" s="74" t="s">
        <v>2277</v>
      </c>
      <c r="E914" s="66">
        <v>2618</v>
      </c>
      <c r="F914" s="66">
        <v>0</v>
      </c>
    </row>
    <row r="915" spans="1:6" s="67" customFormat="1" ht="12">
      <c r="A915" s="64">
        <v>240314</v>
      </c>
      <c r="B915" s="65" t="s">
        <v>1059</v>
      </c>
      <c r="C915" s="68">
        <v>217668176</v>
      </c>
      <c r="D915" s="74" t="s">
        <v>2278</v>
      </c>
      <c r="E915" s="66">
        <v>3511</v>
      </c>
      <c r="F915" s="66">
        <v>0</v>
      </c>
    </row>
    <row r="916" spans="1:6" s="67" customFormat="1" ht="12">
      <c r="A916" s="64">
        <v>240314</v>
      </c>
      <c r="B916" s="65" t="s">
        <v>1059</v>
      </c>
      <c r="C916" s="68">
        <v>217968179</v>
      </c>
      <c r="D916" s="74" t="s">
        <v>2279</v>
      </c>
      <c r="E916" s="66">
        <v>4817</v>
      </c>
      <c r="F916" s="66">
        <v>0</v>
      </c>
    </row>
    <row r="917" spans="1:6" s="67" customFormat="1" ht="12">
      <c r="A917" s="64">
        <v>240314</v>
      </c>
      <c r="B917" s="65" t="s">
        <v>1059</v>
      </c>
      <c r="C917" s="68">
        <v>219068190</v>
      </c>
      <c r="D917" s="74" t="s">
        <v>2280</v>
      </c>
      <c r="E917" s="66">
        <v>38521</v>
      </c>
      <c r="F917" s="66">
        <v>0</v>
      </c>
    </row>
    <row r="918" spans="1:6" s="67" customFormat="1" ht="12">
      <c r="A918" s="64">
        <v>240314</v>
      </c>
      <c r="B918" s="65" t="s">
        <v>1059</v>
      </c>
      <c r="C918" s="68">
        <v>210768207</v>
      </c>
      <c r="D918" s="74" t="s">
        <v>2281</v>
      </c>
      <c r="E918" s="66">
        <v>5713</v>
      </c>
      <c r="F918" s="66">
        <v>0</v>
      </c>
    </row>
    <row r="919" spans="1:6" s="67" customFormat="1" ht="12">
      <c r="A919" s="64">
        <v>240314</v>
      </c>
      <c r="B919" s="65" t="s">
        <v>1059</v>
      </c>
      <c r="C919" s="68">
        <v>210968209</v>
      </c>
      <c r="D919" s="74" t="s">
        <v>2282</v>
      </c>
      <c r="E919" s="66">
        <v>2447</v>
      </c>
      <c r="F919" s="66">
        <v>0</v>
      </c>
    </row>
    <row r="920" spans="1:6" s="67" customFormat="1" ht="12">
      <c r="A920" s="64">
        <v>240314</v>
      </c>
      <c r="B920" s="65" t="s">
        <v>1059</v>
      </c>
      <c r="C920" s="68">
        <v>211168211</v>
      </c>
      <c r="D920" s="74" t="s">
        <v>2283</v>
      </c>
      <c r="E920" s="66">
        <v>5115</v>
      </c>
      <c r="F920" s="66">
        <v>0</v>
      </c>
    </row>
    <row r="921" spans="1:6" s="67" customFormat="1" ht="12">
      <c r="A921" s="64">
        <v>240314</v>
      </c>
      <c r="B921" s="65" t="s">
        <v>1059</v>
      </c>
      <c r="C921" s="68">
        <v>211768217</v>
      </c>
      <c r="D921" s="74" t="s">
        <v>2284</v>
      </c>
      <c r="E921" s="66">
        <v>6563</v>
      </c>
      <c r="F921" s="66">
        <v>0</v>
      </c>
    </row>
    <row r="922" spans="1:6" s="67" customFormat="1" ht="12">
      <c r="A922" s="64">
        <v>240314</v>
      </c>
      <c r="B922" s="65" t="s">
        <v>1059</v>
      </c>
      <c r="C922" s="68">
        <v>212968229</v>
      </c>
      <c r="D922" s="74" t="s">
        <v>2285</v>
      </c>
      <c r="E922" s="66">
        <v>11466</v>
      </c>
      <c r="F922" s="66">
        <v>0</v>
      </c>
    </row>
    <row r="923" spans="1:6" s="67" customFormat="1" ht="12">
      <c r="A923" s="64">
        <v>240314</v>
      </c>
      <c r="B923" s="65" t="s">
        <v>1059</v>
      </c>
      <c r="C923" s="68">
        <v>213568235</v>
      </c>
      <c r="D923" s="74" t="s">
        <v>2286</v>
      </c>
      <c r="E923" s="66">
        <v>21652</v>
      </c>
      <c r="F923" s="66">
        <v>0</v>
      </c>
    </row>
    <row r="924" spans="1:6" s="67" customFormat="1" ht="12">
      <c r="A924" s="64">
        <v>240314</v>
      </c>
      <c r="B924" s="65" t="s">
        <v>1059</v>
      </c>
      <c r="C924" s="68">
        <v>214568245</v>
      </c>
      <c r="D924" s="74" t="s">
        <v>2287</v>
      </c>
      <c r="E924" s="66">
        <v>2684</v>
      </c>
      <c r="F924" s="66">
        <v>0</v>
      </c>
    </row>
    <row r="925" spans="1:6" s="67" customFormat="1" ht="12">
      <c r="A925" s="64">
        <v>240314</v>
      </c>
      <c r="B925" s="65" t="s">
        <v>1059</v>
      </c>
      <c r="C925" s="68">
        <v>215068250</v>
      </c>
      <c r="D925" s="74" t="s">
        <v>2288</v>
      </c>
      <c r="E925" s="66">
        <v>7022</v>
      </c>
      <c r="F925" s="66">
        <v>0</v>
      </c>
    </row>
    <row r="926" spans="1:6" s="67" customFormat="1" ht="12">
      <c r="A926" s="64">
        <v>240314</v>
      </c>
      <c r="B926" s="65" t="s">
        <v>1059</v>
      </c>
      <c r="C926" s="68">
        <v>215568255</v>
      </c>
      <c r="D926" s="74" t="s">
        <v>2289</v>
      </c>
      <c r="E926" s="66">
        <v>15631</v>
      </c>
      <c r="F926" s="66">
        <v>0</v>
      </c>
    </row>
    <row r="927" spans="1:6" s="67" customFormat="1" ht="12">
      <c r="A927" s="64">
        <v>240314</v>
      </c>
      <c r="B927" s="65" t="s">
        <v>1059</v>
      </c>
      <c r="C927" s="68">
        <v>216468264</v>
      </c>
      <c r="D927" s="74" t="s">
        <v>2290</v>
      </c>
      <c r="E927" s="66">
        <v>3289</v>
      </c>
      <c r="F927" s="66">
        <v>0</v>
      </c>
    </row>
    <row r="928" spans="1:6" s="67" customFormat="1" ht="12">
      <c r="A928" s="64">
        <v>240314</v>
      </c>
      <c r="B928" s="65" t="s">
        <v>1059</v>
      </c>
      <c r="C928" s="68">
        <v>216668266</v>
      </c>
      <c r="D928" s="74" t="s">
        <v>2291</v>
      </c>
      <c r="E928" s="66">
        <v>5273</v>
      </c>
      <c r="F928" s="66">
        <v>0</v>
      </c>
    </row>
    <row r="929" spans="1:6" s="67" customFormat="1" ht="12">
      <c r="A929" s="64">
        <v>240314</v>
      </c>
      <c r="B929" s="65" t="s">
        <v>1059</v>
      </c>
      <c r="C929" s="68">
        <v>217168271</v>
      </c>
      <c r="D929" s="74" t="s">
        <v>2292</v>
      </c>
      <c r="E929" s="66">
        <v>8905</v>
      </c>
      <c r="F929" s="66">
        <v>0</v>
      </c>
    </row>
    <row r="930" spans="1:6" s="67" customFormat="1" ht="12">
      <c r="A930" s="64">
        <v>240314</v>
      </c>
      <c r="B930" s="65" t="s">
        <v>1059</v>
      </c>
      <c r="C930" s="68">
        <v>219668296</v>
      </c>
      <c r="D930" s="74" t="s">
        <v>2293</v>
      </c>
      <c r="E930" s="66">
        <v>3773</v>
      </c>
      <c r="F930" s="66">
        <v>0</v>
      </c>
    </row>
    <row r="931" spans="1:6" s="67" customFormat="1" ht="12">
      <c r="A931" s="64">
        <v>240314</v>
      </c>
      <c r="B931" s="65" t="s">
        <v>1059</v>
      </c>
      <c r="C931" s="68">
        <v>219868298</v>
      </c>
      <c r="D931" s="74" t="s">
        <v>2294</v>
      </c>
      <c r="E931" s="66">
        <v>5086</v>
      </c>
      <c r="F931" s="66">
        <v>0</v>
      </c>
    </row>
    <row r="932" spans="1:6" s="67" customFormat="1" ht="12">
      <c r="A932" s="64">
        <v>240314</v>
      </c>
      <c r="B932" s="65" t="s">
        <v>1059</v>
      </c>
      <c r="C932" s="68">
        <v>211868318</v>
      </c>
      <c r="D932" s="74" t="s">
        <v>2295</v>
      </c>
      <c r="E932" s="66">
        <v>7256</v>
      </c>
      <c r="F932" s="66">
        <v>0</v>
      </c>
    </row>
    <row r="933" spans="1:6" s="67" customFormat="1" ht="12">
      <c r="A933" s="64">
        <v>240314</v>
      </c>
      <c r="B933" s="65" t="s">
        <v>1059</v>
      </c>
      <c r="C933" s="68">
        <v>212068320</v>
      </c>
      <c r="D933" s="74" t="s">
        <v>2296</v>
      </c>
      <c r="E933" s="66">
        <v>7138</v>
      </c>
      <c r="F933" s="66">
        <v>0</v>
      </c>
    </row>
    <row r="934" spans="1:6" s="67" customFormat="1" ht="12">
      <c r="A934" s="64">
        <v>240314</v>
      </c>
      <c r="B934" s="65" t="s">
        <v>1059</v>
      </c>
      <c r="C934" s="68">
        <v>212268322</v>
      </c>
      <c r="D934" s="74" t="s">
        <v>2297</v>
      </c>
      <c r="E934" s="66">
        <v>2906</v>
      </c>
      <c r="F934" s="66">
        <v>0</v>
      </c>
    </row>
    <row r="935" spans="1:6" s="67" customFormat="1" ht="12">
      <c r="A935" s="64">
        <v>240314</v>
      </c>
      <c r="B935" s="65" t="s">
        <v>1059</v>
      </c>
      <c r="C935" s="68">
        <v>212468324</v>
      </c>
      <c r="D935" s="74" t="s">
        <v>2298</v>
      </c>
      <c r="E935" s="66">
        <v>4444</v>
      </c>
      <c r="F935" s="66">
        <v>0</v>
      </c>
    </row>
    <row r="936" spans="1:6" s="67" customFormat="1" ht="12">
      <c r="A936" s="64">
        <v>240314</v>
      </c>
      <c r="B936" s="65" t="s">
        <v>1059</v>
      </c>
      <c r="C936" s="68">
        <v>212768327</v>
      </c>
      <c r="D936" s="74" t="s">
        <v>2299</v>
      </c>
      <c r="E936" s="66">
        <v>5332</v>
      </c>
      <c r="F936" s="66">
        <v>0</v>
      </c>
    </row>
    <row r="937" spans="1:6" s="67" customFormat="1" ht="12">
      <c r="A937" s="64">
        <v>240314</v>
      </c>
      <c r="B937" s="65" t="s">
        <v>1059</v>
      </c>
      <c r="C937" s="68">
        <v>214468344</v>
      </c>
      <c r="D937" s="74" t="s">
        <v>2300</v>
      </c>
      <c r="E937" s="66">
        <v>2213</v>
      </c>
      <c r="F937" s="66">
        <v>0</v>
      </c>
    </row>
    <row r="938" spans="1:6" s="67" customFormat="1" ht="12">
      <c r="A938" s="64">
        <v>240314</v>
      </c>
      <c r="B938" s="65" t="s">
        <v>1059</v>
      </c>
      <c r="C938" s="68">
        <v>216868368</v>
      </c>
      <c r="D938" s="74" t="s">
        <v>2301</v>
      </c>
      <c r="E938" s="66">
        <v>4903</v>
      </c>
      <c r="F938" s="66">
        <v>0</v>
      </c>
    </row>
    <row r="939" spans="1:6" s="67" customFormat="1" ht="12">
      <c r="A939" s="64">
        <v>240314</v>
      </c>
      <c r="B939" s="65" t="s">
        <v>1059</v>
      </c>
      <c r="C939" s="68">
        <v>217068370</v>
      </c>
      <c r="D939" s="74" t="s">
        <v>2302</v>
      </c>
      <c r="E939" s="66">
        <v>1620</v>
      </c>
      <c r="F939" s="66">
        <v>0</v>
      </c>
    </row>
    <row r="940" spans="1:6" s="67" customFormat="1" ht="12">
      <c r="A940" s="64">
        <v>240314</v>
      </c>
      <c r="B940" s="65" t="s">
        <v>1059</v>
      </c>
      <c r="C940" s="68">
        <v>217768377</v>
      </c>
      <c r="D940" s="74" t="s">
        <v>2303</v>
      </c>
      <c r="E940" s="66">
        <v>8490</v>
      </c>
      <c r="F940" s="66">
        <v>0</v>
      </c>
    </row>
    <row r="941" spans="1:6" s="67" customFormat="1" ht="12">
      <c r="A941" s="64">
        <v>240314</v>
      </c>
      <c r="B941" s="65" t="s">
        <v>1059</v>
      </c>
      <c r="C941" s="68">
        <v>218568385</v>
      </c>
      <c r="D941" s="74" t="s">
        <v>2304</v>
      </c>
      <c r="E941" s="66">
        <v>15126</v>
      </c>
      <c r="F941" s="66">
        <v>0</v>
      </c>
    </row>
    <row r="942" spans="1:6" s="67" customFormat="1" ht="12">
      <c r="A942" s="64">
        <v>240314</v>
      </c>
      <c r="B942" s="65" t="s">
        <v>1059</v>
      </c>
      <c r="C942" s="68">
        <v>219768397</v>
      </c>
      <c r="D942" s="74" t="s">
        <v>2305</v>
      </c>
      <c r="E942" s="66">
        <v>5266</v>
      </c>
      <c r="F942" s="66">
        <v>0</v>
      </c>
    </row>
    <row r="943" spans="1:6" s="67" customFormat="1" ht="12">
      <c r="A943" s="64">
        <v>240314</v>
      </c>
      <c r="B943" s="65" t="s">
        <v>1059</v>
      </c>
      <c r="C943" s="68">
        <v>210668406</v>
      </c>
      <c r="D943" s="74" t="s">
        <v>2306</v>
      </c>
      <c r="E943" s="66">
        <v>33061</v>
      </c>
      <c r="F943" s="66">
        <v>0</v>
      </c>
    </row>
    <row r="944" spans="1:6" s="67" customFormat="1" ht="12">
      <c r="A944" s="64">
        <v>240314</v>
      </c>
      <c r="B944" s="65" t="s">
        <v>1059</v>
      </c>
      <c r="C944" s="68">
        <v>211868418</v>
      </c>
      <c r="D944" s="74" t="s">
        <v>2307</v>
      </c>
      <c r="E944" s="66">
        <v>11294</v>
      </c>
      <c r="F944" s="66">
        <v>0</v>
      </c>
    </row>
    <row r="945" spans="1:6" s="67" customFormat="1" ht="12">
      <c r="A945" s="64">
        <v>240314</v>
      </c>
      <c r="B945" s="65" t="s">
        <v>1059</v>
      </c>
      <c r="C945" s="68">
        <v>212568425</v>
      </c>
      <c r="D945" s="74" t="s">
        <v>2308</v>
      </c>
      <c r="E945" s="66">
        <v>3488</v>
      </c>
      <c r="F945" s="66">
        <v>0</v>
      </c>
    </row>
    <row r="946" spans="1:6" s="67" customFormat="1" ht="12">
      <c r="A946" s="64">
        <v>240314</v>
      </c>
      <c r="B946" s="65" t="s">
        <v>1059</v>
      </c>
      <c r="C946" s="68">
        <v>213268432</v>
      </c>
      <c r="D946" s="74" t="s">
        <v>2309</v>
      </c>
      <c r="E946" s="66">
        <v>27103</v>
      </c>
      <c r="F946" s="66">
        <v>0</v>
      </c>
    </row>
    <row r="947" spans="1:6" s="67" customFormat="1" ht="12">
      <c r="A947" s="64">
        <v>240314</v>
      </c>
      <c r="B947" s="65" t="s">
        <v>1059</v>
      </c>
      <c r="C947" s="68">
        <v>214468444</v>
      </c>
      <c r="D947" s="74" t="s">
        <v>2310</v>
      </c>
      <c r="E947" s="66">
        <v>6921</v>
      </c>
      <c r="F947" s="66">
        <v>0</v>
      </c>
    </row>
    <row r="948" spans="1:6" s="67" customFormat="1" ht="12">
      <c r="A948" s="64">
        <v>240314</v>
      </c>
      <c r="B948" s="65" t="s">
        <v>1059</v>
      </c>
      <c r="C948" s="68">
        <v>216468464</v>
      </c>
      <c r="D948" s="74" t="s">
        <v>2311</v>
      </c>
      <c r="E948" s="66">
        <v>13075</v>
      </c>
      <c r="F948" s="66">
        <v>0</v>
      </c>
    </row>
    <row r="949" spans="1:6" s="67" customFormat="1" ht="12">
      <c r="A949" s="64">
        <v>240314</v>
      </c>
      <c r="B949" s="65" t="s">
        <v>1059</v>
      </c>
      <c r="C949" s="68">
        <v>216868468</v>
      </c>
      <c r="D949" s="74" t="s">
        <v>2312</v>
      </c>
      <c r="E949" s="66">
        <v>5038</v>
      </c>
      <c r="F949" s="66">
        <v>0</v>
      </c>
    </row>
    <row r="950" spans="1:6" s="67" customFormat="1" ht="12">
      <c r="A950" s="64">
        <v>240314</v>
      </c>
      <c r="B950" s="65" t="s">
        <v>1059</v>
      </c>
      <c r="C950" s="68">
        <v>219868498</v>
      </c>
      <c r="D950" s="74" t="s">
        <v>2313</v>
      </c>
      <c r="E950" s="66">
        <v>5140</v>
      </c>
      <c r="F950" s="66">
        <v>0</v>
      </c>
    </row>
    <row r="951" spans="1:6" s="67" customFormat="1" ht="12">
      <c r="A951" s="64">
        <v>240314</v>
      </c>
      <c r="B951" s="65" t="s">
        <v>1059</v>
      </c>
      <c r="C951" s="68">
        <v>210068500</v>
      </c>
      <c r="D951" s="74" t="s">
        <v>2314</v>
      </c>
      <c r="E951" s="66">
        <v>14155</v>
      </c>
      <c r="F951" s="66">
        <v>0</v>
      </c>
    </row>
    <row r="952" spans="1:6" s="67" customFormat="1" ht="12">
      <c r="A952" s="64">
        <v>240314</v>
      </c>
      <c r="B952" s="65" t="s">
        <v>1059</v>
      </c>
      <c r="C952" s="68">
        <v>210268502</v>
      </c>
      <c r="D952" s="74" t="s">
        <v>2315</v>
      </c>
      <c r="E952" s="66">
        <v>5771</v>
      </c>
      <c r="F952" s="66">
        <v>0</v>
      </c>
    </row>
    <row r="953" spans="1:6" s="67" customFormat="1" ht="12">
      <c r="A953" s="64">
        <v>240314</v>
      </c>
      <c r="B953" s="65" t="s">
        <v>1059</v>
      </c>
      <c r="C953" s="68">
        <v>212268522</v>
      </c>
      <c r="D953" s="74" t="s">
        <v>2316</v>
      </c>
      <c r="E953" s="66">
        <v>2060</v>
      </c>
      <c r="F953" s="66">
        <v>0</v>
      </c>
    </row>
    <row r="954" spans="1:6" s="67" customFormat="1" ht="12">
      <c r="A954" s="64">
        <v>240314</v>
      </c>
      <c r="B954" s="65" t="s">
        <v>1059</v>
      </c>
      <c r="C954" s="68">
        <v>212468524</v>
      </c>
      <c r="D954" s="74" t="s">
        <v>2317</v>
      </c>
      <c r="E954" s="66">
        <v>2739</v>
      </c>
      <c r="F954" s="66">
        <v>0</v>
      </c>
    </row>
    <row r="955" spans="1:6" s="67" customFormat="1" ht="12">
      <c r="A955" s="64">
        <v>240314</v>
      </c>
      <c r="B955" s="65" t="s">
        <v>1059</v>
      </c>
      <c r="C955" s="68">
        <v>213368533</v>
      </c>
      <c r="D955" s="74" t="s">
        <v>2318</v>
      </c>
      <c r="E955" s="66">
        <v>3824</v>
      </c>
      <c r="F955" s="66">
        <v>0</v>
      </c>
    </row>
    <row r="956" spans="1:6" s="67" customFormat="1" ht="12">
      <c r="A956" s="64">
        <v>240314</v>
      </c>
      <c r="B956" s="65" t="s">
        <v>1059</v>
      </c>
      <c r="C956" s="68">
        <v>214768547</v>
      </c>
      <c r="D956" s="74" t="s">
        <v>2319</v>
      </c>
      <c r="E956" s="66">
        <v>120268</v>
      </c>
      <c r="F956" s="66">
        <v>0</v>
      </c>
    </row>
    <row r="957" spans="1:6" s="67" customFormat="1" ht="12">
      <c r="A957" s="64">
        <v>240314</v>
      </c>
      <c r="B957" s="65" t="s">
        <v>1059</v>
      </c>
      <c r="C957" s="68">
        <v>214968549</v>
      </c>
      <c r="D957" s="74" t="s">
        <v>2320</v>
      </c>
      <c r="E957" s="66">
        <v>4495</v>
      </c>
      <c r="F957" s="66">
        <v>0</v>
      </c>
    </row>
    <row r="958" spans="1:6" s="67" customFormat="1" ht="12">
      <c r="A958" s="64">
        <v>240314</v>
      </c>
      <c r="B958" s="65" t="s">
        <v>1059</v>
      </c>
      <c r="C958" s="68">
        <v>217268572</v>
      </c>
      <c r="D958" s="74" t="s">
        <v>2321</v>
      </c>
      <c r="E958" s="66">
        <v>22014</v>
      </c>
      <c r="F958" s="66">
        <v>0</v>
      </c>
    </row>
    <row r="959" spans="1:6" s="67" customFormat="1" ht="12">
      <c r="A959" s="64">
        <v>240314</v>
      </c>
      <c r="B959" s="65" t="s">
        <v>1059</v>
      </c>
      <c r="C959" s="68">
        <v>217368573</v>
      </c>
      <c r="D959" s="74" t="s">
        <v>2322</v>
      </c>
      <c r="E959" s="66">
        <v>8721</v>
      </c>
      <c r="F959" s="66">
        <v>0</v>
      </c>
    </row>
    <row r="960" spans="1:6" s="67" customFormat="1" ht="12">
      <c r="A960" s="64">
        <v>240314</v>
      </c>
      <c r="B960" s="65" t="s">
        <v>1059</v>
      </c>
      <c r="C960" s="68">
        <v>217568575</v>
      </c>
      <c r="D960" s="74" t="s">
        <v>2323</v>
      </c>
      <c r="E960" s="66">
        <v>49717</v>
      </c>
      <c r="F960" s="66">
        <v>0</v>
      </c>
    </row>
    <row r="961" spans="1:6" s="67" customFormat="1" ht="12">
      <c r="A961" s="64">
        <v>240314</v>
      </c>
      <c r="B961" s="65" t="s">
        <v>1059</v>
      </c>
      <c r="C961" s="68">
        <v>211568615</v>
      </c>
      <c r="D961" s="74" t="s">
        <v>2324</v>
      </c>
      <c r="E961" s="66">
        <v>35850</v>
      </c>
      <c r="F961" s="66">
        <v>0</v>
      </c>
    </row>
    <row r="962" spans="1:6" s="67" customFormat="1" ht="12">
      <c r="A962" s="64">
        <v>240314</v>
      </c>
      <c r="B962" s="65" t="s">
        <v>1059</v>
      </c>
      <c r="C962" s="68">
        <v>215568655</v>
      </c>
      <c r="D962" s="74" t="s">
        <v>2325</v>
      </c>
      <c r="E962" s="66">
        <v>26725</v>
      </c>
      <c r="F962" s="66">
        <v>0</v>
      </c>
    </row>
    <row r="963" spans="1:6" s="67" customFormat="1" ht="12">
      <c r="A963" s="64">
        <v>240314</v>
      </c>
      <c r="B963" s="65" t="s">
        <v>1059</v>
      </c>
      <c r="C963" s="68">
        <v>216968669</v>
      </c>
      <c r="D963" s="74" t="s">
        <v>2326</v>
      </c>
      <c r="E963" s="66">
        <v>12414</v>
      </c>
      <c r="F963" s="66">
        <v>0</v>
      </c>
    </row>
    <row r="964" spans="1:6" s="67" customFormat="1" ht="12">
      <c r="A964" s="64">
        <v>240314</v>
      </c>
      <c r="B964" s="65" t="s">
        <v>1059</v>
      </c>
      <c r="C964" s="68">
        <v>217368673</v>
      </c>
      <c r="D964" s="74" t="s">
        <v>2327</v>
      </c>
      <c r="E964" s="66">
        <v>3506</v>
      </c>
      <c r="F964" s="66">
        <v>0</v>
      </c>
    </row>
    <row r="965" spans="1:6" s="67" customFormat="1" ht="12">
      <c r="A965" s="64">
        <v>240314</v>
      </c>
      <c r="B965" s="65" t="s">
        <v>1059</v>
      </c>
      <c r="C965" s="68">
        <v>217968679</v>
      </c>
      <c r="D965" s="74" t="s">
        <v>2328</v>
      </c>
      <c r="E965" s="66">
        <v>48608</v>
      </c>
      <c r="F965" s="66">
        <v>0</v>
      </c>
    </row>
    <row r="966" spans="1:6" s="67" customFormat="1" ht="12">
      <c r="A966" s="64">
        <v>240314</v>
      </c>
      <c r="B966" s="65" t="s">
        <v>1059</v>
      </c>
      <c r="C966" s="68">
        <v>218268682</v>
      </c>
      <c r="D966" s="74" t="s">
        <v>2329</v>
      </c>
      <c r="E966" s="66">
        <v>3148</v>
      </c>
      <c r="F966" s="66">
        <v>0</v>
      </c>
    </row>
    <row r="967" spans="1:6" s="67" customFormat="1" ht="12">
      <c r="A967" s="64">
        <v>240314</v>
      </c>
      <c r="B967" s="65" t="s">
        <v>1059</v>
      </c>
      <c r="C967" s="68">
        <v>218468684</v>
      </c>
      <c r="D967" s="74" t="s">
        <v>2330</v>
      </c>
      <c r="E967" s="66">
        <v>5293</v>
      </c>
      <c r="F967" s="66">
        <v>0</v>
      </c>
    </row>
    <row r="968" spans="1:6" s="67" customFormat="1" ht="12">
      <c r="A968" s="64">
        <v>240314</v>
      </c>
      <c r="B968" s="65" t="s">
        <v>1059</v>
      </c>
      <c r="C968" s="68">
        <v>218668686</v>
      </c>
      <c r="D968" s="74" t="s">
        <v>2331</v>
      </c>
      <c r="E968" s="66">
        <v>3817</v>
      </c>
      <c r="F968" s="66">
        <v>0</v>
      </c>
    </row>
    <row r="969" spans="1:6" s="67" customFormat="1" ht="12">
      <c r="A969" s="64">
        <v>240314</v>
      </c>
      <c r="B969" s="65" t="s">
        <v>1059</v>
      </c>
      <c r="C969" s="68">
        <v>218968689</v>
      </c>
      <c r="D969" s="74" t="s">
        <v>2332</v>
      </c>
      <c r="E969" s="66">
        <v>39639</v>
      </c>
      <c r="F969" s="66">
        <v>0</v>
      </c>
    </row>
    <row r="970" spans="1:6" s="67" customFormat="1" ht="12">
      <c r="A970" s="64">
        <v>240314</v>
      </c>
      <c r="B970" s="65" t="s">
        <v>1059</v>
      </c>
      <c r="C970" s="68">
        <v>210568705</v>
      </c>
      <c r="D970" s="74" t="s">
        <v>2333</v>
      </c>
      <c r="E970" s="66">
        <v>2716</v>
      </c>
      <c r="F970" s="66">
        <v>0</v>
      </c>
    </row>
    <row r="971" spans="1:6" s="67" customFormat="1" ht="12">
      <c r="A971" s="64">
        <v>240314</v>
      </c>
      <c r="B971" s="65" t="s">
        <v>1059</v>
      </c>
      <c r="C971" s="68">
        <v>212068720</v>
      </c>
      <c r="D971" s="74" t="s">
        <v>2334</v>
      </c>
      <c r="E971" s="66">
        <v>5415</v>
      </c>
      <c r="F971" s="66">
        <v>0</v>
      </c>
    </row>
    <row r="972" spans="1:6" s="67" customFormat="1" ht="12">
      <c r="A972" s="64">
        <v>240314</v>
      </c>
      <c r="B972" s="65" t="s">
        <v>1059</v>
      </c>
      <c r="C972" s="68">
        <v>214568745</v>
      </c>
      <c r="D972" s="74" t="s">
        <v>2335</v>
      </c>
      <c r="E972" s="66">
        <v>11801</v>
      </c>
      <c r="F972" s="66">
        <v>0</v>
      </c>
    </row>
    <row r="973" spans="1:6" s="67" customFormat="1" ht="12">
      <c r="A973" s="64">
        <v>240314</v>
      </c>
      <c r="B973" s="65" t="s">
        <v>1059</v>
      </c>
      <c r="C973" s="68">
        <v>215568755</v>
      </c>
      <c r="D973" s="74" t="s">
        <v>2336</v>
      </c>
      <c r="E973" s="66">
        <v>31860</v>
      </c>
      <c r="F973" s="66">
        <v>0</v>
      </c>
    </row>
    <row r="974" spans="1:6" s="67" customFormat="1" ht="12">
      <c r="A974" s="64">
        <v>240314</v>
      </c>
      <c r="B974" s="65" t="s">
        <v>1059</v>
      </c>
      <c r="C974" s="68">
        <v>217068770</v>
      </c>
      <c r="D974" s="74" t="s">
        <v>2337</v>
      </c>
      <c r="E974" s="66">
        <v>12071</v>
      </c>
      <c r="F974" s="66">
        <v>0</v>
      </c>
    </row>
    <row r="975" spans="1:6" s="67" customFormat="1" ht="12">
      <c r="A975" s="64">
        <v>240314</v>
      </c>
      <c r="B975" s="65" t="s">
        <v>1059</v>
      </c>
      <c r="C975" s="68">
        <v>217368773</v>
      </c>
      <c r="D975" s="74" t="s">
        <v>2338</v>
      </c>
      <c r="E975" s="66">
        <v>9937</v>
      </c>
      <c r="F975" s="66">
        <v>0</v>
      </c>
    </row>
    <row r="976" spans="1:6" s="67" customFormat="1" ht="12">
      <c r="A976" s="64">
        <v>240314</v>
      </c>
      <c r="B976" s="65" t="s">
        <v>1059</v>
      </c>
      <c r="C976" s="68">
        <v>218068780</v>
      </c>
      <c r="D976" s="74" t="s">
        <v>2339</v>
      </c>
      <c r="E976" s="66">
        <v>4328</v>
      </c>
      <c r="F976" s="66">
        <v>0</v>
      </c>
    </row>
    <row r="977" spans="1:6" s="67" customFormat="1" ht="12">
      <c r="A977" s="64">
        <v>240314</v>
      </c>
      <c r="B977" s="65" t="s">
        <v>1059</v>
      </c>
      <c r="C977" s="68">
        <v>212068820</v>
      </c>
      <c r="D977" s="74" t="s">
        <v>2340</v>
      </c>
      <c r="E977" s="66">
        <v>6300</v>
      </c>
      <c r="F977" s="66">
        <v>0</v>
      </c>
    </row>
    <row r="978" spans="1:6" s="67" customFormat="1" ht="12">
      <c r="A978" s="64">
        <v>240314</v>
      </c>
      <c r="B978" s="65" t="s">
        <v>1059</v>
      </c>
      <c r="C978" s="68">
        <v>215568855</v>
      </c>
      <c r="D978" s="74" t="s">
        <v>2341</v>
      </c>
      <c r="E978" s="66">
        <v>5287</v>
      </c>
      <c r="F978" s="66">
        <v>0</v>
      </c>
    </row>
    <row r="979" spans="1:6" s="67" customFormat="1" ht="12">
      <c r="A979" s="64">
        <v>240314</v>
      </c>
      <c r="B979" s="65" t="s">
        <v>1059</v>
      </c>
      <c r="C979" s="68">
        <v>216168861</v>
      </c>
      <c r="D979" s="74" t="s">
        <v>2342</v>
      </c>
      <c r="E979" s="66">
        <v>24284</v>
      </c>
      <c r="F979" s="66">
        <v>0</v>
      </c>
    </row>
    <row r="980" spans="1:6" s="67" customFormat="1" ht="12">
      <c r="A980" s="64">
        <v>240314</v>
      </c>
      <c r="B980" s="65" t="s">
        <v>1059</v>
      </c>
      <c r="C980" s="68">
        <v>216768867</v>
      </c>
      <c r="D980" s="74" t="s">
        <v>2343</v>
      </c>
      <c r="E980" s="66">
        <v>1695</v>
      </c>
      <c r="F980" s="66">
        <v>0</v>
      </c>
    </row>
    <row r="981" spans="1:6" s="67" customFormat="1" ht="12">
      <c r="A981" s="64">
        <v>240314</v>
      </c>
      <c r="B981" s="65" t="s">
        <v>1059</v>
      </c>
      <c r="C981" s="68">
        <v>217268872</v>
      </c>
      <c r="D981" s="74" t="s">
        <v>2344</v>
      </c>
      <c r="E981" s="66">
        <v>6427</v>
      </c>
      <c r="F981" s="66">
        <v>0</v>
      </c>
    </row>
    <row r="982" spans="1:6" s="67" customFormat="1" ht="12">
      <c r="A982" s="64">
        <v>240314</v>
      </c>
      <c r="B982" s="65" t="s">
        <v>1059</v>
      </c>
      <c r="C982" s="68">
        <v>219568895</v>
      </c>
      <c r="D982" s="74" t="s">
        <v>2345</v>
      </c>
      <c r="E982" s="66">
        <v>9004</v>
      </c>
      <c r="F982" s="66">
        <v>0</v>
      </c>
    </row>
    <row r="983" spans="1:6" s="67" customFormat="1" ht="12">
      <c r="A983" s="64">
        <v>240314</v>
      </c>
      <c r="B983" s="65" t="s">
        <v>1059</v>
      </c>
      <c r="C983" s="68">
        <v>211070110</v>
      </c>
      <c r="D983" s="74" t="s">
        <v>2346</v>
      </c>
      <c r="E983" s="66">
        <v>17351</v>
      </c>
      <c r="F983" s="66">
        <v>0</v>
      </c>
    </row>
    <row r="984" spans="1:6" s="67" customFormat="1" ht="12">
      <c r="A984" s="64">
        <v>240314</v>
      </c>
      <c r="B984" s="65" t="s">
        <v>1059</v>
      </c>
      <c r="C984" s="68">
        <v>212470124</v>
      </c>
      <c r="D984" s="74" t="s">
        <v>2347</v>
      </c>
      <c r="E984" s="66">
        <v>24740</v>
      </c>
      <c r="F984" s="66">
        <v>0</v>
      </c>
    </row>
    <row r="985" spans="1:6" s="67" customFormat="1" ht="12">
      <c r="A985" s="64">
        <v>240314</v>
      </c>
      <c r="B985" s="65" t="s">
        <v>1059</v>
      </c>
      <c r="C985" s="68">
        <v>210470204</v>
      </c>
      <c r="D985" s="74" t="s">
        <v>2348</v>
      </c>
      <c r="E985" s="66">
        <v>12570</v>
      </c>
      <c r="F985" s="66">
        <v>0</v>
      </c>
    </row>
    <row r="986" spans="1:6" s="67" customFormat="1" ht="12">
      <c r="A986" s="64">
        <v>240314</v>
      </c>
      <c r="B986" s="65" t="s">
        <v>1059</v>
      </c>
      <c r="C986" s="68">
        <v>211570215</v>
      </c>
      <c r="D986" s="74" t="s">
        <v>2349</v>
      </c>
      <c r="E986" s="66">
        <v>81951</v>
      </c>
      <c r="F986" s="66">
        <v>0</v>
      </c>
    </row>
    <row r="987" spans="1:6" s="67" customFormat="1" ht="12">
      <c r="A987" s="64">
        <v>240314</v>
      </c>
      <c r="B987" s="65" t="s">
        <v>1059</v>
      </c>
      <c r="C987" s="68">
        <v>89970221</v>
      </c>
      <c r="D987" s="74" t="s">
        <v>2350</v>
      </c>
      <c r="E987" s="66">
        <v>21707</v>
      </c>
      <c r="F987" s="66">
        <v>0</v>
      </c>
    </row>
    <row r="988" spans="1:6" s="67" customFormat="1" ht="12">
      <c r="A988" s="64">
        <v>240314</v>
      </c>
      <c r="B988" s="65" t="s">
        <v>1059</v>
      </c>
      <c r="C988" s="68">
        <v>213070230</v>
      </c>
      <c r="D988" s="74" t="s">
        <v>2351</v>
      </c>
      <c r="E988" s="66">
        <v>8395</v>
      </c>
      <c r="F988" s="66">
        <v>0</v>
      </c>
    </row>
    <row r="989" spans="1:6" s="67" customFormat="1" ht="12">
      <c r="A989" s="64">
        <v>240314</v>
      </c>
      <c r="B989" s="65" t="s">
        <v>1059</v>
      </c>
      <c r="C989" s="68">
        <v>213370233</v>
      </c>
      <c r="D989" s="74" t="s">
        <v>2352</v>
      </c>
      <c r="E989" s="66">
        <v>14272</v>
      </c>
      <c r="F989" s="66">
        <v>0</v>
      </c>
    </row>
    <row r="990" spans="1:6" s="67" customFormat="1" ht="12">
      <c r="A990" s="64">
        <v>240314</v>
      </c>
      <c r="B990" s="65" t="s">
        <v>1059</v>
      </c>
      <c r="C990" s="68">
        <v>213570235</v>
      </c>
      <c r="D990" s="74" t="s">
        <v>2353</v>
      </c>
      <c r="E990" s="66">
        <v>31863</v>
      </c>
      <c r="F990" s="66">
        <v>0</v>
      </c>
    </row>
    <row r="991" spans="1:6" s="67" customFormat="1" ht="12">
      <c r="A991" s="64">
        <v>240314</v>
      </c>
      <c r="B991" s="65" t="s">
        <v>1059</v>
      </c>
      <c r="C991" s="68">
        <v>216570265</v>
      </c>
      <c r="D991" s="74" t="s">
        <v>2354</v>
      </c>
      <c r="E991" s="66">
        <v>31490</v>
      </c>
      <c r="F991" s="66">
        <v>0</v>
      </c>
    </row>
    <row r="992" spans="1:6" s="67" customFormat="1" ht="12">
      <c r="A992" s="64">
        <v>240314</v>
      </c>
      <c r="B992" s="65" t="s">
        <v>1059</v>
      </c>
      <c r="C992" s="68">
        <v>210070400</v>
      </c>
      <c r="D992" s="74" t="s">
        <v>2355</v>
      </c>
      <c r="E992" s="66">
        <v>21170</v>
      </c>
      <c r="F992" s="66">
        <v>0</v>
      </c>
    </row>
    <row r="993" spans="1:6" s="67" customFormat="1" ht="12">
      <c r="A993" s="64">
        <v>240314</v>
      </c>
      <c r="B993" s="65" t="s">
        <v>1059</v>
      </c>
      <c r="C993" s="68">
        <v>211870418</v>
      </c>
      <c r="D993" s="74" t="s">
        <v>2356</v>
      </c>
      <c r="E993" s="66">
        <v>38222</v>
      </c>
      <c r="F993" s="66">
        <v>0</v>
      </c>
    </row>
    <row r="994" spans="1:6" s="67" customFormat="1" ht="12">
      <c r="A994" s="64">
        <v>240314</v>
      </c>
      <c r="B994" s="65" t="s">
        <v>1059</v>
      </c>
      <c r="C994" s="68">
        <v>212970429</v>
      </c>
      <c r="D994" s="74" t="s">
        <v>2357</v>
      </c>
      <c r="E994" s="66">
        <v>74574</v>
      </c>
      <c r="F994" s="66">
        <v>0</v>
      </c>
    </row>
    <row r="995" spans="1:6" s="67" customFormat="1" ht="12">
      <c r="A995" s="64">
        <v>240314</v>
      </c>
      <c r="B995" s="65" t="s">
        <v>1059</v>
      </c>
      <c r="C995" s="68">
        <v>217370473</v>
      </c>
      <c r="D995" s="74" t="s">
        <v>2358</v>
      </c>
      <c r="E995" s="66">
        <v>20294</v>
      </c>
      <c r="F995" s="66">
        <v>0</v>
      </c>
    </row>
    <row r="996" spans="1:6" s="67" customFormat="1" ht="12">
      <c r="A996" s="64">
        <v>240314</v>
      </c>
      <c r="B996" s="65" t="s">
        <v>1059</v>
      </c>
      <c r="C996" s="68">
        <v>210870508</v>
      </c>
      <c r="D996" s="74" t="s">
        <v>2359</v>
      </c>
      <c r="E996" s="66">
        <v>39948</v>
      </c>
      <c r="F996" s="66">
        <v>0</v>
      </c>
    </row>
    <row r="997" spans="1:6" s="67" customFormat="1" ht="12">
      <c r="A997" s="64">
        <v>240314</v>
      </c>
      <c r="B997" s="65" t="s">
        <v>1059</v>
      </c>
      <c r="C997" s="68">
        <v>212370523</v>
      </c>
      <c r="D997" s="74" t="s">
        <v>2360</v>
      </c>
      <c r="E997" s="66">
        <v>25214</v>
      </c>
      <c r="F997" s="66">
        <v>0</v>
      </c>
    </row>
    <row r="998" spans="1:6" s="67" customFormat="1" ht="12">
      <c r="A998" s="64">
        <v>240314</v>
      </c>
      <c r="B998" s="65" t="s">
        <v>1059</v>
      </c>
      <c r="C998" s="68">
        <v>217070670</v>
      </c>
      <c r="D998" s="74" t="s">
        <v>2361</v>
      </c>
      <c r="E998" s="66">
        <v>70887</v>
      </c>
      <c r="F998" s="66">
        <v>0</v>
      </c>
    </row>
    <row r="999" spans="1:6" s="67" customFormat="1" ht="12">
      <c r="A999" s="64">
        <v>240314</v>
      </c>
      <c r="B999" s="65" t="s">
        <v>1059</v>
      </c>
      <c r="C999" s="68">
        <v>217870678</v>
      </c>
      <c r="D999" s="74" t="s">
        <v>2362</v>
      </c>
      <c r="E999" s="66">
        <v>49181</v>
      </c>
      <c r="F999" s="66">
        <v>0</v>
      </c>
    </row>
    <row r="1000" spans="1:6" s="67" customFormat="1" ht="12">
      <c r="A1000" s="64">
        <v>240314</v>
      </c>
      <c r="B1000" s="65" t="s">
        <v>1059</v>
      </c>
      <c r="C1000" s="68">
        <v>210270702</v>
      </c>
      <c r="D1000" s="74" t="s">
        <v>2363</v>
      </c>
      <c r="E1000" s="66">
        <v>20550</v>
      </c>
      <c r="F1000" s="66">
        <v>0</v>
      </c>
    </row>
    <row r="1001" spans="1:6" s="67" customFormat="1" ht="12">
      <c r="A1001" s="64">
        <v>240314</v>
      </c>
      <c r="B1001" s="65" t="s">
        <v>1059</v>
      </c>
      <c r="C1001" s="68">
        <v>210870708</v>
      </c>
      <c r="D1001" s="74" t="s">
        <v>2364</v>
      </c>
      <c r="E1001" s="66">
        <v>83564</v>
      </c>
      <c r="F1001" s="66">
        <v>0</v>
      </c>
    </row>
    <row r="1002" spans="1:6" s="67" customFormat="1" ht="12">
      <c r="A1002" s="64">
        <v>240314</v>
      </c>
      <c r="B1002" s="65" t="s">
        <v>1059</v>
      </c>
      <c r="C1002" s="68">
        <v>211370713</v>
      </c>
      <c r="D1002" s="74" t="s">
        <v>2365</v>
      </c>
      <c r="E1002" s="66">
        <v>98321</v>
      </c>
      <c r="F1002" s="66">
        <v>0</v>
      </c>
    </row>
    <row r="1003" spans="1:6" s="67" customFormat="1" ht="12">
      <c r="A1003" s="64">
        <v>240314</v>
      </c>
      <c r="B1003" s="65" t="s">
        <v>1059</v>
      </c>
      <c r="C1003" s="68">
        <v>211770717</v>
      </c>
      <c r="D1003" s="74" t="s">
        <v>2366</v>
      </c>
      <c r="E1003" s="66">
        <v>30189</v>
      </c>
      <c r="F1003" s="66">
        <v>0</v>
      </c>
    </row>
    <row r="1004" spans="1:6" s="67" customFormat="1" ht="12">
      <c r="A1004" s="64">
        <v>240314</v>
      </c>
      <c r="B1004" s="65" t="s">
        <v>1059</v>
      </c>
      <c r="C1004" s="68">
        <v>214270742</v>
      </c>
      <c r="D1004" s="74" t="s">
        <v>2367</v>
      </c>
      <c r="E1004" s="66">
        <v>42766</v>
      </c>
      <c r="F1004" s="66">
        <v>0</v>
      </c>
    </row>
    <row r="1005" spans="1:6" s="67" customFormat="1" ht="12">
      <c r="A1005" s="64">
        <v>240314</v>
      </c>
      <c r="B1005" s="65" t="s">
        <v>1059</v>
      </c>
      <c r="C1005" s="68">
        <v>217170771</v>
      </c>
      <c r="D1005" s="74" t="s">
        <v>2368</v>
      </c>
      <c r="E1005" s="66">
        <v>52265</v>
      </c>
      <c r="F1005" s="66">
        <v>0</v>
      </c>
    </row>
    <row r="1006" spans="1:6" s="67" customFormat="1" ht="12">
      <c r="A1006" s="64">
        <v>240314</v>
      </c>
      <c r="B1006" s="65" t="s">
        <v>1059</v>
      </c>
      <c r="C1006" s="68">
        <v>212070820</v>
      </c>
      <c r="D1006" s="74" t="s">
        <v>2369</v>
      </c>
      <c r="E1006" s="66">
        <v>40565</v>
      </c>
      <c r="F1006" s="66">
        <v>0</v>
      </c>
    </row>
    <row r="1007" spans="1:6" s="67" customFormat="1" ht="12">
      <c r="A1007" s="64">
        <v>240314</v>
      </c>
      <c r="B1007" s="65" t="s">
        <v>1059</v>
      </c>
      <c r="C1007" s="68">
        <v>212370823</v>
      </c>
      <c r="D1007" s="74" t="s">
        <v>2370</v>
      </c>
      <c r="E1007" s="66">
        <v>35003</v>
      </c>
      <c r="F1007" s="66">
        <v>0</v>
      </c>
    </row>
    <row r="1008" spans="1:6" s="67" customFormat="1" ht="12">
      <c r="A1008" s="64">
        <v>240314</v>
      </c>
      <c r="B1008" s="65" t="s">
        <v>1059</v>
      </c>
      <c r="C1008" s="68">
        <v>212473024</v>
      </c>
      <c r="D1008" s="74" t="s">
        <v>2371</v>
      </c>
      <c r="E1008" s="66">
        <v>5831</v>
      </c>
      <c r="F1008" s="66">
        <v>0</v>
      </c>
    </row>
    <row r="1009" spans="1:6" s="67" customFormat="1" ht="12">
      <c r="A1009" s="64">
        <v>240314</v>
      </c>
      <c r="B1009" s="65" t="s">
        <v>1059</v>
      </c>
      <c r="C1009" s="68">
        <v>212673026</v>
      </c>
      <c r="D1009" s="74" t="s">
        <v>2372</v>
      </c>
      <c r="E1009" s="66">
        <v>10820</v>
      </c>
      <c r="F1009" s="66">
        <v>0</v>
      </c>
    </row>
    <row r="1010" spans="1:6" s="67" customFormat="1" ht="12">
      <c r="A1010" s="64">
        <v>240314</v>
      </c>
      <c r="B1010" s="65" t="s">
        <v>1059</v>
      </c>
      <c r="C1010" s="68">
        <v>213073030</v>
      </c>
      <c r="D1010" s="74" t="s">
        <v>2373</v>
      </c>
      <c r="E1010" s="66">
        <v>10260</v>
      </c>
      <c r="F1010" s="66">
        <v>0</v>
      </c>
    </row>
    <row r="1011" spans="1:6" s="67" customFormat="1" ht="12">
      <c r="A1011" s="64">
        <v>240314</v>
      </c>
      <c r="B1011" s="65" t="s">
        <v>1059</v>
      </c>
      <c r="C1011" s="68">
        <v>214373043</v>
      </c>
      <c r="D1011" s="74" t="s">
        <v>2374</v>
      </c>
      <c r="E1011" s="66">
        <v>12545</v>
      </c>
      <c r="F1011" s="66">
        <v>0</v>
      </c>
    </row>
    <row r="1012" spans="1:6" s="67" customFormat="1" ht="12">
      <c r="A1012" s="64">
        <v>240314</v>
      </c>
      <c r="B1012" s="65" t="s">
        <v>1059</v>
      </c>
      <c r="C1012" s="68">
        <v>215573055</v>
      </c>
      <c r="D1012" s="74" t="s">
        <v>2375</v>
      </c>
      <c r="E1012" s="66">
        <v>17524</v>
      </c>
      <c r="F1012" s="66">
        <v>0</v>
      </c>
    </row>
    <row r="1013" spans="1:6" s="67" customFormat="1" ht="12">
      <c r="A1013" s="64">
        <v>240314</v>
      </c>
      <c r="B1013" s="65" t="s">
        <v>1059</v>
      </c>
      <c r="C1013" s="68">
        <v>216773067</v>
      </c>
      <c r="D1013" s="74" t="s">
        <v>2376</v>
      </c>
      <c r="E1013" s="66">
        <v>32362</v>
      </c>
      <c r="F1013" s="66">
        <v>0</v>
      </c>
    </row>
    <row r="1014" spans="1:6" s="67" customFormat="1" ht="12">
      <c r="A1014" s="64">
        <v>240314</v>
      </c>
      <c r="B1014" s="65" t="s">
        <v>1059</v>
      </c>
      <c r="C1014" s="68">
        <v>212473124</v>
      </c>
      <c r="D1014" s="74" t="s">
        <v>2377</v>
      </c>
      <c r="E1014" s="66">
        <v>22049</v>
      </c>
      <c r="F1014" s="66">
        <v>0</v>
      </c>
    </row>
    <row r="1015" spans="1:6" s="67" customFormat="1" ht="12">
      <c r="A1015" s="64">
        <v>240314</v>
      </c>
      <c r="B1015" s="65" t="s">
        <v>1059</v>
      </c>
      <c r="C1015" s="68">
        <v>214873148</v>
      </c>
      <c r="D1015" s="74" t="s">
        <v>2378</v>
      </c>
      <c r="E1015" s="66">
        <v>9377</v>
      </c>
      <c r="F1015" s="66">
        <v>0</v>
      </c>
    </row>
    <row r="1016" spans="1:6" s="67" customFormat="1" ht="12">
      <c r="A1016" s="64">
        <v>240314</v>
      </c>
      <c r="B1016" s="65" t="s">
        <v>1059</v>
      </c>
      <c r="C1016" s="68">
        <v>215273152</v>
      </c>
      <c r="D1016" s="74" t="s">
        <v>2379</v>
      </c>
      <c r="E1016" s="66">
        <v>8051</v>
      </c>
      <c r="F1016" s="66">
        <v>0</v>
      </c>
    </row>
    <row r="1017" spans="1:6" s="67" customFormat="1" ht="12">
      <c r="A1017" s="64">
        <v>240314</v>
      </c>
      <c r="B1017" s="65" t="s">
        <v>1059</v>
      </c>
      <c r="C1017" s="68">
        <v>216873168</v>
      </c>
      <c r="D1017" s="74" t="s">
        <v>2380</v>
      </c>
      <c r="E1017" s="66">
        <v>68640</v>
      </c>
      <c r="F1017" s="66">
        <v>0</v>
      </c>
    </row>
    <row r="1018" spans="1:6" s="67" customFormat="1" ht="12">
      <c r="A1018" s="64">
        <v>240314</v>
      </c>
      <c r="B1018" s="65" t="s">
        <v>1059</v>
      </c>
      <c r="C1018" s="68">
        <v>210073200</v>
      </c>
      <c r="D1018" s="74" t="s">
        <v>2381</v>
      </c>
      <c r="E1018" s="66">
        <v>11436</v>
      </c>
      <c r="F1018" s="66">
        <v>0</v>
      </c>
    </row>
    <row r="1019" spans="1:6" s="67" customFormat="1" ht="12">
      <c r="A1019" s="64">
        <v>240314</v>
      </c>
      <c r="B1019" s="65" t="s">
        <v>1059</v>
      </c>
      <c r="C1019" s="68">
        <v>211773217</v>
      </c>
      <c r="D1019" s="74" t="s">
        <v>2382</v>
      </c>
      <c r="E1019" s="66">
        <v>55627</v>
      </c>
      <c r="F1019" s="66">
        <v>0</v>
      </c>
    </row>
    <row r="1020" spans="1:6" s="67" customFormat="1" ht="12">
      <c r="A1020" s="64">
        <v>240314</v>
      </c>
      <c r="B1020" s="65" t="s">
        <v>1059</v>
      </c>
      <c r="C1020" s="68">
        <v>212673226</v>
      </c>
      <c r="D1020" s="74" t="s">
        <v>2383</v>
      </c>
      <c r="E1020" s="66">
        <v>12838</v>
      </c>
      <c r="F1020" s="66">
        <v>0</v>
      </c>
    </row>
    <row r="1021" spans="1:6" s="67" customFormat="1" ht="12">
      <c r="A1021" s="64">
        <v>240314</v>
      </c>
      <c r="B1021" s="65" t="s">
        <v>1059</v>
      </c>
      <c r="C1021" s="68">
        <v>213673236</v>
      </c>
      <c r="D1021" s="74" t="s">
        <v>2384</v>
      </c>
      <c r="E1021" s="66">
        <v>10926</v>
      </c>
      <c r="F1021" s="66">
        <v>0</v>
      </c>
    </row>
    <row r="1022" spans="1:6" s="67" customFormat="1" ht="12">
      <c r="A1022" s="64">
        <v>240314</v>
      </c>
      <c r="B1022" s="65" t="s">
        <v>1059</v>
      </c>
      <c r="C1022" s="68">
        <v>216873268</v>
      </c>
      <c r="D1022" s="74" t="s">
        <v>2385</v>
      </c>
      <c r="E1022" s="66">
        <v>75408</v>
      </c>
      <c r="F1022" s="66">
        <v>0</v>
      </c>
    </row>
    <row r="1023" spans="1:6" s="67" customFormat="1" ht="12">
      <c r="A1023" s="64">
        <v>240314</v>
      </c>
      <c r="B1023" s="65" t="s">
        <v>1059</v>
      </c>
      <c r="C1023" s="68">
        <v>217073270</v>
      </c>
      <c r="D1023" s="74" t="s">
        <v>2386</v>
      </c>
      <c r="E1023" s="66">
        <v>10770</v>
      </c>
      <c r="F1023" s="66">
        <v>0</v>
      </c>
    </row>
    <row r="1024" spans="1:6" s="67" customFormat="1" ht="12">
      <c r="A1024" s="64">
        <v>240314</v>
      </c>
      <c r="B1024" s="65" t="s">
        <v>1059</v>
      </c>
      <c r="C1024" s="68">
        <v>217573275</v>
      </c>
      <c r="D1024" s="74" t="s">
        <v>2387</v>
      </c>
      <c r="E1024" s="66">
        <v>28329</v>
      </c>
      <c r="F1024" s="66">
        <v>0</v>
      </c>
    </row>
    <row r="1025" spans="1:6" s="67" customFormat="1" ht="12">
      <c r="A1025" s="64">
        <v>240314</v>
      </c>
      <c r="B1025" s="65" t="s">
        <v>1059</v>
      </c>
      <c r="C1025" s="68">
        <v>218373283</v>
      </c>
      <c r="D1025" s="74" t="s">
        <v>2388</v>
      </c>
      <c r="E1025" s="66">
        <v>37127</v>
      </c>
      <c r="F1025" s="66">
        <v>0</v>
      </c>
    </row>
    <row r="1026" spans="1:6" s="67" customFormat="1" ht="12">
      <c r="A1026" s="64">
        <v>240314</v>
      </c>
      <c r="B1026" s="65" t="s">
        <v>1059</v>
      </c>
      <c r="C1026" s="68">
        <v>211973319</v>
      </c>
      <c r="D1026" s="74" t="s">
        <v>2389</v>
      </c>
      <c r="E1026" s="66">
        <v>41601</v>
      </c>
      <c r="F1026" s="66">
        <v>0</v>
      </c>
    </row>
    <row r="1027" spans="1:6" s="67" customFormat="1" ht="12">
      <c r="A1027" s="64">
        <v>240314</v>
      </c>
      <c r="B1027" s="65" t="s">
        <v>1059</v>
      </c>
      <c r="C1027" s="68">
        <v>214773347</v>
      </c>
      <c r="D1027" s="74" t="s">
        <v>2390</v>
      </c>
      <c r="E1027" s="66">
        <v>9534</v>
      </c>
      <c r="F1027" s="66">
        <v>0</v>
      </c>
    </row>
    <row r="1028" spans="1:6" s="67" customFormat="1" ht="12">
      <c r="A1028" s="64">
        <v>240314</v>
      </c>
      <c r="B1028" s="65" t="s">
        <v>1059</v>
      </c>
      <c r="C1028" s="68">
        <v>214973349</v>
      </c>
      <c r="D1028" s="74" t="s">
        <v>2391</v>
      </c>
      <c r="E1028" s="66">
        <v>31346</v>
      </c>
      <c r="F1028" s="66">
        <v>0</v>
      </c>
    </row>
    <row r="1029" spans="1:6" s="67" customFormat="1" ht="12">
      <c r="A1029" s="64">
        <v>240314</v>
      </c>
      <c r="B1029" s="65" t="s">
        <v>1059</v>
      </c>
      <c r="C1029" s="68">
        <v>215273352</v>
      </c>
      <c r="D1029" s="74" t="s">
        <v>2392</v>
      </c>
      <c r="E1029" s="66">
        <v>16495</v>
      </c>
      <c r="F1029" s="66">
        <v>0</v>
      </c>
    </row>
    <row r="1030" spans="1:6" s="67" customFormat="1" ht="12">
      <c r="A1030" s="64">
        <v>240314</v>
      </c>
      <c r="B1030" s="65" t="s">
        <v>1059</v>
      </c>
      <c r="C1030" s="68">
        <v>210873408</v>
      </c>
      <c r="D1030" s="74" t="s">
        <v>2393</v>
      </c>
      <c r="E1030" s="66">
        <v>22175</v>
      </c>
      <c r="F1030" s="66">
        <v>0</v>
      </c>
    </row>
    <row r="1031" spans="1:6" s="67" customFormat="1" ht="12">
      <c r="A1031" s="64">
        <v>240314</v>
      </c>
      <c r="B1031" s="65" t="s">
        <v>1059</v>
      </c>
      <c r="C1031" s="68">
        <v>211173411</v>
      </c>
      <c r="D1031" s="74" t="s">
        <v>2394</v>
      </c>
      <c r="E1031" s="66">
        <v>50176</v>
      </c>
      <c r="F1031" s="66">
        <v>0</v>
      </c>
    </row>
    <row r="1032" spans="1:6" s="67" customFormat="1" ht="12">
      <c r="A1032" s="64">
        <v>240314</v>
      </c>
      <c r="B1032" s="65" t="s">
        <v>1059</v>
      </c>
      <c r="C1032" s="68">
        <v>214373443</v>
      </c>
      <c r="D1032" s="74" t="s">
        <v>2395</v>
      </c>
      <c r="E1032" s="66">
        <v>39054</v>
      </c>
      <c r="F1032" s="66">
        <v>0</v>
      </c>
    </row>
    <row r="1033" spans="1:6" s="67" customFormat="1" ht="12">
      <c r="A1033" s="64">
        <v>240314</v>
      </c>
      <c r="B1033" s="65" t="s">
        <v>1059</v>
      </c>
      <c r="C1033" s="68">
        <v>214973449</v>
      </c>
      <c r="D1033" s="74" t="s">
        <v>2396</v>
      </c>
      <c r="E1033" s="66">
        <v>41051</v>
      </c>
      <c r="F1033" s="66">
        <v>0</v>
      </c>
    </row>
    <row r="1034" spans="1:6" s="67" customFormat="1" ht="12">
      <c r="A1034" s="64">
        <v>240314</v>
      </c>
      <c r="B1034" s="65" t="s">
        <v>1059</v>
      </c>
      <c r="C1034" s="68">
        <v>216173461</v>
      </c>
      <c r="D1034" s="74" t="s">
        <v>2397</v>
      </c>
      <c r="E1034" s="66">
        <v>6346</v>
      </c>
      <c r="F1034" s="66">
        <v>0</v>
      </c>
    </row>
    <row r="1035" spans="1:6" s="67" customFormat="1" ht="12">
      <c r="A1035" s="64">
        <v>240314</v>
      </c>
      <c r="B1035" s="65" t="s">
        <v>1059</v>
      </c>
      <c r="C1035" s="68">
        <v>218373483</v>
      </c>
      <c r="D1035" s="74" t="s">
        <v>2398</v>
      </c>
      <c r="E1035" s="66">
        <v>24869</v>
      </c>
      <c r="F1035" s="66">
        <v>0</v>
      </c>
    </row>
    <row r="1036" spans="1:6" s="67" customFormat="1" ht="12">
      <c r="A1036" s="64">
        <v>240314</v>
      </c>
      <c r="B1036" s="65" t="s">
        <v>1059</v>
      </c>
      <c r="C1036" s="68">
        <v>210473504</v>
      </c>
      <c r="D1036" s="74" t="s">
        <v>2399</v>
      </c>
      <c r="E1036" s="66">
        <v>56633</v>
      </c>
      <c r="F1036" s="66">
        <v>0</v>
      </c>
    </row>
    <row r="1037" spans="1:6" s="67" customFormat="1" ht="12">
      <c r="A1037" s="64">
        <v>240314</v>
      </c>
      <c r="B1037" s="65" t="s">
        <v>1059</v>
      </c>
      <c r="C1037" s="68">
        <v>212073520</v>
      </c>
      <c r="D1037" s="74" t="s">
        <v>2400</v>
      </c>
      <c r="E1037" s="66">
        <v>11027</v>
      </c>
      <c r="F1037" s="66">
        <v>0</v>
      </c>
    </row>
    <row r="1038" spans="1:6" s="67" customFormat="1" ht="12">
      <c r="A1038" s="64">
        <v>240314</v>
      </c>
      <c r="B1038" s="65" t="s">
        <v>1059</v>
      </c>
      <c r="C1038" s="68">
        <v>214773547</v>
      </c>
      <c r="D1038" s="74" t="s">
        <v>2401</v>
      </c>
      <c r="E1038" s="66">
        <v>6321</v>
      </c>
      <c r="F1038" s="66">
        <v>0</v>
      </c>
    </row>
    <row r="1039" spans="1:6" s="67" customFormat="1" ht="12">
      <c r="A1039" s="64">
        <v>240314</v>
      </c>
      <c r="B1039" s="65" t="s">
        <v>1059</v>
      </c>
      <c r="C1039" s="68">
        <v>215573555</v>
      </c>
      <c r="D1039" s="74" t="s">
        <v>2402</v>
      </c>
      <c r="E1039" s="66">
        <v>45922</v>
      </c>
      <c r="F1039" s="66">
        <v>0</v>
      </c>
    </row>
    <row r="1040" spans="1:6" s="67" customFormat="1" ht="12">
      <c r="A1040" s="64">
        <v>240314</v>
      </c>
      <c r="B1040" s="65" t="s">
        <v>1059</v>
      </c>
      <c r="C1040" s="68">
        <v>216373563</v>
      </c>
      <c r="D1040" s="74" t="s">
        <v>2403</v>
      </c>
      <c r="E1040" s="66">
        <v>12006</v>
      </c>
      <c r="F1040" s="66">
        <v>0</v>
      </c>
    </row>
    <row r="1041" spans="1:6" s="67" customFormat="1" ht="12">
      <c r="A1041" s="64">
        <v>240314</v>
      </c>
      <c r="B1041" s="65" t="s">
        <v>1059</v>
      </c>
      <c r="C1041" s="68">
        <v>218573585</v>
      </c>
      <c r="D1041" s="74" t="s">
        <v>2404</v>
      </c>
      <c r="E1041" s="66">
        <v>28304</v>
      </c>
      <c r="F1041" s="66">
        <v>0</v>
      </c>
    </row>
    <row r="1042" spans="1:6" s="67" customFormat="1" ht="12">
      <c r="A1042" s="64">
        <v>240314</v>
      </c>
      <c r="B1042" s="65" t="s">
        <v>1059</v>
      </c>
      <c r="C1042" s="68">
        <v>211673616</v>
      </c>
      <c r="D1042" s="74" t="s">
        <v>0</v>
      </c>
      <c r="E1042" s="66">
        <v>39910</v>
      </c>
      <c r="F1042" s="66">
        <v>0</v>
      </c>
    </row>
    <row r="1043" spans="1:6" s="67" customFormat="1" ht="12">
      <c r="A1043" s="64">
        <v>240314</v>
      </c>
      <c r="B1043" s="65" t="s">
        <v>1059</v>
      </c>
      <c r="C1043" s="68">
        <v>212273622</v>
      </c>
      <c r="D1043" s="74" t="s">
        <v>1</v>
      </c>
      <c r="E1043" s="66">
        <v>7783</v>
      </c>
      <c r="F1043" s="66">
        <v>0</v>
      </c>
    </row>
    <row r="1044" spans="1:6" s="67" customFormat="1" ht="12">
      <c r="A1044" s="64">
        <v>240314</v>
      </c>
      <c r="B1044" s="65" t="s">
        <v>1059</v>
      </c>
      <c r="C1044" s="68">
        <v>212473624</v>
      </c>
      <c r="D1044" s="74" t="s">
        <v>2</v>
      </c>
      <c r="E1044" s="66">
        <v>31924</v>
      </c>
      <c r="F1044" s="66">
        <v>0</v>
      </c>
    </row>
    <row r="1045" spans="1:6" s="67" customFormat="1" ht="12">
      <c r="A1045" s="64">
        <v>240314</v>
      </c>
      <c r="B1045" s="65" t="s">
        <v>1059</v>
      </c>
      <c r="C1045" s="68">
        <v>217173671</v>
      </c>
      <c r="D1045" s="74" t="s">
        <v>3</v>
      </c>
      <c r="E1045" s="66">
        <v>16591</v>
      </c>
      <c r="F1045" s="66">
        <v>0</v>
      </c>
    </row>
    <row r="1046" spans="1:6" s="67" customFormat="1" ht="12">
      <c r="A1046" s="64">
        <v>240314</v>
      </c>
      <c r="B1046" s="65" t="s">
        <v>1059</v>
      </c>
      <c r="C1046" s="68">
        <v>217573675</v>
      </c>
      <c r="D1046" s="74" t="s">
        <v>4</v>
      </c>
      <c r="E1046" s="66">
        <v>20971</v>
      </c>
      <c r="F1046" s="66">
        <v>0</v>
      </c>
    </row>
    <row r="1047" spans="1:6" s="67" customFormat="1" ht="12">
      <c r="A1047" s="64">
        <v>240314</v>
      </c>
      <c r="B1047" s="65" t="s">
        <v>1059</v>
      </c>
      <c r="C1047" s="68">
        <v>217873678</v>
      </c>
      <c r="D1047" s="74" t="s">
        <v>5</v>
      </c>
      <c r="E1047" s="66">
        <v>18054</v>
      </c>
      <c r="F1047" s="66">
        <v>0</v>
      </c>
    </row>
    <row r="1048" spans="1:6" s="67" customFormat="1" ht="12">
      <c r="A1048" s="64">
        <v>240314</v>
      </c>
      <c r="B1048" s="65" t="s">
        <v>1059</v>
      </c>
      <c r="C1048" s="68">
        <v>218673686</v>
      </c>
      <c r="D1048" s="74" t="s">
        <v>6</v>
      </c>
      <c r="E1048" s="66">
        <v>9494</v>
      </c>
      <c r="F1048" s="66">
        <v>0</v>
      </c>
    </row>
    <row r="1049" spans="1:6" s="67" customFormat="1" ht="12">
      <c r="A1049" s="64">
        <v>240314</v>
      </c>
      <c r="B1049" s="65" t="s">
        <v>1059</v>
      </c>
      <c r="C1049" s="68">
        <v>217073770</v>
      </c>
      <c r="D1049" s="74" t="s">
        <v>7</v>
      </c>
      <c r="E1049" s="66">
        <v>6064</v>
      </c>
      <c r="F1049" s="66">
        <v>0</v>
      </c>
    </row>
    <row r="1050" spans="1:6" s="67" customFormat="1" ht="12">
      <c r="A1050" s="64">
        <v>240314</v>
      </c>
      <c r="B1050" s="65" t="s">
        <v>1059</v>
      </c>
      <c r="C1050" s="68">
        <v>215473854</v>
      </c>
      <c r="D1050" s="74" t="s">
        <v>8</v>
      </c>
      <c r="E1050" s="66">
        <v>7340</v>
      </c>
      <c r="F1050" s="66">
        <v>0</v>
      </c>
    </row>
    <row r="1051" spans="1:6" s="67" customFormat="1" ht="12">
      <c r="A1051" s="64">
        <v>240314</v>
      </c>
      <c r="B1051" s="65" t="s">
        <v>1059</v>
      </c>
      <c r="C1051" s="68">
        <v>216173861</v>
      </c>
      <c r="D1051" s="74" t="s">
        <v>9</v>
      </c>
      <c r="E1051" s="66">
        <v>17141</v>
      </c>
      <c r="F1051" s="66">
        <v>0</v>
      </c>
    </row>
    <row r="1052" spans="1:6" s="67" customFormat="1" ht="12">
      <c r="A1052" s="64">
        <v>240314</v>
      </c>
      <c r="B1052" s="65" t="s">
        <v>1059</v>
      </c>
      <c r="C1052" s="68">
        <v>217073870</v>
      </c>
      <c r="D1052" s="74" t="s">
        <v>10</v>
      </c>
      <c r="E1052" s="66">
        <v>13544</v>
      </c>
      <c r="F1052" s="66">
        <v>0</v>
      </c>
    </row>
    <row r="1053" spans="1:6" s="67" customFormat="1" ht="12">
      <c r="A1053" s="64">
        <v>240314</v>
      </c>
      <c r="B1053" s="65" t="s">
        <v>1059</v>
      </c>
      <c r="C1053" s="68">
        <v>217373873</v>
      </c>
      <c r="D1053" s="74" t="s">
        <v>11</v>
      </c>
      <c r="E1053" s="66">
        <v>7395</v>
      </c>
      <c r="F1053" s="66">
        <v>0</v>
      </c>
    </row>
    <row r="1054" spans="1:6" s="67" customFormat="1" ht="12">
      <c r="A1054" s="64">
        <v>240314</v>
      </c>
      <c r="B1054" s="65" t="s">
        <v>1059</v>
      </c>
      <c r="C1054" s="68">
        <v>212076020</v>
      </c>
      <c r="D1054" s="74" t="s">
        <v>12</v>
      </c>
      <c r="E1054" s="66">
        <v>18326</v>
      </c>
      <c r="F1054" s="66">
        <v>0</v>
      </c>
    </row>
    <row r="1055" spans="1:6" s="67" customFormat="1" ht="12">
      <c r="A1055" s="64">
        <v>240314</v>
      </c>
      <c r="B1055" s="65" t="s">
        <v>1059</v>
      </c>
      <c r="C1055" s="68">
        <v>213676036</v>
      </c>
      <c r="D1055" s="74" t="s">
        <v>13</v>
      </c>
      <c r="E1055" s="66">
        <v>22982</v>
      </c>
      <c r="F1055" s="66">
        <v>0</v>
      </c>
    </row>
    <row r="1056" spans="1:6" s="67" customFormat="1" ht="12">
      <c r="A1056" s="64">
        <v>240314</v>
      </c>
      <c r="B1056" s="65" t="s">
        <v>1059</v>
      </c>
      <c r="C1056" s="68">
        <v>214176041</v>
      </c>
      <c r="D1056" s="74" t="s">
        <v>14</v>
      </c>
      <c r="E1056" s="66">
        <v>20843</v>
      </c>
      <c r="F1056" s="66">
        <v>0</v>
      </c>
    </row>
    <row r="1057" spans="1:6" s="67" customFormat="1" ht="12">
      <c r="A1057" s="64">
        <v>240314</v>
      </c>
      <c r="B1057" s="65" t="s">
        <v>1059</v>
      </c>
      <c r="C1057" s="68">
        <v>215476054</v>
      </c>
      <c r="D1057" s="74" t="s">
        <v>15</v>
      </c>
      <c r="E1057" s="66">
        <v>7481</v>
      </c>
      <c r="F1057" s="66">
        <v>0</v>
      </c>
    </row>
    <row r="1058" spans="1:6" s="67" customFormat="1" ht="12">
      <c r="A1058" s="64">
        <v>240314</v>
      </c>
      <c r="B1058" s="65" t="s">
        <v>1059</v>
      </c>
      <c r="C1058" s="68">
        <v>210076100</v>
      </c>
      <c r="D1058" s="74" t="s">
        <v>16</v>
      </c>
      <c r="E1058" s="66">
        <v>19613</v>
      </c>
      <c r="F1058" s="66">
        <v>0</v>
      </c>
    </row>
    <row r="1059" spans="1:6" s="67" customFormat="1" ht="12">
      <c r="A1059" s="64">
        <v>240314</v>
      </c>
      <c r="B1059" s="65" t="s">
        <v>1059</v>
      </c>
      <c r="C1059" s="68">
        <v>211376113</v>
      </c>
      <c r="D1059" s="74" t="s">
        <v>17</v>
      </c>
      <c r="E1059" s="66">
        <v>17358</v>
      </c>
      <c r="F1059" s="66">
        <v>0</v>
      </c>
    </row>
    <row r="1060" spans="1:6" s="67" customFormat="1" ht="12">
      <c r="A1060" s="64">
        <v>240314</v>
      </c>
      <c r="B1060" s="65" t="s">
        <v>1059</v>
      </c>
      <c r="C1060" s="68">
        <v>212276122</v>
      </c>
      <c r="D1060" s="74" t="s">
        <v>18</v>
      </c>
      <c r="E1060" s="66">
        <v>35144</v>
      </c>
      <c r="F1060" s="66">
        <v>0</v>
      </c>
    </row>
    <row r="1061" spans="1:6" s="67" customFormat="1" ht="12">
      <c r="A1061" s="64">
        <v>240314</v>
      </c>
      <c r="B1061" s="65" t="s">
        <v>1059</v>
      </c>
      <c r="C1061" s="68">
        <v>212676126</v>
      </c>
      <c r="D1061" s="74" t="s">
        <v>19</v>
      </c>
      <c r="E1061" s="66">
        <v>19769</v>
      </c>
      <c r="F1061" s="66">
        <v>0</v>
      </c>
    </row>
    <row r="1062" spans="1:6" s="67" customFormat="1" ht="12">
      <c r="A1062" s="64">
        <v>240314</v>
      </c>
      <c r="B1062" s="65" t="s">
        <v>1059</v>
      </c>
      <c r="C1062" s="68">
        <v>213076130</v>
      </c>
      <c r="D1062" s="74" t="s">
        <v>20</v>
      </c>
      <c r="E1062" s="66">
        <v>68851</v>
      </c>
      <c r="F1062" s="66">
        <v>0</v>
      </c>
    </row>
    <row r="1063" spans="1:6" s="67" customFormat="1" ht="12">
      <c r="A1063" s="64">
        <v>240314</v>
      </c>
      <c r="B1063" s="65" t="s">
        <v>1059</v>
      </c>
      <c r="C1063" s="68">
        <v>213376233</v>
      </c>
      <c r="D1063" s="74" t="s">
        <v>21</v>
      </c>
      <c r="E1063" s="66">
        <v>38741</v>
      </c>
      <c r="F1063" s="66">
        <v>0</v>
      </c>
    </row>
    <row r="1064" spans="1:6" s="67" customFormat="1" ht="12">
      <c r="A1064" s="64">
        <v>240314</v>
      </c>
      <c r="B1064" s="65" t="s">
        <v>1059</v>
      </c>
      <c r="C1064" s="68">
        <v>214376243</v>
      </c>
      <c r="D1064" s="74" t="s">
        <v>22</v>
      </c>
      <c r="E1064" s="66">
        <v>11673</v>
      </c>
      <c r="F1064" s="66">
        <v>0</v>
      </c>
    </row>
    <row r="1065" spans="1:6" s="67" customFormat="1" ht="12">
      <c r="A1065" s="64">
        <v>240314</v>
      </c>
      <c r="B1065" s="65" t="s">
        <v>1059</v>
      </c>
      <c r="C1065" s="68">
        <v>214676246</v>
      </c>
      <c r="D1065" s="74" t="s">
        <v>23</v>
      </c>
      <c r="E1065" s="66">
        <v>9685</v>
      </c>
      <c r="F1065" s="66">
        <v>0</v>
      </c>
    </row>
    <row r="1066" spans="1:6" s="67" customFormat="1" ht="12">
      <c r="A1066" s="64">
        <v>240314</v>
      </c>
      <c r="B1066" s="65" t="s">
        <v>1059</v>
      </c>
      <c r="C1066" s="68">
        <v>214876248</v>
      </c>
      <c r="D1066" s="74" t="s">
        <v>24</v>
      </c>
      <c r="E1066" s="66">
        <v>50651</v>
      </c>
      <c r="F1066" s="66">
        <v>0</v>
      </c>
    </row>
    <row r="1067" spans="1:6" s="67" customFormat="1" ht="12">
      <c r="A1067" s="64">
        <v>240314</v>
      </c>
      <c r="B1067" s="65" t="s">
        <v>1059</v>
      </c>
      <c r="C1067" s="68">
        <v>215076250</v>
      </c>
      <c r="D1067" s="74" t="s">
        <v>25</v>
      </c>
      <c r="E1067" s="66">
        <v>18392</v>
      </c>
      <c r="F1067" s="66">
        <v>0</v>
      </c>
    </row>
    <row r="1068" spans="1:6" s="67" customFormat="1" ht="12">
      <c r="A1068" s="64">
        <v>240314</v>
      </c>
      <c r="B1068" s="65" t="s">
        <v>1059</v>
      </c>
      <c r="C1068" s="68">
        <v>217576275</v>
      </c>
      <c r="D1068" s="74" t="s">
        <v>26</v>
      </c>
      <c r="E1068" s="66">
        <v>61905</v>
      </c>
      <c r="F1068" s="66">
        <v>0</v>
      </c>
    </row>
    <row r="1069" spans="1:6" s="67" customFormat="1" ht="12">
      <c r="A1069" s="64">
        <v>240314</v>
      </c>
      <c r="B1069" s="65" t="s">
        <v>1059</v>
      </c>
      <c r="C1069" s="68">
        <v>210676306</v>
      </c>
      <c r="D1069" s="74" t="s">
        <v>27</v>
      </c>
      <c r="E1069" s="66">
        <v>19900</v>
      </c>
      <c r="F1069" s="66">
        <v>0</v>
      </c>
    </row>
    <row r="1070" spans="1:6" s="67" customFormat="1" ht="12">
      <c r="A1070" s="64">
        <v>240314</v>
      </c>
      <c r="B1070" s="65" t="s">
        <v>1059</v>
      </c>
      <c r="C1070" s="68">
        <v>211876318</v>
      </c>
      <c r="D1070" s="74" t="s">
        <v>28</v>
      </c>
      <c r="E1070" s="66">
        <v>34352</v>
      </c>
      <c r="F1070" s="66">
        <v>0</v>
      </c>
    </row>
    <row r="1071" spans="1:6" s="67" customFormat="1" ht="12">
      <c r="A1071" s="64">
        <v>240314</v>
      </c>
      <c r="B1071" s="65" t="s">
        <v>1059</v>
      </c>
      <c r="C1071" s="68">
        <v>216476364</v>
      </c>
      <c r="D1071" s="74" t="s">
        <v>29</v>
      </c>
      <c r="E1071" s="66">
        <v>77451</v>
      </c>
      <c r="F1071" s="66">
        <v>0</v>
      </c>
    </row>
    <row r="1072" spans="1:6" s="67" customFormat="1" ht="12">
      <c r="A1072" s="64">
        <v>240314</v>
      </c>
      <c r="B1072" s="65" t="s">
        <v>1059</v>
      </c>
      <c r="C1072" s="68">
        <v>217776377</v>
      </c>
      <c r="D1072" s="74" t="s">
        <v>30</v>
      </c>
      <c r="E1072" s="66">
        <v>13640</v>
      </c>
      <c r="F1072" s="66">
        <v>0</v>
      </c>
    </row>
    <row r="1073" spans="1:6" s="67" customFormat="1" ht="12">
      <c r="A1073" s="64">
        <v>240314</v>
      </c>
      <c r="B1073" s="65" t="s">
        <v>1059</v>
      </c>
      <c r="C1073" s="68">
        <v>210076400</v>
      </c>
      <c r="D1073" s="74" t="s">
        <v>31</v>
      </c>
      <c r="E1073" s="66">
        <v>36476</v>
      </c>
      <c r="F1073" s="66">
        <v>0</v>
      </c>
    </row>
    <row r="1074" spans="1:6" s="67" customFormat="1" ht="12">
      <c r="A1074" s="64">
        <v>240314</v>
      </c>
      <c r="B1074" s="65" t="s">
        <v>1059</v>
      </c>
      <c r="C1074" s="68">
        <v>210376403</v>
      </c>
      <c r="D1074" s="74" t="s">
        <v>32</v>
      </c>
      <c r="E1074" s="66">
        <v>17817</v>
      </c>
      <c r="F1074" s="66">
        <v>0</v>
      </c>
    </row>
    <row r="1075" spans="1:6" s="67" customFormat="1" ht="12">
      <c r="A1075" s="64">
        <v>240314</v>
      </c>
      <c r="B1075" s="65" t="s">
        <v>1059</v>
      </c>
      <c r="C1075" s="68">
        <v>219776497</v>
      </c>
      <c r="D1075" s="74" t="s">
        <v>33</v>
      </c>
      <c r="E1075" s="66">
        <v>16813</v>
      </c>
      <c r="F1075" s="66">
        <v>0</v>
      </c>
    </row>
    <row r="1076" spans="1:6" s="67" customFormat="1" ht="12">
      <c r="A1076" s="64">
        <v>240314</v>
      </c>
      <c r="B1076" s="65" t="s">
        <v>1059</v>
      </c>
      <c r="C1076" s="68">
        <v>216376563</v>
      </c>
      <c r="D1076" s="74" t="s">
        <v>34</v>
      </c>
      <c r="E1076" s="66">
        <v>59564</v>
      </c>
      <c r="F1076" s="66">
        <v>0</v>
      </c>
    </row>
    <row r="1077" spans="1:6" s="67" customFormat="1" ht="12">
      <c r="A1077" s="64">
        <v>240314</v>
      </c>
      <c r="B1077" s="65" t="s">
        <v>1059</v>
      </c>
      <c r="C1077" s="68">
        <v>210676606</v>
      </c>
      <c r="D1077" s="74" t="s">
        <v>35</v>
      </c>
      <c r="E1077" s="66">
        <v>20389</v>
      </c>
      <c r="F1077" s="66">
        <v>0</v>
      </c>
    </row>
    <row r="1078" spans="1:6" s="67" customFormat="1" ht="12">
      <c r="A1078" s="64">
        <v>240314</v>
      </c>
      <c r="B1078" s="65" t="s">
        <v>1059</v>
      </c>
      <c r="C1078" s="68">
        <v>211676616</v>
      </c>
      <c r="D1078" s="74" t="s">
        <v>36</v>
      </c>
      <c r="E1078" s="66">
        <v>21943</v>
      </c>
      <c r="F1078" s="66">
        <v>0</v>
      </c>
    </row>
    <row r="1079" spans="1:6" s="67" customFormat="1" ht="12">
      <c r="A1079" s="64">
        <v>240314</v>
      </c>
      <c r="B1079" s="65" t="s">
        <v>1059</v>
      </c>
      <c r="C1079" s="68">
        <v>212276622</v>
      </c>
      <c r="D1079" s="74" t="s">
        <v>37</v>
      </c>
      <c r="E1079" s="66">
        <v>42711</v>
      </c>
      <c r="F1079" s="66">
        <v>0</v>
      </c>
    </row>
    <row r="1080" spans="1:6" s="67" customFormat="1" ht="12">
      <c r="A1080" s="64">
        <v>240314</v>
      </c>
      <c r="B1080" s="65" t="s">
        <v>1059</v>
      </c>
      <c r="C1080" s="68">
        <v>217076670</v>
      </c>
      <c r="D1080" s="74" t="s">
        <v>38</v>
      </c>
      <c r="E1080" s="66">
        <v>19375</v>
      </c>
      <c r="F1080" s="66">
        <v>0</v>
      </c>
    </row>
    <row r="1081" spans="1:6" s="67" customFormat="1" ht="12">
      <c r="A1081" s="64">
        <v>240314</v>
      </c>
      <c r="B1081" s="65" t="s">
        <v>1059</v>
      </c>
      <c r="C1081" s="68">
        <v>213676736</v>
      </c>
      <c r="D1081" s="74" t="s">
        <v>39</v>
      </c>
      <c r="E1081" s="66">
        <v>54116</v>
      </c>
      <c r="F1081" s="66">
        <v>0</v>
      </c>
    </row>
    <row r="1082" spans="1:6" s="67" customFormat="1" ht="12">
      <c r="A1082" s="64">
        <v>240314</v>
      </c>
      <c r="B1082" s="65" t="s">
        <v>1059</v>
      </c>
      <c r="C1082" s="68">
        <v>212376823</v>
      </c>
      <c r="D1082" s="74" t="s">
        <v>40</v>
      </c>
      <c r="E1082" s="66">
        <v>21267</v>
      </c>
      <c r="F1082" s="66">
        <v>0</v>
      </c>
    </row>
    <row r="1083" spans="1:6" s="67" customFormat="1" ht="12">
      <c r="A1083" s="64">
        <v>240314</v>
      </c>
      <c r="B1083" s="65" t="s">
        <v>1059</v>
      </c>
      <c r="C1083" s="68">
        <v>212876828</v>
      </c>
      <c r="D1083" s="74" t="s">
        <v>41</v>
      </c>
      <c r="E1083" s="66">
        <v>22195</v>
      </c>
      <c r="F1083" s="66">
        <v>0</v>
      </c>
    </row>
    <row r="1084" spans="1:6" s="67" customFormat="1" ht="12">
      <c r="A1084" s="64">
        <v>240314</v>
      </c>
      <c r="B1084" s="65" t="s">
        <v>1059</v>
      </c>
      <c r="C1084" s="68">
        <v>214576845</v>
      </c>
      <c r="D1084" s="74" t="s">
        <v>42</v>
      </c>
      <c r="E1084" s="66">
        <v>6159</v>
      </c>
      <c r="F1084" s="66">
        <v>0</v>
      </c>
    </row>
    <row r="1085" spans="1:6" s="67" customFormat="1" ht="12">
      <c r="A1085" s="64">
        <v>240314</v>
      </c>
      <c r="B1085" s="65" t="s">
        <v>1059</v>
      </c>
      <c r="C1085" s="68">
        <v>216376863</v>
      </c>
      <c r="D1085" s="74" t="s">
        <v>43</v>
      </c>
      <c r="E1085" s="66">
        <v>9524</v>
      </c>
      <c r="F1085" s="66">
        <v>0</v>
      </c>
    </row>
    <row r="1086" spans="1:6" s="67" customFormat="1" ht="12">
      <c r="A1086" s="64">
        <v>240314</v>
      </c>
      <c r="B1086" s="65" t="s">
        <v>1059</v>
      </c>
      <c r="C1086" s="68">
        <v>216976869</v>
      </c>
      <c r="D1086" s="74" t="s">
        <v>44</v>
      </c>
      <c r="E1086" s="66">
        <v>9085</v>
      </c>
      <c r="F1086" s="66">
        <v>0</v>
      </c>
    </row>
    <row r="1087" spans="1:6" s="67" customFormat="1" ht="12">
      <c r="A1087" s="64">
        <v>240314</v>
      </c>
      <c r="B1087" s="65" t="s">
        <v>1059</v>
      </c>
      <c r="C1087" s="68">
        <v>219076890</v>
      </c>
      <c r="D1087" s="74" t="s">
        <v>45</v>
      </c>
      <c r="E1087" s="66">
        <v>21292</v>
      </c>
      <c r="F1087" s="66">
        <v>0</v>
      </c>
    </row>
    <row r="1088" spans="1:6" s="67" customFormat="1" ht="12">
      <c r="A1088" s="64">
        <v>240314</v>
      </c>
      <c r="B1088" s="65" t="s">
        <v>1059</v>
      </c>
      <c r="C1088" s="68">
        <v>219276892</v>
      </c>
      <c r="D1088" s="74" t="s">
        <v>46</v>
      </c>
      <c r="E1088" s="66">
        <v>109998</v>
      </c>
      <c r="F1088" s="66">
        <v>0</v>
      </c>
    </row>
    <row r="1089" spans="1:6" s="67" customFormat="1" ht="12">
      <c r="A1089" s="64">
        <v>240314</v>
      </c>
      <c r="B1089" s="65" t="s">
        <v>1059</v>
      </c>
      <c r="C1089" s="68">
        <v>219576895</v>
      </c>
      <c r="D1089" s="74" t="s">
        <v>47</v>
      </c>
      <c r="E1089" s="66">
        <v>45889</v>
      </c>
      <c r="F1089" s="66">
        <v>0</v>
      </c>
    </row>
    <row r="1090" spans="1:6" s="67" customFormat="1" ht="12">
      <c r="A1090" s="64">
        <v>240314</v>
      </c>
      <c r="B1090" s="65" t="s">
        <v>1059</v>
      </c>
      <c r="C1090" s="59">
        <v>210181001</v>
      </c>
      <c r="D1090" s="74" t="s">
        <v>48</v>
      </c>
      <c r="E1090" s="66">
        <v>83247</v>
      </c>
      <c r="F1090" s="66">
        <v>0</v>
      </c>
    </row>
    <row r="1091" spans="1:6" s="67" customFormat="1" ht="12">
      <c r="A1091" s="64">
        <v>240314</v>
      </c>
      <c r="B1091" s="65" t="s">
        <v>1059</v>
      </c>
      <c r="C1091" s="59">
        <v>216581065</v>
      </c>
      <c r="D1091" s="74" t="s">
        <v>49</v>
      </c>
      <c r="E1091" s="66">
        <v>58412</v>
      </c>
      <c r="F1091" s="66">
        <v>0</v>
      </c>
    </row>
    <row r="1092" spans="1:6" s="67" customFormat="1" ht="12">
      <c r="A1092" s="64">
        <v>240314</v>
      </c>
      <c r="B1092" s="65" t="s">
        <v>1059</v>
      </c>
      <c r="C1092" s="59">
        <v>212081220</v>
      </c>
      <c r="D1092" s="74" t="s">
        <v>50</v>
      </c>
      <c r="E1092" s="66">
        <v>4891</v>
      </c>
      <c r="F1092" s="66">
        <v>0</v>
      </c>
    </row>
    <row r="1093" spans="1:6" s="67" customFormat="1" ht="12">
      <c r="A1093" s="64">
        <v>240314</v>
      </c>
      <c r="B1093" s="65" t="s">
        <v>1059</v>
      </c>
      <c r="C1093" s="59">
        <v>210081300</v>
      </c>
      <c r="D1093" s="74" t="s">
        <v>51</v>
      </c>
      <c r="E1093" s="66">
        <v>33914</v>
      </c>
      <c r="F1093" s="66">
        <v>0</v>
      </c>
    </row>
    <row r="1094" spans="1:6" s="67" customFormat="1" ht="12">
      <c r="A1094" s="64">
        <v>240314</v>
      </c>
      <c r="B1094" s="65" t="s">
        <v>1059</v>
      </c>
      <c r="C1094" s="59">
        <v>219181591</v>
      </c>
      <c r="D1094" s="74" t="s">
        <v>52</v>
      </c>
      <c r="E1094" s="66">
        <v>5715</v>
      </c>
      <c r="F1094" s="66">
        <v>0</v>
      </c>
    </row>
    <row r="1095" spans="1:6" s="67" customFormat="1" ht="12">
      <c r="A1095" s="64">
        <v>240314</v>
      </c>
      <c r="B1095" s="65" t="s">
        <v>1059</v>
      </c>
      <c r="C1095" s="59">
        <v>213681736</v>
      </c>
      <c r="D1095" s="74" t="s">
        <v>53</v>
      </c>
      <c r="E1095" s="66">
        <v>66243</v>
      </c>
      <c r="F1095" s="66">
        <v>0</v>
      </c>
    </row>
    <row r="1096" spans="1:6" s="67" customFormat="1" ht="12">
      <c r="A1096" s="64">
        <v>240314</v>
      </c>
      <c r="B1096" s="65" t="s">
        <v>1059</v>
      </c>
      <c r="C1096" s="59">
        <v>219481794</v>
      </c>
      <c r="D1096" s="74" t="s">
        <v>54</v>
      </c>
      <c r="E1096" s="66">
        <v>71242</v>
      </c>
      <c r="F1096" s="66">
        <v>0</v>
      </c>
    </row>
    <row r="1097" spans="1:6" s="67" customFormat="1" ht="12">
      <c r="A1097" s="64">
        <v>240314</v>
      </c>
      <c r="B1097" s="65" t="s">
        <v>1059</v>
      </c>
      <c r="C1097" s="68">
        <v>210185001</v>
      </c>
      <c r="D1097" s="74" t="s">
        <v>55</v>
      </c>
      <c r="E1097" s="66">
        <v>136375</v>
      </c>
      <c r="F1097" s="66">
        <v>0</v>
      </c>
    </row>
    <row r="1098" spans="1:6" s="67" customFormat="1" ht="12">
      <c r="A1098" s="64">
        <v>240314</v>
      </c>
      <c r="B1098" s="65" t="s">
        <v>1059</v>
      </c>
      <c r="C1098" s="68">
        <v>211085010</v>
      </c>
      <c r="D1098" s="74" t="s">
        <v>56</v>
      </c>
      <c r="E1098" s="66">
        <v>42948</v>
      </c>
      <c r="F1098" s="66">
        <v>0</v>
      </c>
    </row>
    <row r="1099" spans="1:6" s="67" customFormat="1" ht="12">
      <c r="A1099" s="64">
        <v>240314</v>
      </c>
      <c r="B1099" s="65" t="s">
        <v>1059</v>
      </c>
      <c r="C1099" s="68">
        <v>211585015</v>
      </c>
      <c r="D1099" s="74" t="s">
        <v>57</v>
      </c>
      <c r="E1099" s="66">
        <v>2124</v>
      </c>
      <c r="F1099" s="66">
        <v>0</v>
      </c>
    </row>
    <row r="1100" spans="1:6" s="67" customFormat="1" ht="12">
      <c r="A1100" s="64">
        <v>240314</v>
      </c>
      <c r="B1100" s="65" t="s">
        <v>1059</v>
      </c>
      <c r="C1100" s="68">
        <v>212585125</v>
      </c>
      <c r="D1100" s="74" t="s">
        <v>58</v>
      </c>
      <c r="E1100" s="66">
        <v>18070</v>
      </c>
      <c r="F1100" s="66">
        <v>0</v>
      </c>
    </row>
    <row r="1101" spans="1:6" s="67" customFormat="1" ht="12">
      <c r="A1101" s="64">
        <v>240314</v>
      </c>
      <c r="B1101" s="65" t="s">
        <v>1059</v>
      </c>
      <c r="C1101" s="68">
        <v>213685136</v>
      </c>
      <c r="D1101" s="74" t="s">
        <v>59</v>
      </c>
      <c r="E1101" s="66">
        <v>2366</v>
      </c>
      <c r="F1101" s="66">
        <v>0</v>
      </c>
    </row>
    <row r="1102" spans="1:6" s="67" customFormat="1" ht="12">
      <c r="A1102" s="64">
        <v>240314</v>
      </c>
      <c r="B1102" s="65" t="s">
        <v>1059</v>
      </c>
      <c r="C1102" s="68">
        <v>213985139</v>
      </c>
      <c r="D1102" s="74" t="s">
        <v>60</v>
      </c>
      <c r="E1102" s="66">
        <v>15506</v>
      </c>
      <c r="F1102" s="66">
        <v>0</v>
      </c>
    </row>
    <row r="1103" spans="1:6" s="67" customFormat="1" ht="12">
      <c r="A1103" s="64">
        <v>240314</v>
      </c>
      <c r="B1103" s="65" t="s">
        <v>1059</v>
      </c>
      <c r="C1103" s="68">
        <v>216285162</v>
      </c>
      <c r="D1103" s="74" t="s">
        <v>61</v>
      </c>
      <c r="E1103" s="66">
        <v>18644</v>
      </c>
      <c r="F1103" s="66">
        <v>0</v>
      </c>
    </row>
    <row r="1104" spans="1:6" s="67" customFormat="1" ht="12">
      <c r="A1104" s="64">
        <v>240314</v>
      </c>
      <c r="B1104" s="65" t="s">
        <v>1059</v>
      </c>
      <c r="C1104" s="68">
        <v>212585225</v>
      </c>
      <c r="D1104" s="74" t="s">
        <v>62</v>
      </c>
      <c r="E1104" s="66">
        <v>15749</v>
      </c>
      <c r="F1104" s="66">
        <v>0</v>
      </c>
    </row>
    <row r="1105" spans="1:6" s="67" customFormat="1" ht="12">
      <c r="A1105" s="64">
        <v>240314</v>
      </c>
      <c r="B1105" s="65" t="s">
        <v>1059</v>
      </c>
      <c r="C1105" s="68">
        <v>213085230</v>
      </c>
      <c r="D1105" s="74" t="s">
        <v>63</v>
      </c>
      <c r="E1105" s="66">
        <v>13924</v>
      </c>
      <c r="F1105" s="66">
        <v>0</v>
      </c>
    </row>
    <row r="1106" spans="1:6" s="67" customFormat="1" ht="12">
      <c r="A1106" s="64">
        <v>240314</v>
      </c>
      <c r="B1106" s="65" t="s">
        <v>1059</v>
      </c>
      <c r="C1106" s="68">
        <v>215085250</v>
      </c>
      <c r="D1106" s="74" t="s">
        <v>64</v>
      </c>
      <c r="E1106" s="66">
        <v>40426</v>
      </c>
      <c r="F1106" s="66">
        <v>0</v>
      </c>
    </row>
    <row r="1107" spans="1:6" s="67" customFormat="1" ht="12">
      <c r="A1107" s="64">
        <v>240314</v>
      </c>
      <c r="B1107" s="65" t="s">
        <v>1059</v>
      </c>
      <c r="C1107" s="68">
        <v>216385263</v>
      </c>
      <c r="D1107" s="74" t="s">
        <v>65</v>
      </c>
      <c r="E1107" s="66">
        <v>10782</v>
      </c>
      <c r="F1107" s="66">
        <v>0</v>
      </c>
    </row>
    <row r="1108" spans="1:6" s="67" customFormat="1" ht="12">
      <c r="A1108" s="64">
        <v>240314</v>
      </c>
      <c r="B1108" s="65" t="s">
        <v>1059</v>
      </c>
      <c r="C1108" s="68">
        <v>217985279</v>
      </c>
      <c r="D1108" s="74" t="s">
        <v>66</v>
      </c>
      <c r="E1108" s="66">
        <v>2083</v>
      </c>
      <c r="F1108" s="66">
        <v>0</v>
      </c>
    </row>
    <row r="1109" spans="1:6" s="67" customFormat="1" ht="12">
      <c r="A1109" s="64">
        <v>240314</v>
      </c>
      <c r="B1109" s="65" t="s">
        <v>1059</v>
      </c>
      <c r="C1109" s="68">
        <v>210085300</v>
      </c>
      <c r="D1109" s="74" t="s">
        <v>67</v>
      </c>
      <c r="E1109" s="66">
        <v>5392</v>
      </c>
      <c r="F1109" s="66">
        <v>0</v>
      </c>
    </row>
    <row r="1110" spans="1:6" s="67" customFormat="1" ht="12">
      <c r="A1110" s="64">
        <v>240314</v>
      </c>
      <c r="B1110" s="65" t="s">
        <v>1059</v>
      </c>
      <c r="C1110" s="68">
        <v>211585315</v>
      </c>
      <c r="D1110" s="74" t="s">
        <v>68</v>
      </c>
      <c r="E1110" s="66">
        <v>2670</v>
      </c>
      <c r="F1110" s="66">
        <v>0</v>
      </c>
    </row>
    <row r="1111" spans="1:6" s="67" customFormat="1" ht="12">
      <c r="A1111" s="64">
        <v>240314</v>
      </c>
      <c r="B1111" s="65" t="s">
        <v>1059</v>
      </c>
      <c r="C1111" s="68">
        <v>212585325</v>
      </c>
      <c r="D1111" s="74" t="s">
        <v>69</v>
      </c>
      <c r="E1111" s="66">
        <v>8625</v>
      </c>
      <c r="F1111" s="66">
        <v>0</v>
      </c>
    </row>
    <row r="1112" spans="1:6" s="67" customFormat="1" ht="12">
      <c r="A1112" s="64">
        <v>240314</v>
      </c>
      <c r="B1112" s="65" t="s">
        <v>1059</v>
      </c>
      <c r="C1112" s="68">
        <v>210085400</v>
      </c>
      <c r="D1112" s="74" t="s">
        <v>70</v>
      </c>
      <c r="E1112" s="66">
        <v>15163</v>
      </c>
      <c r="F1112" s="66">
        <v>0</v>
      </c>
    </row>
    <row r="1113" spans="1:6" s="67" customFormat="1" ht="12">
      <c r="A1113" s="64">
        <v>240314</v>
      </c>
      <c r="B1113" s="65" t="s">
        <v>1059</v>
      </c>
      <c r="C1113" s="68">
        <v>211085410</v>
      </c>
      <c r="D1113" s="74" t="s">
        <v>71</v>
      </c>
      <c r="E1113" s="66">
        <v>23007</v>
      </c>
      <c r="F1113" s="66">
        <v>0</v>
      </c>
    </row>
    <row r="1114" spans="1:6" s="67" customFormat="1" ht="12">
      <c r="A1114" s="64">
        <v>240314</v>
      </c>
      <c r="B1114" s="65" t="s">
        <v>1059</v>
      </c>
      <c r="C1114" s="68">
        <v>213085430</v>
      </c>
      <c r="D1114" s="74" t="s">
        <v>72</v>
      </c>
      <c r="E1114" s="66">
        <v>17570</v>
      </c>
      <c r="F1114" s="66">
        <v>0</v>
      </c>
    </row>
    <row r="1115" spans="1:6" s="67" customFormat="1" ht="12">
      <c r="A1115" s="64">
        <v>240314</v>
      </c>
      <c r="B1115" s="65" t="s">
        <v>1059</v>
      </c>
      <c r="C1115" s="68">
        <v>214085440</v>
      </c>
      <c r="D1115" s="74" t="s">
        <v>73</v>
      </c>
      <c r="E1115" s="66">
        <v>28980</v>
      </c>
      <c r="F1115" s="66">
        <v>0</v>
      </c>
    </row>
    <row r="1116" spans="1:6" s="67" customFormat="1" ht="12">
      <c r="A1116" s="64">
        <v>240314</v>
      </c>
      <c r="B1116" s="65" t="s">
        <v>1059</v>
      </c>
      <c r="C1116" s="68">
        <v>210186001</v>
      </c>
      <c r="D1116" s="74" t="s">
        <v>74</v>
      </c>
      <c r="E1116" s="66">
        <v>51024</v>
      </c>
      <c r="F1116" s="66">
        <v>0</v>
      </c>
    </row>
    <row r="1117" spans="1:6" s="67" customFormat="1" ht="12">
      <c r="A1117" s="64">
        <v>240314</v>
      </c>
      <c r="B1117" s="65" t="s">
        <v>1059</v>
      </c>
      <c r="C1117" s="68">
        <v>211986219</v>
      </c>
      <c r="D1117" s="74" t="s">
        <v>75</v>
      </c>
      <c r="E1117" s="66">
        <v>6475</v>
      </c>
      <c r="F1117" s="66">
        <v>0</v>
      </c>
    </row>
    <row r="1118" spans="1:6" s="67" customFormat="1" ht="12">
      <c r="A1118" s="64">
        <v>240314</v>
      </c>
      <c r="B1118" s="65" t="s">
        <v>1059</v>
      </c>
      <c r="C1118" s="68">
        <v>212086320</v>
      </c>
      <c r="D1118" s="74" t="s">
        <v>76</v>
      </c>
      <c r="E1118" s="66">
        <v>75322</v>
      </c>
      <c r="F1118" s="66">
        <v>0</v>
      </c>
    </row>
    <row r="1119" spans="1:6" s="67" customFormat="1" ht="12">
      <c r="A1119" s="64">
        <v>240314</v>
      </c>
      <c r="B1119" s="65" t="s">
        <v>1059</v>
      </c>
      <c r="C1119" s="68">
        <v>216886568</v>
      </c>
      <c r="D1119" s="74" t="s">
        <v>77</v>
      </c>
      <c r="E1119" s="66">
        <v>86144</v>
      </c>
      <c r="F1119" s="66">
        <v>0</v>
      </c>
    </row>
    <row r="1120" spans="1:6" s="67" customFormat="1" ht="12">
      <c r="A1120" s="64">
        <v>240314</v>
      </c>
      <c r="B1120" s="65" t="s">
        <v>1059</v>
      </c>
      <c r="C1120" s="68">
        <v>216986569</v>
      </c>
      <c r="D1120" s="74" t="s">
        <v>78</v>
      </c>
      <c r="E1120" s="66">
        <v>20605</v>
      </c>
      <c r="F1120" s="66">
        <v>0</v>
      </c>
    </row>
    <row r="1121" spans="1:6" s="67" customFormat="1" ht="12">
      <c r="A1121" s="64">
        <v>240314</v>
      </c>
      <c r="B1121" s="65" t="s">
        <v>1059</v>
      </c>
      <c r="C1121" s="68">
        <v>217186571</v>
      </c>
      <c r="D1121" s="74" t="s">
        <v>79</v>
      </c>
      <c r="E1121" s="66">
        <v>52919</v>
      </c>
      <c r="F1121" s="66">
        <v>0</v>
      </c>
    </row>
    <row r="1122" spans="1:6" s="67" customFormat="1" ht="12">
      <c r="A1122" s="64">
        <v>240314</v>
      </c>
      <c r="B1122" s="65" t="s">
        <v>1059</v>
      </c>
      <c r="C1122" s="68">
        <v>217386573</v>
      </c>
      <c r="D1122" s="74" t="s">
        <v>80</v>
      </c>
      <c r="E1122" s="66">
        <v>43927</v>
      </c>
      <c r="F1122" s="66">
        <v>0</v>
      </c>
    </row>
    <row r="1123" spans="1:6" s="67" customFormat="1" ht="12">
      <c r="A1123" s="64">
        <v>240314</v>
      </c>
      <c r="B1123" s="65" t="s">
        <v>1059</v>
      </c>
      <c r="C1123" s="68">
        <v>214986749</v>
      </c>
      <c r="D1123" s="74" t="s">
        <v>81</v>
      </c>
      <c r="E1123" s="66">
        <v>20722</v>
      </c>
      <c r="F1123" s="66">
        <v>0</v>
      </c>
    </row>
    <row r="1124" spans="1:6" s="67" customFormat="1" ht="12">
      <c r="A1124" s="64">
        <v>240314</v>
      </c>
      <c r="B1124" s="65" t="s">
        <v>1059</v>
      </c>
      <c r="C1124" s="68">
        <v>215586755</v>
      </c>
      <c r="D1124" s="74" t="s">
        <v>82</v>
      </c>
      <c r="E1124" s="66">
        <v>7402</v>
      </c>
      <c r="F1124" s="66">
        <v>0</v>
      </c>
    </row>
    <row r="1125" spans="1:6" s="67" customFormat="1" ht="12">
      <c r="A1125" s="64">
        <v>240314</v>
      </c>
      <c r="B1125" s="65" t="s">
        <v>1059</v>
      </c>
      <c r="C1125" s="68">
        <v>215786757</v>
      </c>
      <c r="D1125" s="74" t="s">
        <v>83</v>
      </c>
      <c r="E1125" s="66">
        <v>27545</v>
      </c>
      <c r="F1125" s="66">
        <v>0</v>
      </c>
    </row>
    <row r="1126" spans="1:6" s="67" customFormat="1" ht="12">
      <c r="A1126" s="64">
        <v>240314</v>
      </c>
      <c r="B1126" s="65" t="s">
        <v>1059</v>
      </c>
      <c r="C1126" s="68">
        <v>216086760</v>
      </c>
      <c r="D1126" s="74" t="s">
        <v>84</v>
      </c>
      <c r="E1126" s="66">
        <v>12407</v>
      </c>
      <c r="F1126" s="66">
        <v>0</v>
      </c>
    </row>
    <row r="1127" spans="1:6" s="67" customFormat="1" ht="12">
      <c r="A1127" s="64">
        <v>240314</v>
      </c>
      <c r="B1127" s="65" t="s">
        <v>1059</v>
      </c>
      <c r="C1127" s="68">
        <v>216586865</v>
      </c>
      <c r="D1127" s="74" t="s">
        <v>85</v>
      </c>
      <c r="E1127" s="66">
        <v>65003</v>
      </c>
      <c r="F1127" s="66">
        <v>0</v>
      </c>
    </row>
    <row r="1128" spans="1:6" s="67" customFormat="1" ht="12">
      <c r="A1128" s="64">
        <v>240314</v>
      </c>
      <c r="B1128" s="65" t="s">
        <v>1059</v>
      </c>
      <c r="C1128" s="68">
        <v>218586885</v>
      </c>
      <c r="D1128" s="74" t="s">
        <v>86</v>
      </c>
      <c r="E1128" s="66">
        <v>34468</v>
      </c>
      <c r="F1128" s="66">
        <v>0</v>
      </c>
    </row>
    <row r="1129" spans="1:6" s="67" customFormat="1" ht="12">
      <c r="A1129" s="64">
        <v>240314</v>
      </c>
      <c r="B1129" s="65" t="s">
        <v>1059</v>
      </c>
      <c r="C1129" s="59">
        <v>216488564</v>
      </c>
      <c r="D1129" s="74" t="s">
        <v>87</v>
      </c>
      <c r="E1129" s="66">
        <v>62435</v>
      </c>
      <c r="F1129" s="66">
        <v>0</v>
      </c>
    </row>
    <row r="1130" spans="1:6" s="67" customFormat="1" ht="12">
      <c r="A1130" s="64">
        <v>240314</v>
      </c>
      <c r="B1130" s="65" t="s">
        <v>1059</v>
      </c>
      <c r="C1130" s="59" t="s">
        <v>88</v>
      </c>
      <c r="D1130" s="74" t="s">
        <v>89</v>
      </c>
      <c r="E1130" s="66">
        <v>61900</v>
      </c>
      <c r="F1130" s="66">
        <v>0</v>
      </c>
    </row>
    <row r="1131" spans="1:6" s="67" customFormat="1" ht="12">
      <c r="A1131" s="64">
        <v>240314</v>
      </c>
      <c r="B1131" s="65" t="s">
        <v>1059</v>
      </c>
      <c r="C1131" s="59" t="s">
        <v>90</v>
      </c>
      <c r="D1131" s="74" t="s">
        <v>91</v>
      </c>
      <c r="E1131" s="66">
        <v>15588</v>
      </c>
      <c r="F1131" s="66">
        <v>0</v>
      </c>
    </row>
    <row r="1132" spans="1:6" s="67" customFormat="1" ht="12">
      <c r="A1132" s="64">
        <v>240314</v>
      </c>
      <c r="B1132" s="65" t="s">
        <v>1059</v>
      </c>
      <c r="C1132" s="68">
        <v>210194001</v>
      </c>
      <c r="D1132" s="74" t="s">
        <v>92</v>
      </c>
      <c r="E1132" s="66">
        <v>44461</v>
      </c>
      <c r="F1132" s="66">
        <v>0</v>
      </c>
    </row>
    <row r="1133" spans="1:6" s="67" customFormat="1" ht="12">
      <c r="A1133" s="64">
        <v>240314</v>
      </c>
      <c r="B1133" s="65" t="s">
        <v>1059</v>
      </c>
      <c r="C1133" s="68">
        <v>210195001</v>
      </c>
      <c r="D1133" s="74" t="s">
        <v>93</v>
      </c>
      <c r="E1133" s="66">
        <v>85218</v>
      </c>
      <c r="F1133" s="66">
        <v>0</v>
      </c>
    </row>
    <row r="1134" spans="1:6" s="67" customFormat="1" ht="12">
      <c r="A1134" s="64">
        <v>240314</v>
      </c>
      <c r="B1134" s="65" t="s">
        <v>1059</v>
      </c>
      <c r="C1134" s="68">
        <v>211595015</v>
      </c>
      <c r="D1134" s="74" t="s">
        <v>94</v>
      </c>
      <c r="E1134" s="66">
        <v>12572</v>
      </c>
      <c r="F1134" s="66">
        <v>0</v>
      </c>
    </row>
    <row r="1135" spans="1:6" s="67" customFormat="1" ht="12">
      <c r="A1135" s="64">
        <v>240314</v>
      </c>
      <c r="B1135" s="65" t="s">
        <v>1059</v>
      </c>
      <c r="C1135" s="68">
        <v>212595025</v>
      </c>
      <c r="D1135" s="74" t="s">
        <v>95</v>
      </c>
      <c r="E1135" s="66">
        <v>30799</v>
      </c>
      <c r="F1135" s="66">
        <v>0</v>
      </c>
    </row>
    <row r="1136" spans="1:6" s="67" customFormat="1" ht="12">
      <c r="A1136" s="64">
        <v>240314</v>
      </c>
      <c r="B1136" s="65" t="s">
        <v>1059</v>
      </c>
      <c r="C1136" s="68">
        <v>210095200</v>
      </c>
      <c r="D1136" s="74" t="s">
        <v>96</v>
      </c>
      <c r="E1136" s="66">
        <v>10913</v>
      </c>
      <c r="F1136" s="66">
        <v>0</v>
      </c>
    </row>
    <row r="1137" spans="1:6" s="67" customFormat="1" ht="12">
      <c r="A1137" s="64">
        <v>240314</v>
      </c>
      <c r="B1137" s="65" t="s">
        <v>1059</v>
      </c>
      <c r="C1137" s="68">
        <v>210197001</v>
      </c>
      <c r="D1137" s="74" t="s">
        <v>97</v>
      </c>
      <c r="E1137" s="66">
        <v>45429</v>
      </c>
      <c r="F1137" s="66">
        <v>0</v>
      </c>
    </row>
    <row r="1138" spans="1:6" s="67" customFormat="1" ht="12">
      <c r="A1138" s="64">
        <v>240314</v>
      </c>
      <c r="B1138" s="65" t="s">
        <v>1059</v>
      </c>
      <c r="C1138" s="68">
        <v>216197161</v>
      </c>
      <c r="D1138" s="74" t="s">
        <v>98</v>
      </c>
      <c r="E1138" s="66">
        <v>6234</v>
      </c>
      <c r="F1138" s="66">
        <v>0</v>
      </c>
    </row>
    <row r="1139" spans="1:6" s="67" customFormat="1" ht="12">
      <c r="A1139" s="64">
        <v>240314</v>
      </c>
      <c r="B1139" s="65" t="s">
        <v>1059</v>
      </c>
      <c r="C1139" s="68">
        <v>216697666</v>
      </c>
      <c r="D1139" s="74" t="s">
        <v>99</v>
      </c>
      <c r="E1139" s="66">
        <v>2573</v>
      </c>
      <c r="F1139" s="66">
        <v>0</v>
      </c>
    </row>
    <row r="1140" spans="1:6" s="67" customFormat="1" ht="12">
      <c r="A1140" s="64">
        <v>240314</v>
      </c>
      <c r="B1140" s="65" t="s">
        <v>1059</v>
      </c>
      <c r="C1140" s="68">
        <v>210199001</v>
      </c>
      <c r="D1140" s="74" t="s">
        <v>100</v>
      </c>
      <c r="E1140" s="66">
        <v>20771</v>
      </c>
      <c r="F1140" s="66">
        <v>0</v>
      </c>
    </row>
    <row r="1141" spans="1:6" s="67" customFormat="1" ht="12">
      <c r="A1141" s="64">
        <v>240314</v>
      </c>
      <c r="B1141" s="65" t="s">
        <v>1059</v>
      </c>
      <c r="C1141" s="68">
        <v>212499524</v>
      </c>
      <c r="D1141" s="74" t="s">
        <v>101</v>
      </c>
      <c r="E1141" s="66">
        <v>16531</v>
      </c>
      <c r="F1141" s="66">
        <v>0</v>
      </c>
    </row>
    <row r="1142" spans="1:6" s="67" customFormat="1" ht="12">
      <c r="A1142" s="64">
        <v>240314</v>
      </c>
      <c r="B1142" s="65" t="s">
        <v>1059</v>
      </c>
      <c r="C1142" s="68">
        <v>212499624</v>
      </c>
      <c r="D1142" s="74" t="s">
        <v>102</v>
      </c>
      <c r="E1142" s="66">
        <v>7014</v>
      </c>
      <c r="F1142" s="66">
        <v>0</v>
      </c>
    </row>
    <row r="1143" spans="1:6" s="67" customFormat="1" ht="12">
      <c r="A1143" s="64">
        <v>240314</v>
      </c>
      <c r="B1143" s="65" t="s">
        <v>1059</v>
      </c>
      <c r="C1143" s="68">
        <v>217399773</v>
      </c>
      <c r="D1143" s="74" t="s">
        <v>103</v>
      </c>
      <c r="E1143" s="66">
        <v>70416</v>
      </c>
      <c r="F1143" s="66">
        <v>0</v>
      </c>
    </row>
    <row r="1144" spans="1:6" s="67" customFormat="1" ht="12">
      <c r="A1144" s="109">
        <v>240315</v>
      </c>
      <c r="B1144" s="141" t="s">
        <v>104</v>
      </c>
      <c r="C1144" s="142"/>
      <c r="D1144" s="143"/>
      <c r="E1144" s="111">
        <f>+E1145</f>
        <v>77930965</v>
      </c>
      <c r="F1144" s="66"/>
    </row>
    <row r="1145" spans="1:6" s="67" customFormat="1" ht="12">
      <c r="A1145" s="57">
        <v>240315</v>
      </c>
      <c r="B1145" s="58" t="s">
        <v>1063</v>
      </c>
      <c r="C1145" s="112">
        <v>44600000</v>
      </c>
      <c r="D1145" s="113" t="s">
        <v>105</v>
      </c>
      <c r="E1145" s="66">
        <v>77930965</v>
      </c>
      <c r="F1145" s="66">
        <v>0</v>
      </c>
    </row>
    <row r="1146" spans="1:6" s="71" customFormat="1" ht="12">
      <c r="A1146" s="109">
        <v>242518</v>
      </c>
      <c r="B1146" s="132" t="s">
        <v>106</v>
      </c>
      <c r="C1146" s="133"/>
      <c r="D1146" s="134"/>
      <c r="E1146" s="111">
        <f>+E1147</f>
        <v>39404</v>
      </c>
      <c r="F1146" s="111"/>
    </row>
    <row r="1147" spans="1:6" s="67" customFormat="1" ht="12">
      <c r="A1147" s="57">
        <v>242518</v>
      </c>
      <c r="B1147" s="58" t="s">
        <v>107</v>
      </c>
      <c r="C1147" s="112">
        <v>70400000</v>
      </c>
      <c r="D1147" s="113" t="s">
        <v>108</v>
      </c>
      <c r="E1147" s="66">
        <v>39404</v>
      </c>
      <c r="F1147" s="66">
        <v>0</v>
      </c>
    </row>
    <row r="1148" spans="1:6" s="71" customFormat="1" ht="12">
      <c r="A1148" s="109">
        <v>242519</v>
      </c>
      <c r="B1148" s="132" t="s">
        <v>106</v>
      </c>
      <c r="C1148" s="133"/>
      <c r="D1148" s="134"/>
      <c r="E1148" s="111">
        <f>SUM(E1149:E1149)</f>
        <v>562</v>
      </c>
      <c r="F1148" s="111"/>
    </row>
    <row r="1149" spans="1:6" s="67" customFormat="1" ht="12">
      <c r="A1149" s="57">
        <v>242519</v>
      </c>
      <c r="B1149" s="58" t="s">
        <v>109</v>
      </c>
      <c r="C1149" s="112">
        <v>70400000</v>
      </c>
      <c r="D1149" s="113" t="s">
        <v>108</v>
      </c>
      <c r="E1149" s="66">
        <v>562</v>
      </c>
      <c r="F1149" s="66">
        <v>0</v>
      </c>
    </row>
    <row r="1150" spans="1:6" s="71" customFormat="1" ht="12">
      <c r="A1150" s="109">
        <v>242520</v>
      </c>
      <c r="B1150" s="132" t="s">
        <v>110</v>
      </c>
      <c r="C1150" s="133"/>
      <c r="D1150" s="134"/>
      <c r="E1150" s="111">
        <f>SUM(E1151:E1151)</f>
        <v>5528</v>
      </c>
      <c r="F1150" s="111"/>
    </row>
    <row r="1151" spans="1:6" s="67" customFormat="1" ht="12">
      <c r="A1151" s="57">
        <v>242520</v>
      </c>
      <c r="B1151" s="58" t="s">
        <v>111</v>
      </c>
      <c r="C1151" s="112">
        <v>23900000</v>
      </c>
      <c r="D1151" s="113" t="s">
        <v>112</v>
      </c>
      <c r="E1151" s="66">
        <v>5528</v>
      </c>
      <c r="F1151" s="66">
        <v>0</v>
      </c>
    </row>
    <row r="1152" spans="1:6" s="67" customFormat="1" ht="12">
      <c r="A1152" s="57">
        <v>242520</v>
      </c>
      <c r="B1152" s="58" t="s">
        <v>113</v>
      </c>
      <c r="C1152" s="112">
        <v>26800000</v>
      </c>
      <c r="D1152" s="113" t="s">
        <v>114</v>
      </c>
      <c r="E1152" s="66">
        <v>12</v>
      </c>
      <c r="F1152" s="66">
        <v>0</v>
      </c>
    </row>
    <row r="1153" spans="1:6" s="67" customFormat="1" ht="12">
      <c r="A1153" s="109">
        <v>242532</v>
      </c>
      <c r="B1153" s="132" t="s">
        <v>115</v>
      </c>
      <c r="C1153" s="133"/>
      <c r="D1153" s="134"/>
      <c r="E1153" s="111">
        <f>+E1154</f>
        <v>239</v>
      </c>
      <c r="F1153" s="111"/>
    </row>
    <row r="1154" spans="1:6" s="67" customFormat="1" ht="12">
      <c r="A1154" s="57">
        <v>242532</v>
      </c>
      <c r="B1154" s="58" t="s">
        <v>116</v>
      </c>
      <c r="C1154" s="112">
        <v>70400000</v>
      </c>
      <c r="D1154" s="113" t="s">
        <v>108</v>
      </c>
      <c r="E1154" s="66">
        <v>239</v>
      </c>
      <c r="F1154" s="66">
        <v>0</v>
      </c>
    </row>
    <row r="1155" spans="1:6" s="67" customFormat="1" ht="12">
      <c r="A1155" s="109">
        <v>243601</v>
      </c>
      <c r="B1155" s="132" t="s">
        <v>117</v>
      </c>
      <c r="C1155" s="133"/>
      <c r="D1155" s="134"/>
      <c r="E1155" s="111">
        <f>+E1156</f>
        <v>35110</v>
      </c>
      <c r="F1155" s="111"/>
    </row>
    <row r="1156" spans="1:6" s="67" customFormat="1" ht="12">
      <c r="A1156" s="57">
        <v>243601</v>
      </c>
      <c r="B1156" s="58" t="s">
        <v>118</v>
      </c>
      <c r="C1156" s="112">
        <v>910300000</v>
      </c>
      <c r="D1156" s="113" t="s">
        <v>119</v>
      </c>
      <c r="E1156" s="66">
        <f>35110</f>
        <v>35110</v>
      </c>
      <c r="F1156" s="66">
        <v>0</v>
      </c>
    </row>
    <row r="1157" spans="1:6" s="71" customFormat="1" ht="12">
      <c r="A1157" s="109">
        <v>243603</v>
      </c>
      <c r="B1157" s="132" t="s">
        <v>120</v>
      </c>
      <c r="C1157" s="133"/>
      <c r="D1157" s="134"/>
      <c r="E1157" s="111">
        <f>+E1158</f>
        <v>78929</v>
      </c>
      <c r="F1157" s="111"/>
    </row>
    <row r="1158" spans="1:6" s="67" customFormat="1" ht="12">
      <c r="A1158" s="57">
        <v>243603</v>
      </c>
      <c r="B1158" s="58" t="s">
        <v>121</v>
      </c>
      <c r="C1158" s="112">
        <v>910300000</v>
      </c>
      <c r="D1158" s="113" t="s">
        <v>119</v>
      </c>
      <c r="E1158" s="66">
        <f>78929</f>
        <v>78929</v>
      </c>
      <c r="F1158" s="66">
        <v>0</v>
      </c>
    </row>
    <row r="1159" spans="1:6" s="71" customFormat="1" ht="12">
      <c r="A1159" s="109">
        <v>243605</v>
      </c>
      <c r="B1159" s="132" t="s">
        <v>122</v>
      </c>
      <c r="C1159" s="133"/>
      <c r="D1159" s="134"/>
      <c r="E1159" s="111">
        <f>+E1160</f>
        <v>39703</v>
      </c>
      <c r="F1159" s="111"/>
    </row>
    <row r="1160" spans="1:6" s="67" customFormat="1" ht="12">
      <c r="A1160" s="57">
        <v>243605</v>
      </c>
      <c r="B1160" s="58" t="s">
        <v>123</v>
      </c>
      <c r="C1160" s="112">
        <v>910300000</v>
      </c>
      <c r="D1160" s="113" t="s">
        <v>119</v>
      </c>
      <c r="E1160" s="66">
        <f>39703</f>
        <v>39703</v>
      </c>
      <c r="F1160" s="66">
        <v>0</v>
      </c>
    </row>
    <row r="1161" spans="1:6" s="71" customFormat="1" ht="12">
      <c r="A1161" s="109">
        <v>243608</v>
      </c>
      <c r="B1161" s="132" t="s">
        <v>124</v>
      </c>
      <c r="C1161" s="133"/>
      <c r="D1161" s="134"/>
      <c r="E1161" s="111">
        <f>+E1162</f>
        <v>5751</v>
      </c>
      <c r="F1161" s="111"/>
    </row>
    <row r="1162" spans="1:6" s="67" customFormat="1" ht="12">
      <c r="A1162" s="57">
        <v>243608</v>
      </c>
      <c r="B1162" s="58" t="s">
        <v>125</v>
      </c>
      <c r="C1162" s="112">
        <v>910300000</v>
      </c>
      <c r="D1162" s="113" t="s">
        <v>119</v>
      </c>
      <c r="E1162" s="66">
        <f>5751</f>
        <v>5751</v>
      </c>
      <c r="F1162" s="66">
        <v>0</v>
      </c>
    </row>
    <row r="1163" spans="1:6" s="67" customFormat="1" ht="12">
      <c r="A1163" s="109">
        <v>243625</v>
      </c>
      <c r="B1163" s="132" t="s">
        <v>126</v>
      </c>
      <c r="C1163" s="133"/>
      <c r="D1163" s="134"/>
      <c r="E1163" s="111">
        <f>+E1164</f>
        <v>112829</v>
      </c>
      <c r="F1163" s="111"/>
    </row>
    <row r="1164" spans="1:6" s="67" customFormat="1" ht="12">
      <c r="A1164" s="57">
        <v>243625</v>
      </c>
      <c r="B1164" s="58" t="s">
        <v>127</v>
      </c>
      <c r="C1164" s="112">
        <v>910300000</v>
      </c>
      <c r="D1164" s="113" t="s">
        <v>119</v>
      </c>
      <c r="E1164" s="66">
        <f>112829</f>
        <v>112829</v>
      </c>
      <c r="F1164" s="66">
        <v>0</v>
      </c>
    </row>
    <row r="1165" spans="1:6" s="67" customFormat="1" ht="12">
      <c r="A1165" s="109">
        <v>243627</v>
      </c>
      <c r="B1165" s="135" t="s">
        <v>128</v>
      </c>
      <c r="C1165" s="136"/>
      <c r="D1165" s="137"/>
      <c r="E1165" s="111">
        <f>+E1166</f>
        <v>37955</v>
      </c>
      <c r="F1165" s="66"/>
    </row>
    <row r="1166" spans="1:6" s="67" customFormat="1" ht="12">
      <c r="A1166" s="57">
        <v>243627</v>
      </c>
      <c r="B1166" s="114" t="s">
        <v>129</v>
      </c>
      <c r="C1166" s="112">
        <v>210111001</v>
      </c>
      <c r="D1166" s="113" t="s">
        <v>130</v>
      </c>
      <c r="E1166" s="66">
        <f>37955</f>
        <v>37955</v>
      </c>
      <c r="F1166" s="66">
        <v>0</v>
      </c>
    </row>
    <row r="1167" spans="1:6" s="67" customFormat="1" ht="12">
      <c r="A1167" s="109">
        <v>243698</v>
      </c>
      <c r="B1167" s="132" t="s">
        <v>131</v>
      </c>
      <c r="C1167" s="133"/>
      <c r="D1167" s="134"/>
      <c r="E1167" s="111">
        <f>+E1168</f>
        <v>123417</v>
      </c>
      <c r="F1167" s="66"/>
    </row>
    <row r="1168" spans="1:6" s="67" customFormat="1" ht="12">
      <c r="A1168" s="57">
        <v>243698</v>
      </c>
      <c r="B1168" s="58" t="s">
        <v>132</v>
      </c>
      <c r="C1168" s="112">
        <v>910300000</v>
      </c>
      <c r="D1168" s="113" t="s">
        <v>119</v>
      </c>
      <c r="E1168" s="66">
        <v>123417</v>
      </c>
      <c r="F1168" s="66">
        <v>0</v>
      </c>
    </row>
    <row r="1169" spans="1:6" s="67" customFormat="1" ht="12">
      <c r="A1169" s="109">
        <v>244023</v>
      </c>
      <c r="B1169" s="132" t="s">
        <v>133</v>
      </c>
      <c r="C1169" s="133"/>
      <c r="D1169" s="134"/>
      <c r="E1169" s="111">
        <f>+E1170</f>
        <v>409029</v>
      </c>
      <c r="F1169" s="111"/>
    </row>
    <row r="1170" spans="1:6" s="67" customFormat="1" ht="12">
      <c r="A1170" s="57">
        <v>244023</v>
      </c>
      <c r="B1170" s="58" t="s">
        <v>134</v>
      </c>
      <c r="C1170" s="112">
        <v>24700000</v>
      </c>
      <c r="D1170" s="113" t="s">
        <v>135</v>
      </c>
      <c r="E1170" s="66">
        <v>409029</v>
      </c>
      <c r="F1170" s="66">
        <v>0</v>
      </c>
    </row>
    <row r="1171" spans="1:6" s="67" customFormat="1" ht="12">
      <c r="A1171" s="109">
        <v>470508</v>
      </c>
      <c r="B1171" s="132" t="s">
        <v>136</v>
      </c>
      <c r="C1171" s="133"/>
      <c r="D1171" s="134"/>
      <c r="E1171" s="111"/>
      <c r="F1171" s="111">
        <f>+F1172</f>
        <v>6057192430</v>
      </c>
    </row>
    <row r="1172" spans="1:6" s="67" customFormat="1" ht="12">
      <c r="A1172" s="57">
        <v>470508</v>
      </c>
      <c r="B1172" s="58" t="s">
        <v>137</v>
      </c>
      <c r="C1172" s="112">
        <v>11500000</v>
      </c>
      <c r="D1172" s="113" t="s">
        <v>1240</v>
      </c>
      <c r="E1172" s="66">
        <v>0</v>
      </c>
      <c r="F1172" s="66">
        <v>6057192430</v>
      </c>
    </row>
    <row r="1173" spans="1:6" s="67" customFormat="1" ht="12">
      <c r="A1173" s="109">
        <v>470510</v>
      </c>
      <c r="B1173" s="115" t="s">
        <v>138</v>
      </c>
      <c r="C1173" s="116"/>
      <c r="D1173" s="113"/>
      <c r="E1173" s="111"/>
      <c r="F1173" s="111">
        <f>+F1174</f>
        <v>231303534</v>
      </c>
    </row>
    <row r="1174" spans="1:6" s="67" customFormat="1" ht="12">
      <c r="A1174" s="57">
        <v>470510</v>
      </c>
      <c r="B1174" s="58" t="s">
        <v>139</v>
      </c>
      <c r="C1174" s="112">
        <v>11500000</v>
      </c>
      <c r="D1174" s="113" t="s">
        <v>1240</v>
      </c>
      <c r="E1174" s="66">
        <v>0</v>
      </c>
      <c r="F1174" s="66">
        <v>231303534</v>
      </c>
    </row>
    <row r="1175" spans="1:6" s="67" customFormat="1" ht="12">
      <c r="A1175" s="109">
        <v>472203</v>
      </c>
      <c r="B1175" s="132" t="s">
        <v>140</v>
      </c>
      <c r="C1175" s="133"/>
      <c r="D1175" s="134"/>
      <c r="E1175" s="111"/>
      <c r="F1175" s="111">
        <f>+F1176</f>
        <v>717996</v>
      </c>
    </row>
    <row r="1176" spans="1:6" s="67" customFormat="1" ht="12">
      <c r="A1176" s="57">
        <v>472203</v>
      </c>
      <c r="B1176" s="58" t="s">
        <v>141</v>
      </c>
      <c r="C1176" s="112">
        <v>10200000</v>
      </c>
      <c r="D1176" s="113" t="s">
        <v>142</v>
      </c>
      <c r="E1176" s="66">
        <v>0</v>
      </c>
      <c r="F1176" s="66">
        <v>717996</v>
      </c>
    </row>
    <row r="1177" spans="1:6" s="67" customFormat="1" ht="12">
      <c r="A1177" s="109">
        <v>510124</v>
      </c>
      <c r="B1177" s="115" t="s">
        <v>143</v>
      </c>
      <c r="C1177" s="116"/>
      <c r="D1177" s="113"/>
      <c r="E1177" s="111"/>
      <c r="F1177" s="111">
        <f>+F1178</f>
        <v>390993</v>
      </c>
    </row>
    <row r="1178" spans="1:6" s="67" customFormat="1" ht="12">
      <c r="A1178" s="57">
        <v>510124</v>
      </c>
      <c r="B1178" s="58" t="s">
        <v>144</v>
      </c>
      <c r="C1178" s="112">
        <v>41300000</v>
      </c>
      <c r="D1178" s="113" t="s">
        <v>145</v>
      </c>
      <c r="E1178" s="66">
        <v>0</v>
      </c>
      <c r="F1178" s="66">
        <f>390993</f>
        <v>390993</v>
      </c>
    </row>
    <row r="1179" spans="1:6" s="67" customFormat="1" ht="12">
      <c r="A1179" s="109">
        <v>510303</v>
      </c>
      <c r="B1179" s="132" t="s">
        <v>146</v>
      </c>
      <c r="C1179" s="133"/>
      <c r="D1179" s="134"/>
      <c r="E1179" s="111"/>
      <c r="F1179" s="111">
        <f>+F1180+F1181+F1182+F1183</f>
        <v>24539</v>
      </c>
    </row>
    <row r="1180" spans="1:6" s="67" customFormat="1" ht="12">
      <c r="A1180" s="57">
        <v>510303</v>
      </c>
      <c r="B1180" s="58" t="s">
        <v>147</v>
      </c>
      <c r="C1180" s="112">
        <v>70400000</v>
      </c>
      <c r="D1180" s="113" t="s">
        <v>108</v>
      </c>
      <c r="E1180" s="66">
        <v>0</v>
      </c>
      <c r="F1180" s="66">
        <f>12515</f>
        <v>12515</v>
      </c>
    </row>
    <row r="1181" spans="1:6" s="67" customFormat="1" ht="12">
      <c r="A1181" s="57">
        <v>510303</v>
      </c>
      <c r="B1181" s="58" t="s">
        <v>147</v>
      </c>
      <c r="C1181" s="112">
        <v>44600000</v>
      </c>
      <c r="D1181" s="113" t="s">
        <v>105</v>
      </c>
      <c r="E1181" s="66">
        <v>0</v>
      </c>
      <c r="F1181" s="66">
        <v>878</v>
      </c>
    </row>
    <row r="1182" spans="1:6" s="67" customFormat="1" ht="12">
      <c r="A1182" s="57">
        <v>510303</v>
      </c>
      <c r="B1182" s="58" t="s">
        <v>147</v>
      </c>
      <c r="C1182" s="112">
        <v>27400000</v>
      </c>
      <c r="D1182" s="117" t="s">
        <v>148</v>
      </c>
      <c r="E1182" s="66">
        <v>0</v>
      </c>
      <c r="F1182" s="66">
        <v>8589</v>
      </c>
    </row>
    <row r="1183" spans="1:6" s="67" customFormat="1" ht="12">
      <c r="A1183" s="57">
        <v>510303</v>
      </c>
      <c r="B1183" s="58" t="s">
        <v>147</v>
      </c>
      <c r="C1183" s="112">
        <v>96300000</v>
      </c>
      <c r="D1183" s="117" t="s">
        <v>149</v>
      </c>
      <c r="E1183" s="66">
        <v>0</v>
      </c>
      <c r="F1183" s="66">
        <v>2557</v>
      </c>
    </row>
    <row r="1184" spans="1:6" s="67" customFormat="1" ht="12">
      <c r="A1184" s="109">
        <v>510305</v>
      </c>
      <c r="B1184" s="144" t="s">
        <v>150</v>
      </c>
      <c r="C1184" s="145"/>
      <c r="D1184" s="146"/>
      <c r="E1184" s="111"/>
      <c r="F1184" s="111">
        <f>+F1185</f>
        <v>20767</v>
      </c>
    </row>
    <row r="1185" spans="1:6" s="67" customFormat="1" ht="12">
      <c r="A1185" s="57">
        <v>510305</v>
      </c>
      <c r="B1185" s="58" t="s">
        <v>151</v>
      </c>
      <c r="C1185" s="112">
        <v>70400000</v>
      </c>
      <c r="D1185" s="113" t="s">
        <v>108</v>
      </c>
      <c r="E1185" s="66">
        <v>0</v>
      </c>
      <c r="F1185" s="66">
        <f>20767</f>
        <v>20767</v>
      </c>
    </row>
    <row r="1186" spans="1:6" s="67" customFormat="1" ht="12">
      <c r="A1186" s="109">
        <v>510306</v>
      </c>
      <c r="B1186" s="135" t="s">
        <v>152</v>
      </c>
      <c r="C1186" s="136"/>
      <c r="D1186" s="137"/>
      <c r="E1186" s="111"/>
      <c r="F1186" s="111">
        <f>+SUM(F1187:F1189)</f>
        <v>261292</v>
      </c>
    </row>
    <row r="1187" spans="1:6" s="67" customFormat="1" ht="12">
      <c r="A1187" s="57">
        <v>510306</v>
      </c>
      <c r="B1187" s="118" t="s">
        <v>153</v>
      </c>
      <c r="C1187" s="112">
        <v>70400000</v>
      </c>
      <c r="D1187" s="113" t="s">
        <v>108</v>
      </c>
      <c r="E1187" s="66">
        <v>0</v>
      </c>
      <c r="F1187" s="66">
        <f>159388</f>
        <v>159388</v>
      </c>
    </row>
    <row r="1188" spans="1:6" s="67" customFormat="1" ht="12">
      <c r="A1188" s="57">
        <v>510306</v>
      </c>
      <c r="B1188" s="118" t="s">
        <v>153</v>
      </c>
      <c r="C1188" s="112">
        <v>70200000</v>
      </c>
      <c r="D1188" s="117" t="s">
        <v>154</v>
      </c>
      <c r="E1188" s="66">
        <v>0</v>
      </c>
      <c r="F1188" s="66">
        <v>88839</v>
      </c>
    </row>
    <row r="1189" spans="1:6" s="67" customFormat="1" ht="12">
      <c r="A1189" s="57">
        <v>510306</v>
      </c>
      <c r="B1189" s="118" t="s">
        <v>153</v>
      </c>
      <c r="C1189" s="112">
        <v>44600000</v>
      </c>
      <c r="D1189" s="113" t="s">
        <v>105</v>
      </c>
      <c r="E1189" s="66">
        <v>0</v>
      </c>
      <c r="F1189" s="66">
        <v>13065</v>
      </c>
    </row>
    <row r="1190" spans="1:6" s="67" customFormat="1" ht="12">
      <c r="A1190" s="109">
        <v>510401</v>
      </c>
      <c r="B1190" s="115" t="s">
        <v>155</v>
      </c>
      <c r="C1190" s="116"/>
      <c r="D1190" s="113"/>
      <c r="E1190" s="111"/>
      <c r="F1190" s="111">
        <f>+F1191</f>
        <v>137452</v>
      </c>
    </row>
    <row r="1191" spans="1:7" s="67" customFormat="1" ht="12">
      <c r="A1191" s="57">
        <v>510401</v>
      </c>
      <c r="B1191" s="58" t="s">
        <v>111</v>
      </c>
      <c r="C1191" s="112">
        <v>23900000</v>
      </c>
      <c r="D1191" s="113" t="s">
        <v>112</v>
      </c>
      <c r="E1191" s="66">
        <v>0</v>
      </c>
      <c r="F1191" s="66">
        <f>137452</f>
        <v>137452</v>
      </c>
      <c r="G1191" s="72"/>
    </row>
    <row r="1192" spans="1:7" s="67" customFormat="1" ht="12">
      <c r="A1192" s="109">
        <v>510402</v>
      </c>
      <c r="B1192" s="115" t="s">
        <v>156</v>
      </c>
      <c r="C1192" s="116"/>
      <c r="D1192" s="113"/>
      <c r="E1192" s="111"/>
      <c r="F1192" s="111">
        <f>+F1193</f>
        <v>23206</v>
      </c>
      <c r="G1192" s="72"/>
    </row>
    <row r="1193" spans="1:7" s="67" customFormat="1" ht="12">
      <c r="A1193" s="57">
        <v>510402</v>
      </c>
      <c r="B1193" s="58" t="s">
        <v>113</v>
      </c>
      <c r="C1193" s="112">
        <v>26800000</v>
      </c>
      <c r="D1193" s="113" t="s">
        <v>114</v>
      </c>
      <c r="E1193" s="66">
        <v>0</v>
      </c>
      <c r="F1193" s="66">
        <f>23206</f>
        <v>23206</v>
      </c>
      <c r="G1193" s="72"/>
    </row>
    <row r="1194" spans="1:7" s="67" customFormat="1" ht="12">
      <c r="A1194" s="109">
        <v>510403</v>
      </c>
      <c r="B1194" s="115" t="s">
        <v>157</v>
      </c>
      <c r="C1194" s="116"/>
      <c r="D1194" s="113"/>
      <c r="E1194" s="111"/>
      <c r="F1194" s="111">
        <f>+F1195</f>
        <v>23194</v>
      </c>
      <c r="G1194" s="72"/>
    </row>
    <row r="1195" spans="1:7" s="67" customFormat="1" ht="12">
      <c r="A1195" s="57">
        <v>510403</v>
      </c>
      <c r="B1195" s="58" t="s">
        <v>158</v>
      </c>
      <c r="C1195" s="112">
        <v>22000000</v>
      </c>
      <c r="D1195" s="113" t="s">
        <v>159</v>
      </c>
      <c r="E1195" s="66">
        <v>0</v>
      </c>
      <c r="F1195" s="66">
        <f>23194</f>
        <v>23194</v>
      </c>
      <c r="G1195" s="72"/>
    </row>
    <row r="1196" spans="1:7" s="67" customFormat="1" ht="12">
      <c r="A1196" s="109">
        <v>510404</v>
      </c>
      <c r="B1196" s="132" t="s">
        <v>160</v>
      </c>
      <c r="C1196" s="133"/>
      <c r="D1196" s="134"/>
      <c r="E1196" s="111"/>
      <c r="F1196" s="111">
        <f>+F1197</f>
        <v>47671</v>
      </c>
      <c r="G1196" s="72"/>
    </row>
    <row r="1197" spans="1:7" s="67" customFormat="1" ht="12">
      <c r="A1197" s="57">
        <v>510404</v>
      </c>
      <c r="B1197" s="114" t="s">
        <v>161</v>
      </c>
      <c r="C1197" s="112">
        <v>11300000</v>
      </c>
      <c r="D1197" s="113" t="s">
        <v>216</v>
      </c>
      <c r="E1197" s="66">
        <v>0</v>
      </c>
      <c r="F1197" s="66">
        <v>47671</v>
      </c>
      <c r="G1197" s="72"/>
    </row>
    <row r="1198" spans="1:7" s="67" customFormat="1" ht="12">
      <c r="A1198" s="109">
        <v>512011</v>
      </c>
      <c r="B1198" s="132" t="s">
        <v>162</v>
      </c>
      <c r="C1198" s="133"/>
      <c r="D1198" s="134"/>
      <c r="E1198" s="111"/>
      <c r="F1198" s="111">
        <f>+F1199</f>
        <v>5251</v>
      </c>
      <c r="G1198" s="72"/>
    </row>
    <row r="1199" spans="1:7" s="67" customFormat="1" ht="12">
      <c r="A1199" s="57">
        <v>512011</v>
      </c>
      <c r="B1199" s="58" t="s">
        <v>162</v>
      </c>
      <c r="C1199" s="112">
        <v>112525000</v>
      </c>
      <c r="D1199" s="113" t="s">
        <v>163</v>
      </c>
      <c r="E1199" s="66"/>
      <c r="F1199" s="66">
        <f>5695-444</f>
        <v>5251</v>
      </c>
      <c r="G1199" s="72"/>
    </row>
    <row r="1200" spans="1:7" s="67" customFormat="1" ht="12">
      <c r="A1200" s="109">
        <v>540818</v>
      </c>
      <c r="B1200" s="132" t="s">
        <v>164</v>
      </c>
      <c r="C1200" s="133"/>
      <c r="D1200" s="134"/>
      <c r="E1200" s="111"/>
      <c r="F1200" s="111">
        <f>+SUM(F1201:F2326)</f>
        <v>4662816190</v>
      </c>
      <c r="G1200" s="72"/>
    </row>
    <row r="1201" spans="1:6" s="67" customFormat="1" ht="12">
      <c r="A1201" s="57">
        <v>540818</v>
      </c>
      <c r="B1201" s="65" t="s">
        <v>165</v>
      </c>
      <c r="C1201" s="59">
        <v>119191000</v>
      </c>
      <c r="D1201" s="58" t="s">
        <v>1242</v>
      </c>
      <c r="E1201" s="73">
        <v>0</v>
      </c>
      <c r="F1201" s="66">
        <v>15574672</v>
      </c>
    </row>
    <row r="1202" spans="1:6" s="67" customFormat="1" ht="12">
      <c r="A1202" s="57">
        <v>540818</v>
      </c>
      <c r="B1202" s="65" t="s">
        <v>165</v>
      </c>
      <c r="C1202" s="59">
        <v>110505000</v>
      </c>
      <c r="D1202" s="58" t="s">
        <v>1243</v>
      </c>
      <c r="E1202" s="73">
        <v>0</v>
      </c>
      <c r="F1202" s="66">
        <v>298168445</v>
      </c>
    </row>
    <row r="1203" spans="1:6" s="67" customFormat="1" ht="12">
      <c r="A1203" s="57">
        <v>540818</v>
      </c>
      <c r="B1203" s="65" t="s">
        <v>165</v>
      </c>
      <c r="C1203" s="59">
        <v>118181000</v>
      </c>
      <c r="D1203" s="58" t="s">
        <v>1244</v>
      </c>
      <c r="E1203" s="73">
        <v>0</v>
      </c>
      <c r="F1203" s="66">
        <v>34271956</v>
      </c>
    </row>
    <row r="1204" spans="1:6" s="67" customFormat="1" ht="12">
      <c r="A1204" s="57">
        <v>540818</v>
      </c>
      <c r="B1204" s="65" t="s">
        <v>165</v>
      </c>
      <c r="C1204" s="59">
        <v>110808000</v>
      </c>
      <c r="D1204" s="58" t="s">
        <v>1245</v>
      </c>
      <c r="E1204" s="73">
        <v>0</v>
      </c>
      <c r="F1204" s="66">
        <v>65387699</v>
      </c>
    </row>
    <row r="1205" spans="1:6" s="67" customFormat="1" ht="12">
      <c r="A1205" s="57">
        <v>540818</v>
      </c>
      <c r="B1205" s="65" t="s">
        <v>165</v>
      </c>
      <c r="C1205" s="59">
        <v>111313000</v>
      </c>
      <c r="D1205" s="58" t="s">
        <v>1246</v>
      </c>
      <c r="E1205" s="73">
        <v>0</v>
      </c>
      <c r="F1205" s="66">
        <v>122588288</v>
      </c>
    </row>
    <row r="1206" spans="1:6" s="67" customFormat="1" ht="12">
      <c r="A1206" s="57">
        <v>540818</v>
      </c>
      <c r="B1206" s="65" t="s">
        <v>165</v>
      </c>
      <c r="C1206" s="59">
        <v>111515000</v>
      </c>
      <c r="D1206" s="58" t="s">
        <v>1247</v>
      </c>
      <c r="E1206" s="73">
        <v>0</v>
      </c>
      <c r="F1206" s="66">
        <v>130438267</v>
      </c>
    </row>
    <row r="1207" spans="1:6" s="67" customFormat="1" ht="12">
      <c r="A1207" s="57">
        <v>540818</v>
      </c>
      <c r="B1207" s="65" t="s">
        <v>165</v>
      </c>
      <c r="C1207" s="68">
        <v>111717000</v>
      </c>
      <c r="D1207" s="58" t="s">
        <v>1248</v>
      </c>
      <c r="E1207" s="73">
        <v>0</v>
      </c>
      <c r="F1207" s="66">
        <v>66156823</v>
      </c>
    </row>
    <row r="1208" spans="1:6" s="67" customFormat="1" ht="12">
      <c r="A1208" s="57">
        <v>540818</v>
      </c>
      <c r="B1208" s="65" t="s">
        <v>165</v>
      </c>
      <c r="C1208" s="59">
        <v>111818000</v>
      </c>
      <c r="D1208" s="58" t="s">
        <v>1249</v>
      </c>
      <c r="E1208" s="73">
        <v>0</v>
      </c>
      <c r="F1208" s="66">
        <v>36664019</v>
      </c>
    </row>
    <row r="1209" spans="1:6" s="67" customFormat="1" ht="12">
      <c r="A1209" s="57">
        <v>540818</v>
      </c>
      <c r="B1209" s="65" t="s">
        <v>165</v>
      </c>
      <c r="C1209" s="68">
        <v>118585000</v>
      </c>
      <c r="D1209" s="58" t="s">
        <v>1250</v>
      </c>
      <c r="E1209" s="73">
        <v>0</v>
      </c>
      <c r="F1209" s="66">
        <v>40304129</v>
      </c>
    </row>
    <row r="1210" spans="1:6" s="67" customFormat="1" ht="12">
      <c r="A1210" s="57">
        <v>540818</v>
      </c>
      <c r="B1210" s="65" t="s">
        <v>165</v>
      </c>
      <c r="C1210" s="68">
        <v>111919000</v>
      </c>
      <c r="D1210" s="58" t="s">
        <v>1251</v>
      </c>
      <c r="E1210" s="73">
        <v>0</v>
      </c>
      <c r="F1210" s="66">
        <v>119682025</v>
      </c>
    </row>
    <row r="1211" spans="1:6" s="67" customFormat="1" ht="12">
      <c r="A1211" s="57">
        <v>540818</v>
      </c>
      <c r="B1211" s="65" t="s">
        <v>165</v>
      </c>
      <c r="C1211" s="68">
        <v>112020000</v>
      </c>
      <c r="D1211" s="58" t="s">
        <v>1252</v>
      </c>
      <c r="E1211" s="73">
        <v>0</v>
      </c>
      <c r="F1211" s="66">
        <v>76243493</v>
      </c>
    </row>
    <row r="1212" spans="1:6" s="67" customFormat="1" ht="12">
      <c r="A1212" s="57">
        <v>540818</v>
      </c>
      <c r="B1212" s="65" t="s">
        <v>165</v>
      </c>
      <c r="C1212" s="68">
        <v>112727000</v>
      </c>
      <c r="D1212" s="58" t="s">
        <v>1253</v>
      </c>
      <c r="E1212" s="73">
        <v>0</v>
      </c>
      <c r="F1212" s="66">
        <v>70097870</v>
      </c>
    </row>
    <row r="1213" spans="1:6" s="67" customFormat="1" ht="12">
      <c r="A1213" s="57">
        <v>540818</v>
      </c>
      <c r="B1213" s="65" t="s">
        <v>165</v>
      </c>
      <c r="C1213" s="68">
        <v>112323000</v>
      </c>
      <c r="D1213" s="58" t="s">
        <v>1254</v>
      </c>
      <c r="E1213" s="73">
        <v>0</v>
      </c>
      <c r="F1213" s="66">
        <v>132637849</v>
      </c>
    </row>
    <row r="1214" spans="1:6" s="67" customFormat="1" ht="12">
      <c r="A1214" s="57">
        <v>540818</v>
      </c>
      <c r="B1214" s="65" t="s">
        <v>165</v>
      </c>
      <c r="C1214" s="68">
        <v>112525000</v>
      </c>
      <c r="D1214" s="58" t="s">
        <v>212</v>
      </c>
      <c r="E1214" s="73">
        <v>0</v>
      </c>
      <c r="F1214" s="66">
        <v>181462311</v>
      </c>
    </row>
    <row r="1215" spans="1:6" s="67" customFormat="1" ht="12">
      <c r="A1215" s="57">
        <v>540818</v>
      </c>
      <c r="B1215" s="65" t="s">
        <v>165</v>
      </c>
      <c r="C1215" s="68">
        <v>119494000</v>
      </c>
      <c r="D1215" s="58" t="s">
        <v>1255</v>
      </c>
      <c r="E1215" s="73">
        <v>0</v>
      </c>
      <c r="F1215" s="66">
        <v>9209959</v>
      </c>
    </row>
    <row r="1216" spans="1:6" s="67" customFormat="1" ht="12">
      <c r="A1216" s="57">
        <v>540818</v>
      </c>
      <c r="B1216" s="65" t="s">
        <v>165</v>
      </c>
      <c r="C1216" s="68">
        <v>119595000</v>
      </c>
      <c r="D1216" s="58" t="s">
        <v>1256</v>
      </c>
      <c r="E1216" s="73">
        <v>0</v>
      </c>
      <c r="F1216" s="66">
        <v>20773481</v>
      </c>
    </row>
    <row r="1217" spans="1:6" s="67" customFormat="1" ht="12">
      <c r="A1217" s="57">
        <v>540818</v>
      </c>
      <c r="B1217" s="65" t="s">
        <v>165</v>
      </c>
      <c r="C1217" s="68">
        <v>114141000</v>
      </c>
      <c r="D1217" s="58" t="s">
        <v>1257</v>
      </c>
      <c r="E1217" s="73">
        <v>0</v>
      </c>
      <c r="F1217" s="66">
        <v>79442311</v>
      </c>
    </row>
    <row r="1218" spans="1:6" s="67" customFormat="1" ht="12">
      <c r="A1218" s="57">
        <v>540818</v>
      </c>
      <c r="B1218" s="65" t="s">
        <v>165</v>
      </c>
      <c r="C1218" s="68">
        <v>114444000</v>
      </c>
      <c r="D1218" s="58" t="s">
        <v>1258</v>
      </c>
      <c r="E1218" s="73">
        <v>0</v>
      </c>
      <c r="F1218" s="66">
        <v>64224016</v>
      </c>
    </row>
    <row r="1219" spans="1:6" s="67" customFormat="1" ht="12">
      <c r="A1219" s="57">
        <v>540818</v>
      </c>
      <c r="B1219" s="65" t="s">
        <v>165</v>
      </c>
      <c r="C1219" s="68">
        <v>114747000</v>
      </c>
      <c r="D1219" s="58" t="s">
        <v>1259</v>
      </c>
      <c r="E1219" s="73">
        <v>0</v>
      </c>
      <c r="F1219" s="66">
        <v>97449427</v>
      </c>
    </row>
    <row r="1220" spans="1:6" s="67" customFormat="1" ht="12">
      <c r="A1220" s="57">
        <v>540818</v>
      </c>
      <c r="B1220" s="65" t="s">
        <v>165</v>
      </c>
      <c r="C1220" s="68">
        <v>115050000</v>
      </c>
      <c r="D1220" s="58" t="s">
        <v>1260</v>
      </c>
      <c r="E1220" s="73">
        <v>0</v>
      </c>
      <c r="F1220" s="66">
        <v>46601008</v>
      </c>
    </row>
    <row r="1221" spans="1:6" s="67" customFormat="1" ht="12">
      <c r="A1221" s="57">
        <v>540818</v>
      </c>
      <c r="B1221" s="65" t="s">
        <v>165</v>
      </c>
      <c r="C1221" s="68">
        <v>115252000</v>
      </c>
      <c r="D1221" s="58" t="s">
        <v>1261</v>
      </c>
      <c r="E1221" s="73">
        <v>0</v>
      </c>
      <c r="F1221" s="66">
        <v>123273728</v>
      </c>
    </row>
    <row r="1222" spans="1:6" s="67" customFormat="1" ht="12">
      <c r="A1222" s="57">
        <v>540818</v>
      </c>
      <c r="B1222" s="65" t="s">
        <v>165</v>
      </c>
      <c r="C1222" s="68">
        <v>115454000</v>
      </c>
      <c r="D1222" s="58" t="s">
        <v>1262</v>
      </c>
      <c r="E1222" s="73">
        <v>0</v>
      </c>
      <c r="F1222" s="66">
        <v>88615410</v>
      </c>
    </row>
    <row r="1223" spans="1:6" s="67" customFormat="1" ht="12">
      <c r="A1223" s="57">
        <v>540818</v>
      </c>
      <c r="B1223" s="65" t="s">
        <v>165</v>
      </c>
      <c r="C1223" s="68">
        <v>118686000</v>
      </c>
      <c r="D1223" s="58" t="s">
        <v>1263</v>
      </c>
      <c r="E1223" s="73">
        <v>0</v>
      </c>
      <c r="F1223" s="66">
        <v>57929266</v>
      </c>
    </row>
    <row r="1224" spans="1:6" s="67" customFormat="1" ht="12">
      <c r="A1224" s="57">
        <v>540818</v>
      </c>
      <c r="B1224" s="65" t="s">
        <v>165</v>
      </c>
      <c r="C1224" s="59">
        <v>116363000</v>
      </c>
      <c r="D1224" s="58" t="s">
        <v>1264</v>
      </c>
      <c r="E1224" s="73">
        <v>0</v>
      </c>
      <c r="F1224" s="66">
        <v>29812005</v>
      </c>
    </row>
    <row r="1225" spans="1:6" s="67" customFormat="1" ht="12">
      <c r="A1225" s="57">
        <v>540818</v>
      </c>
      <c r="B1225" s="65" t="s">
        <v>165</v>
      </c>
      <c r="C1225" s="68">
        <v>116666000</v>
      </c>
      <c r="D1225" s="58" t="s">
        <v>1265</v>
      </c>
      <c r="E1225" s="73">
        <v>0</v>
      </c>
      <c r="F1225" s="66">
        <v>32767183</v>
      </c>
    </row>
    <row r="1226" spans="1:6" s="67" customFormat="1" ht="12">
      <c r="A1226" s="57">
        <v>540818</v>
      </c>
      <c r="B1226" s="65" t="s">
        <v>165</v>
      </c>
      <c r="C1226" s="68">
        <v>118888000</v>
      </c>
      <c r="D1226" s="58" t="s">
        <v>1266</v>
      </c>
      <c r="E1226" s="73">
        <v>0</v>
      </c>
      <c r="F1226" s="66">
        <v>9888736</v>
      </c>
    </row>
    <row r="1227" spans="1:6" s="67" customFormat="1" ht="12">
      <c r="A1227" s="57">
        <v>540818</v>
      </c>
      <c r="B1227" s="65" t="s">
        <v>165</v>
      </c>
      <c r="C1227" s="68">
        <v>116868000</v>
      </c>
      <c r="D1227" s="58" t="s">
        <v>1267</v>
      </c>
      <c r="E1227" s="73">
        <v>0</v>
      </c>
      <c r="F1227" s="66">
        <v>117817187</v>
      </c>
    </row>
    <row r="1228" spans="1:6" s="67" customFormat="1" ht="12">
      <c r="A1228" s="57">
        <v>540818</v>
      </c>
      <c r="B1228" s="65" t="s">
        <v>165</v>
      </c>
      <c r="C1228" s="68">
        <v>117070000</v>
      </c>
      <c r="D1228" s="58" t="s">
        <v>1268</v>
      </c>
      <c r="E1228" s="73">
        <v>0</v>
      </c>
      <c r="F1228" s="66">
        <v>78962481</v>
      </c>
    </row>
    <row r="1229" spans="1:6" s="67" customFormat="1" ht="12">
      <c r="A1229" s="57">
        <v>540818</v>
      </c>
      <c r="B1229" s="65" t="s">
        <v>165</v>
      </c>
      <c r="C1229" s="68">
        <v>117373000</v>
      </c>
      <c r="D1229" s="58" t="s">
        <v>1269</v>
      </c>
      <c r="E1229" s="73">
        <v>0</v>
      </c>
      <c r="F1229" s="66">
        <v>106190272</v>
      </c>
    </row>
    <row r="1230" spans="1:6" s="67" customFormat="1" ht="12">
      <c r="A1230" s="57">
        <v>540818</v>
      </c>
      <c r="B1230" s="65" t="s">
        <v>165</v>
      </c>
      <c r="C1230" s="68">
        <v>117676000</v>
      </c>
      <c r="D1230" s="58" t="s">
        <v>1270</v>
      </c>
      <c r="E1230" s="73">
        <v>0</v>
      </c>
      <c r="F1230" s="66">
        <v>148807555</v>
      </c>
    </row>
    <row r="1231" spans="1:6" s="67" customFormat="1" ht="12">
      <c r="A1231" s="57">
        <v>540818</v>
      </c>
      <c r="B1231" s="65" t="s">
        <v>165</v>
      </c>
      <c r="C1231" s="68">
        <v>119797000</v>
      </c>
      <c r="D1231" s="58" t="s">
        <v>1271</v>
      </c>
      <c r="E1231" s="73">
        <v>0</v>
      </c>
      <c r="F1231" s="66">
        <v>8236679</v>
      </c>
    </row>
    <row r="1232" spans="1:6" s="67" customFormat="1" ht="12">
      <c r="A1232" s="57">
        <v>540818</v>
      </c>
      <c r="B1232" s="65" t="s">
        <v>165</v>
      </c>
      <c r="C1232" s="68">
        <v>119999000</v>
      </c>
      <c r="D1232" s="58" t="s">
        <v>1272</v>
      </c>
      <c r="E1232" s="73">
        <v>0</v>
      </c>
      <c r="F1232" s="66">
        <v>15812038</v>
      </c>
    </row>
    <row r="1233" spans="1:6" s="67" customFormat="1" ht="12">
      <c r="A1233" s="57">
        <v>540818</v>
      </c>
      <c r="B1233" s="65" t="s">
        <v>165</v>
      </c>
      <c r="C1233" s="59">
        <v>210108001</v>
      </c>
      <c r="D1233" s="58" t="s">
        <v>1273</v>
      </c>
      <c r="E1233" s="73">
        <v>0</v>
      </c>
      <c r="F1233" s="66">
        <v>87204473</v>
      </c>
    </row>
    <row r="1234" spans="1:6" s="67" customFormat="1" ht="12">
      <c r="A1234" s="57">
        <v>540818</v>
      </c>
      <c r="B1234" s="65" t="s">
        <v>165</v>
      </c>
      <c r="C1234" s="59">
        <v>210111001</v>
      </c>
      <c r="D1234" s="58" t="s">
        <v>1274</v>
      </c>
      <c r="E1234" s="73">
        <v>0</v>
      </c>
      <c r="F1234" s="66">
        <v>472241049</v>
      </c>
    </row>
    <row r="1235" spans="1:6" s="67" customFormat="1" ht="12">
      <c r="A1235" s="57">
        <v>540818</v>
      </c>
      <c r="B1235" s="65" t="s">
        <v>165</v>
      </c>
      <c r="C1235" s="59">
        <v>210113001</v>
      </c>
      <c r="D1235" s="58" t="s">
        <v>1275</v>
      </c>
      <c r="E1235" s="73">
        <v>0</v>
      </c>
      <c r="F1235" s="66">
        <v>87857844</v>
      </c>
    </row>
    <row r="1236" spans="1:6" s="67" customFormat="1" ht="12">
      <c r="A1236" s="57">
        <v>540818</v>
      </c>
      <c r="B1236" s="65" t="s">
        <v>165</v>
      </c>
      <c r="C1236" s="69">
        <v>210147001</v>
      </c>
      <c r="D1236" s="58" t="s">
        <v>1276</v>
      </c>
      <c r="E1236" s="73">
        <v>0</v>
      </c>
      <c r="F1236" s="66">
        <v>40497391</v>
      </c>
    </row>
    <row r="1237" spans="1:6" s="67" customFormat="1" ht="12">
      <c r="A1237" s="57">
        <v>540818</v>
      </c>
      <c r="B1237" s="65" t="s">
        <v>165</v>
      </c>
      <c r="C1237" s="59" t="s">
        <v>1277</v>
      </c>
      <c r="D1237" s="58" t="s">
        <v>1278</v>
      </c>
      <c r="E1237" s="73">
        <v>0</v>
      </c>
      <c r="F1237" s="66">
        <v>27036497</v>
      </c>
    </row>
    <row r="1238" spans="1:6" s="67" customFormat="1" ht="12">
      <c r="A1238" s="57">
        <v>540818</v>
      </c>
      <c r="B1238" s="65" t="s">
        <v>165</v>
      </c>
      <c r="C1238" s="59" t="s">
        <v>1279</v>
      </c>
      <c r="D1238" s="58" t="s">
        <v>1280</v>
      </c>
      <c r="E1238" s="73">
        <v>0</v>
      </c>
      <c r="F1238" s="66">
        <v>10071689</v>
      </c>
    </row>
    <row r="1239" spans="1:6" s="67" customFormat="1" ht="12">
      <c r="A1239" s="57">
        <v>540818</v>
      </c>
      <c r="B1239" s="65" t="s">
        <v>165</v>
      </c>
      <c r="C1239" s="59" t="s">
        <v>1281</v>
      </c>
      <c r="D1239" s="58" t="s">
        <v>1282</v>
      </c>
      <c r="E1239" s="73">
        <v>0</v>
      </c>
      <c r="F1239" s="66">
        <v>44627016</v>
      </c>
    </row>
    <row r="1240" spans="1:6" s="67" customFormat="1" ht="12">
      <c r="A1240" s="57">
        <v>540818</v>
      </c>
      <c r="B1240" s="65" t="s">
        <v>165</v>
      </c>
      <c r="C1240" s="59" t="s">
        <v>1283</v>
      </c>
      <c r="D1240" s="58" t="s">
        <v>1284</v>
      </c>
      <c r="E1240" s="73">
        <v>0</v>
      </c>
      <c r="F1240" s="66">
        <v>147595381</v>
      </c>
    </row>
    <row r="1241" spans="1:6" s="67" customFormat="1" ht="12">
      <c r="A1241" s="57">
        <v>540818</v>
      </c>
      <c r="B1241" s="65" t="s">
        <v>165</v>
      </c>
      <c r="C1241" s="59" t="s">
        <v>1285</v>
      </c>
      <c r="D1241" s="58" t="s">
        <v>1286</v>
      </c>
      <c r="E1241" s="73">
        <v>0</v>
      </c>
      <c r="F1241" s="66">
        <v>17592229</v>
      </c>
    </row>
    <row r="1242" spans="1:6" s="67" customFormat="1" ht="12">
      <c r="A1242" s="57">
        <v>540818</v>
      </c>
      <c r="B1242" s="65" t="s">
        <v>165</v>
      </c>
      <c r="C1242" s="59">
        <v>215808758</v>
      </c>
      <c r="D1242" s="58" t="s">
        <v>1287</v>
      </c>
      <c r="E1242" s="73">
        <v>0</v>
      </c>
      <c r="F1242" s="66">
        <v>23737988</v>
      </c>
    </row>
    <row r="1243" spans="1:6" s="67" customFormat="1" ht="12">
      <c r="A1243" s="57">
        <v>540818</v>
      </c>
      <c r="B1243" s="65" t="s">
        <v>165</v>
      </c>
      <c r="C1243" s="59" t="s">
        <v>1288</v>
      </c>
      <c r="D1243" s="58" t="s">
        <v>1289</v>
      </c>
      <c r="E1243" s="73">
        <v>0</v>
      </c>
      <c r="F1243" s="66">
        <v>15047859</v>
      </c>
    </row>
    <row r="1244" spans="1:6" s="67" customFormat="1" ht="12">
      <c r="A1244" s="57">
        <v>540818</v>
      </c>
      <c r="B1244" s="65" t="s">
        <v>165</v>
      </c>
      <c r="C1244" s="68">
        <v>210115001</v>
      </c>
      <c r="D1244" s="58" t="s">
        <v>1290</v>
      </c>
      <c r="E1244" s="73">
        <v>0</v>
      </c>
      <c r="F1244" s="66">
        <v>12795700</v>
      </c>
    </row>
    <row r="1245" spans="1:6" s="67" customFormat="1" ht="12">
      <c r="A1245" s="57">
        <v>540818</v>
      </c>
      <c r="B1245" s="65" t="s">
        <v>165</v>
      </c>
      <c r="C1245" s="68">
        <v>213815238</v>
      </c>
      <c r="D1245" s="58" t="s">
        <v>1291</v>
      </c>
      <c r="E1245" s="73">
        <v>0</v>
      </c>
      <c r="F1245" s="66">
        <v>13243518</v>
      </c>
    </row>
    <row r="1246" spans="1:6" s="67" customFormat="1" ht="12">
      <c r="A1246" s="57">
        <v>540818</v>
      </c>
      <c r="B1246" s="65" t="s">
        <v>165</v>
      </c>
      <c r="C1246" s="68">
        <v>215915759</v>
      </c>
      <c r="D1246" s="58" t="s">
        <v>1292</v>
      </c>
      <c r="E1246" s="73">
        <v>0</v>
      </c>
      <c r="F1246" s="66">
        <v>17015592</v>
      </c>
    </row>
    <row r="1247" spans="1:6" s="67" customFormat="1" ht="12">
      <c r="A1247" s="57">
        <v>540818</v>
      </c>
      <c r="B1247" s="65" t="s">
        <v>165</v>
      </c>
      <c r="C1247" s="68">
        <v>210117001</v>
      </c>
      <c r="D1247" s="58" t="s">
        <v>1293</v>
      </c>
      <c r="E1247" s="73">
        <v>0</v>
      </c>
      <c r="F1247" s="66">
        <v>39278262</v>
      </c>
    </row>
    <row r="1248" spans="1:6" s="67" customFormat="1" ht="12">
      <c r="A1248" s="57">
        <v>540818</v>
      </c>
      <c r="B1248" s="65" t="s">
        <v>165</v>
      </c>
      <c r="C1248" s="68">
        <v>210118001</v>
      </c>
      <c r="D1248" s="58" t="s">
        <v>1294</v>
      </c>
      <c r="E1248" s="73">
        <v>0</v>
      </c>
      <c r="F1248" s="66">
        <v>21067676</v>
      </c>
    </row>
    <row r="1249" spans="1:6" s="67" customFormat="1" ht="12">
      <c r="A1249" s="57">
        <v>540818</v>
      </c>
      <c r="B1249" s="65" t="s">
        <v>165</v>
      </c>
      <c r="C1249" s="68">
        <v>210119001</v>
      </c>
      <c r="D1249" s="58" t="s">
        <v>1295</v>
      </c>
      <c r="E1249" s="73">
        <v>0</v>
      </c>
      <c r="F1249" s="66">
        <v>26422189</v>
      </c>
    </row>
    <row r="1250" spans="1:6" s="67" customFormat="1" ht="12">
      <c r="A1250" s="57">
        <v>540818</v>
      </c>
      <c r="B1250" s="65" t="s">
        <v>165</v>
      </c>
      <c r="C1250" s="68">
        <v>210120001</v>
      </c>
      <c r="D1250" s="58" t="s">
        <v>1296</v>
      </c>
      <c r="E1250" s="73">
        <v>0</v>
      </c>
      <c r="F1250" s="66">
        <v>35912382</v>
      </c>
    </row>
    <row r="1251" spans="1:6" s="67" customFormat="1" ht="12">
      <c r="A1251" s="57">
        <v>540818</v>
      </c>
      <c r="B1251" s="65" t="s">
        <v>165</v>
      </c>
      <c r="C1251" s="68">
        <v>210123001</v>
      </c>
      <c r="D1251" s="58" t="s">
        <v>1297</v>
      </c>
      <c r="E1251" s="73">
        <v>0</v>
      </c>
      <c r="F1251" s="66">
        <v>14032980</v>
      </c>
    </row>
    <row r="1252" spans="1:6" s="67" customFormat="1" ht="12">
      <c r="A1252" s="57">
        <v>540818</v>
      </c>
      <c r="B1252" s="65" t="s">
        <v>165</v>
      </c>
      <c r="C1252" s="68">
        <v>211723417</v>
      </c>
      <c r="D1252" s="58" t="s">
        <v>1298</v>
      </c>
      <c r="E1252" s="73">
        <v>0</v>
      </c>
      <c r="F1252" s="66">
        <v>44007441</v>
      </c>
    </row>
    <row r="1253" spans="1:6" s="67" customFormat="1" ht="12">
      <c r="A1253" s="57">
        <v>540818</v>
      </c>
      <c r="B1253" s="65" t="s">
        <v>165</v>
      </c>
      <c r="C1253" s="68">
        <v>216023660</v>
      </c>
      <c r="D1253" s="58" t="s">
        <v>1299</v>
      </c>
      <c r="E1253" s="73">
        <v>0</v>
      </c>
      <c r="F1253" s="66">
        <v>11713499</v>
      </c>
    </row>
    <row r="1254" spans="1:6" s="67" customFormat="1" ht="12">
      <c r="A1254" s="57">
        <v>540818</v>
      </c>
      <c r="B1254" s="65" t="s">
        <v>165</v>
      </c>
      <c r="C1254" s="68">
        <v>219025290</v>
      </c>
      <c r="D1254" s="58" t="s">
        <v>1300</v>
      </c>
      <c r="E1254" s="73">
        <v>0</v>
      </c>
      <c r="F1254" s="66">
        <v>10301088</v>
      </c>
    </row>
    <row r="1255" spans="1:6" s="67" customFormat="1" ht="12">
      <c r="A1255" s="57">
        <v>540818</v>
      </c>
      <c r="B1255" s="65" t="s">
        <v>165</v>
      </c>
      <c r="C1255" s="68">
        <v>210725307</v>
      </c>
      <c r="D1255" s="58" t="s">
        <v>1301</v>
      </c>
      <c r="E1255" s="73">
        <v>0</v>
      </c>
      <c r="F1255" s="66">
        <v>7601996</v>
      </c>
    </row>
    <row r="1256" spans="1:6" s="67" customFormat="1" ht="12">
      <c r="A1256" s="57">
        <v>540818</v>
      </c>
      <c r="B1256" s="65" t="s">
        <v>165</v>
      </c>
      <c r="C1256" s="68">
        <v>215425754</v>
      </c>
      <c r="D1256" s="58" t="s">
        <v>1302</v>
      </c>
      <c r="E1256" s="73">
        <v>0</v>
      </c>
      <c r="F1256" s="66">
        <v>31583087</v>
      </c>
    </row>
    <row r="1257" spans="1:6" s="67" customFormat="1" ht="12">
      <c r="A1257" s="57">
        <v>540818</v>
      </c>
      <c r="B1257" s="65" t="s">
        <v>165</v>
      </c>
      <c r="C1257" s="68">
        <v>213044430</v>
      </c>
      <c r="D1257" s="58" t="s">
        <v>1303</v>
      </c>
      <c r="E1257" s="73">
        <v>0</v>
      </c>
      <c r="F1257" s="66">
        <v>16754989</v>
      </c>
    </row>
    <row r="1258" spans="1:6" s="67" customFormat="1" ht="12">
      <c r="A1258" s="57">
        <v>540818</v>
      </c>
      <c r="B1258" s="65" t="s">
        <v>165</v>
      </c>
      <c r="C1258" s="68">
        <v>210141001</v>
      </c>
      <c r="D1258" s="58" t="s">
        <v>1304</v>
      </c>
      <c r="E1258" s="73">
        <v>0</v>
      </c>
      <c r="F1258" s="66">
        <v>38013889</v>
      </c>
    </row>
    <row r="1259" spans="1:6" s="67" customFormat="1" ht="12">
      <c r="A1259" s="57">
        <v>540818</v>
      </c>
      <c r="B1259" s="65" t="s">
        <v>165</v>
      </c>
      <c r="C1259" s="68">
        <v>218947189</v>
      </c>
      <c r="D1259" s="58" t="s">
        <v>1305</v>
      </c>
      <c r="E1259" s="73">
        <v>0</v>
      </c>
      <c r="F1259" s="66">
        <v>14015164</v>
      </c>
    </row>
    <row r="1260" spans="1:6" s="67" customFormat="1" ht="12">
      <c r="A1260" s="57">
        <v>540818</v>
      </c>
      <c r="B1260" s="65" t="s">
        <v>165</v>
      </c>
      <c r="C1260" s="68">
        <v>210150001</v>
      </c>
      <c r="D1260" s="58" t="s">
        <v>1306</v>
      </c>
      <c r="E1260" s="73">
        <v>0</v>
      </c>
      <c r="F1260" s="66">
        <v>41081424</v>
      </c>
    </row>
    <row r="1261" spans="1:6" s="67" customFormat="1" ht="12">
      <c r="A1261" s="57">
        <v>540818</v>
      </c>
      <c r="B1261" s="65" t="s">
        <v>165</v>
      </c>
      <c r="C1261" s="68">
        <v>210152001</v>
      </c>
      <c r="D1261" s="58" t="s">
        <v>1307</v>
      </c>
      <c r="E1261" s="73">
        <v>0</v>
      </c>
      <c r="F1261" s="66">
        <v>45199449</v>
      </c>
    </row>
    <row r="1262" spans="1:6" s="67" customFormat="1" ht="12">
      <c r="A1262" s="57">
        <v>540818</v>
      </c>
      <c r="B1262" s="65" t="s">
        <v>165</v>
      </c>
      <c r="C1262" s="68">
        <v>213552835</v>
      </c>
      <c r="D1262" s="58" t="s">
        <v>1308</v>
      </c>
      <c r="E1262" s="73">
        <v>0</v>
      </c>
      <c r="F1262" s="66">
        <v>23472832</v>
      </c>
    </row>
    <row r="1263" spans="1:6" s="67" customFormat="1" ht="12">
      <c r="A1263" s="57">
        <v>540818</v>
      </c>
      <c r="B1263" s="65" t="s">
        <v>165</v>
      </c>
      <c r="C1263" s="68">
        <v>210154001</v>
      </c>
      <c r="D1263" s="58" t="s">
        <v>1309</v>
      </c>
      <c r="E1263" s="73">
        <v>0</v>
      </c>
      <c r="F1263" s="66">
        <v>66747771</v>
      </c>
    </row>
    <row r="1264" spans="1:6" s="67" customFormat="1" ht="12">
      <c r="A1264" s="57">
        <v>540818</v>
      </c>
      <c r="B1264" s="65" t="s">
        <v>165</v>
      </c>
      <c r="C1264" s="70">
        <v>210163001</v>
      </c>
      <c r="D1264" s="58" t="s">
        <v>1310</v>
      </c>
      <c r="E1264" s="73">
        <v>0</v>
      </c>
      <c r="F1264" s="66">
        <v>28006991</v>
      </c>
    </row>
    <row r="1265" spans="1:6" s="67" customFormat="1" ht="12">
      <c r="A1265" s="57">
        <v>540818</v>
      </c>
      <c r="B1265" s="65" t="s">
        <v>165</v>
      </c>
      <c r="C1265" s="68">
        <v>210166001</v>
      </c>
      <c r="D1265" s="58" t="s">
        <v>1311</v>
      </c>
      <c r="E1265" s="73">
        <v>0</v>
      </c>
      <c r="F1265" s="66">
        <v>16059752</v>
      </c>
    </row>
    <row r="1266" spans="1:6" s="67" customFormat="1" ht="12">
      <c r="A1266" s="57">
        <v>540818</v>
      </c>
      <c r="B1266" s="65" t="s">
        <v>165</v>
      </c>
      <c r="C1266" s="68">
        <v>217066170</v>
      </c>
      <c r="D1266" s="58" t="s">
        <v>1312</v>
      </c>
      <c r="E1266" s="73">
        <v>0</v>
      </c>
      <c r="F1266" s="66">
        <v>41417487</v>
      </c>
    </row>
    <row r="1267" spans="1:6" s="67" customFormat="1" ht="12">
      <c r="A1267" s="57">
        <v>540818</v>
      </c>
      <c r="B1267" s="65" t="s">
        <v>165</v>
      </c>
      <c r="C1267" s="68">
        <v>210168001</v>
      </c>
      <c r="D1267" s="58" t="s">
        <v>1313</v>
      </c>
      <c r="E1267" s="73">
        <v>0</v>
      </c>
      <c r="F1267" s="66">
        <v>20283713</v>
      </c>
    </row>
    <row r="1268" spans="1:6" s="67" customFormat="1" ht="12">
      <c r="A1268" s="57">
        <v>540818</v>
      </c>
      <c r="B1268" s="65" t="s">
        <v>165</v>
      </c>
      <c r="C1268" s="68">
        <v>218168081</v>
      </c>
      <c r="D1268" s="58" t="s">
        <v>1314</v>
      </c>
      <c r="E1268" s="73">
        <v>0</v>
      </c>
      <c r="F1268" s="66">
        <v>50849100</v>
      </c>
    </row>
    <row r="1269" spans="1:6" s="67" customFormat="1" ht="12">
      <c r="A1269" s="57">
        <v>540818</v>
      </c>
      <c r="B1269" s="65" t="s">
        <v>165</v>
      </c>
      <c r="C1269" s="68">
        <v>217668276</v>
      </c>
      <c r="D1269" s="58" t="s">
        <v>1315</v>
      </c>
      <c r="E1269" s="73">
        <v>0</v>
      </c>
      <c r="F1269" s="66">
        <v>18004016</v>
      </c>
    </row>
    <row r="1270" spans="1:6" s="67" customFormat="1" ht="12">
      <c r="A1270" s="57">
        <v>540818</v>
      </c>
      <c r="B1270" s="65" t="s">
        <v>165</v>
      </c>
      <c r="C1270" s="68">
        <v>210768307</v>
      </c>
      <c r="D1270" s="58" t="s">
        <v>1316</v>
      </c>
      <c r="E1270" s="73">
        <v>0</v>
      </c>
      <c r="F1270" s="66">
        <v>12075377</v>
      </c>
    </row>
    <row r="1271" spans="1:6" s="67" customFormat="1" ht="12">
      <c r="A1271" s="57">
        <v>540818</v>
      </c>
      <c r="B1271" s="65" t="s">
        <v>165</v>
      </c>
      <c r="C1271" s="68">
        <v>210170001</v>
      </c>
      <c r="D1271" s="58" t="s">
        <v>1317</v>
      </c>
      <c r="E1271" s="73">
        <v>0</v>
      </c>
      <c r="F1271" s="66">
        <v>30344724</v>
      </c>
    </row>
    <row r="1272" spans="1:6" s="67" customFormat="1" ht="12">
      <c r="A1272" s="57">
        <v>540818</v>
      </c>
      <c r="B1272" s="65" t="s">
        <v>165</v>
      </c>
      <c r="C1272" s="68">
        <v>210173001</v>
      </c>
      <c r="D1272" s="58" t="s">
        <v>1318</v>
      </c>
      <c r="E1272" s="73">
        <v>0</v>
      </c>
      <c r="F1272" s="66">
        <v>43330899</v>
      </c>
    </row>
    <row r="1273" spans="1:6" s="67" customFormat="1" ht="12">
      <c r="A1273" s="57">
        <v>540818</v>
      </c>
      <c r="B1273" s="65" t="s">
        <v>165</v>
      </c>
      <c r="C1273" s="68">
        <v>210176001</v>
      </c>
      <c r="D1273" s="58" t="s">
        <v>1319</v>
      </c>
      <c r="E1273" s="73">
        <v>0</v>
      </c>
      <c r="F1273" s="66">
        <v>42761315</v>
      </c>
    </row>
    <row r="1274" spans="1:6" s="67" customFormat="1" ht="12">
      <c r="A1274" s="57">
        <v>540818</v>
      </c>
      <c r="B1274" s="65" t="s">
        <v>165</v>
      </c>
      <c r="C1274" s="68">
        <v>210976109</v>
      </c>
      <c r="D1274" s="58" t="s">
        <v>1320</v>
      </c>
      <c r="E1274" s="73">
        <v>0</v>
      </c>
      <c r="F1274" s="66">
        <v>10042151</v>
      </c>
    </row>
    <row r="1275" spans="1:6" s="67" customFormat="1" ht="12">
      <c r="A1275" s="57">
        <v>540818</v>
      </c>
      <c r="B1275" s="65" t="s">
        <v>165</v>
      </c>
      <c r="C1275" s="68">
        <v>211176111</v>
      </c>
      <c r="D1275" s="58" t="s">
        <v>1321</v>
      </c>
      <c r="E1275" s="73">
        <v>0</v>
      </c>
      <c r="F1275" s="66">
        <v>119357685</v>
      </c>
    </row>
    <row r="1276" spans="1:6" s="67" customFormat="1" ht="12">
      <c r="A1276" s="57">
        <v>540818</v>
      </c>
      <c r="B1276" s="65" t="s">
        <v>165</v>
      </c>
      <c r="C1276" s="68">
        <v>214776147</v>
      </c>
      <c r="D1276" s="58" t="s">
        <v>1322</v>
      </c>
      <c r="E1276" s="73">
        <v>0</v>
      </c>
      <c r="F1276" s="66">
        <v>11409659</v>
      </c>
    </row>
    <row r="1277" spans="1:6" s="67" customFormat="1" ht="12">
      <c r="A1277" s="57">
        <v>540818</v>
      </c>
      <c r="B1277" s="65" t="s">
        <v>165</v>
      </c>
      <c r="C1277" s="68">
        <v>212076520</v>
      </c>
      <c r="D1277" s="58" t="s">
        <v>1323</v>
      </c>
      <c r="E1277" s="73">
        <v>0</v>
      </c>
      <c r="F1277" s="66">
        <v>22194831</v>
      </c>
    </row>
    <row r="1278" spans="1:6" s="67" customFormat="1" ht="12">
      <c r="A1278" s="57">
        <v>540818</v>
      </c>
      <c r="B1278" s="65" t="s">
        <v>165</v>
      </c>
      <c r="C1278" s="68">
        <v>213476834</v>
      </c>
      <c r="D1278" s="58" t="s">
        <v>1324</v>
      </c>
      <c r="E1278" s="73">
        <v>0</v>
      </c>
      <c r="F1278" s="66">
        <v>15845683</v>
      </c>
    </row>
    <row r="1279" spans="1:6" s="67" customFormat="1" ht="12">
      <c r="A1279" s="57">
        <v>540818</v>
      </c>
      <c r="B1279" s="65" t="s">
        <v>165</v>
      </c>
      <c r="C1279" s="59" t="s">
        <v>1325</v>
      </c>
      <c r="D1279" s="74" t="s">
        <v>1326</v>
      </c>
      <c r="E1279" s="73">
        <v>0</v>
      </c>
      <c r="F1279" s="66">
        <v>109019</v>
      </c>
    </row>
    <row r="1280" spans="1:6" s="67" customFormat="1" ht="12">
      <c r="A1280" s="57">
        <v>540818</v>
      </c>
      <c r="B1280" s="65" t="s">
        <v>165</v>
      </c>
      <c r="C1280" s="59" t="s">
        <v>1327</v>
      </c>
      <c r="D1280" s="74" t="s">
        <v>1328</v>
      </c>
      <c r="E1280" s="73">
        <v>0</v>
      </c>
      <c r="F1280" s="66">
        <v>15315</v>
      </c>
    </row>
    <row r="1281" spans="1:6" s="67" customFormat="1" ht="12">
      <c r="A1281" s="57">
        <v>540818</v>
      </c>
      <c r="B1281" s="65" t="s">
        <v>165</v>
      </c>
      <c r="C1281" s="59" t="s">
        <v>1329</v>
      </c>
      <c r="D1281" s="74" t="s">
        <v>1330</v>
      </c>
      <c r="E1281" s="73">
        <v>0</v>
      </c>
      <c r="F1281" s="66">
        <v>26270</v>
      </c>
    </row>
    <row r="1282" spans="1:6" s="67" customFormat="1" ht="12">
      <c r="A1282" s="57">
        <v>540818</v>
      </c>
      <c r="B1282" s="65" t="s">
        <v>165</v>
      </c>
      <c r="C1282" s="59" t="s">
        <v>1331</v>
      </c>
      <c r="D1282" s="74" t="s">
        <v>1332</v>
      </c>
      <c r="E1282" s="73">
        <v>0</v>
      </c>
      <c r="F1282" s="66">
        <v>179146</v>
      </c>
    </row>
    <row r="1283" spans="1:6" s="67" customFormat="1" ht="12">
      <c r="A1283" s="57">
        <v>540818</v>
      </c>
      <c r="B1283" s="65" t="s">
        <v>165</v>
      </c>
      <c r="C1283" s="59" t="s">
        <v>1333</v>
      </c>
      <c r="D1283" s="74" t="s">
        <v>1334</v>
      </c>
      <c r="E1283" s="73">
        <v>0</v>
      </c>
      <c r="F1283" s="66">
        <v>146368</v>
      </c>
    </row>
    <row r="1284" spans="1:6" s="67" customFormat="1" ht="12">
      <c r="A1284" s="57">
        <v>540818</v>
      </c>
      <c r="B1284" s="65" t="s">
        <v>165</v>
      </c>
      <c r="C1284" s="59" t="s">
        <v>1335</v>
      </c>
      <c r="D1284" s="74" t="s">
        <v>1336</v>
      </c>
      <c r="E1284" s="73">
        <v>0</v>
      </c>
      <c r="F1284" s="66">
        <v>265828</v>
      </c>
    </row>
    <row r="1285" spans="1:6" s="67" customFormat="1" ht="12">
      <c r="A1285" s="57">
        <v>540818</v>
      </c>
      <c r="B1285" s="65" t="s">
        <v>165</v>
      </c>
      <c r="C1285" s="59" t="s">
        <v>1337</v>
      </c>
      <c r="D1285" s="74" t="s">
        <v>1338</v>
      </c>
      <c r="E1285" s="73">
        <v>0</v>
      </c>
      <c r="F1285" s="66">
        <v>38650</v>
      </c>
    </row>
    <row r="1286" spans="1:6" s="67" customFormat="1" ht="12">
      <c r="A1286" s="57">
        <v>540818</v>
      </c>
      <c r="B1286" s="65" t="s">
        <v>165</v>
      </c>
      <c r="C1286" s="59" t="s">
        <v>1339</v>
      </c>
      <c r="D1286" s="74" t="s">
        <v>1340</v>
      </c>
      <c r="E1286" s="73">
        <v>0</v>
      </c>
      <c r="F1286" s="66">
        <v>79439</v>
      </c>
    </row>
    <row r="1287" spans="1:6" s="67" customFormat="1" ht="12">
      <c r="A1287" s="57">
        <v>540818</v>
      </c>
      <c r="B1287" s="65" t="s">
        <v>165</v>
      </c>
      <c r="C1287" s="59" t="s">
        <v>1341</v>
      </c>
      <c r="D1287" s="74" t="s">
        <v>1342</v>
      </c>
      <c r="E1287" s="73">
        <v>0</v>
      </c>
      <c r="F1287" s="66">
        <v>100349</v>
      </c>
    </row>
    <row r="1288" spans="1:6" s="67" customFormat="1" ht="12">
      <c r="A1288" s="57">
        <v>540818</v>
      </c>
      <c r="B1288" s="65" t="s">
        <v>165</v>
      </c>
      <c r="C1288" s="59" t="s">
        <v>1343</v>
      </c>
      <c r="D1288" s="74" t="s">
        <v>1344</v>
      </c>
      <c r="E1288" s="73">
        <v>0</v>
      </c>
      <c r="F1288" s="66">
        <v>49866</v>
      </c>
    </row>
    <row r="1289" spans="1:6" s="67" customFormat="1" ht="12">
      <c r="A1289" s="57">
        <v>540818</v>
      </c>
      <c r="B1289" s="65" t="s">
        <v>165</v>
      </c>
      <c r="C1289" s="59" t="s">
        <v>1345</v>
      </c>
      <c r="D1289" s="74" t="s">
        <v>1346</v>
      </c>
      <c r="E1289" s="73">
        <v>0</v>
      </c>
      <c r="F1289" s="66">
        <v>610258</v>
      </c>
    </row>
    <row r="1290" spans="1:6" s="67" customFormat="1" ht="12">
      <c r="A1290" s="57">
        <v>540818</v>
      </c>
      <c r="B1290" s="65" t="s">
        <v>165</v>
      </c>
      <c r="C1290" s="59">
        <v>215105051</v>
      </c>
      <c r="D1290" s="74" t="s">
        <v>1347</v>
      </c>
      <c r="E1290" s="73">
        <v>0</v>
      </c>
      <c r="F1290" s="66">
        <v>324429</v>
      </c>
    </row>
    <row r="1291" spans="1:6" s="67" customFormat="1" ht="12">
      <c r="A1291" s="57">
        <v>540818</v>
      </c>
      <c r="B1291" s="65" t="s">
        <v>165</v>
      </c>
      <c r="C1291" s="59" t="s">
        <v>1348</v>
      </c>
      <c r="D1291" s="74" t="s">
        <v>1349</v>
      </c>
      <c r="E1291" s="73">
        <v>0</v>
      </c>
      <c r="F1291" s="66">
        <v>77565</v>
      </c>
    </row>
    <row r="1292" spans="1:6" s="67" customFormat="1" ht="12">
      <c r="A1292" s="57">
        <v>540818</v>
      </c>
      <c r="B1292" s="65" t="s">
        <v>165</v>
      </c>
      <c r="C1292" s="59">
        <v>215905059</v>
      </c>
      <c r="D1292" s="74" t="s">
        <v>1350</v>
      </c>
      <c r="E1292" s="73">
        <v>0</v>
      </c>
      <c r="F1292" s="66">
        <v>38014</v>
      </c>
    </row>
    <row r="1293" spans="1:6" s="67" customFormat="1" ht="12">
      <c r="A1293" s="57">
        <v>540818</v>
      </c>
      <c r="B1293" s="65" t="s">
        <v>165</v>
      </c>
      <c r="C1293" s="59" t="s">
        <v>1351</v>
      </c>
      <c r="D1293" s="74" t="s">
        <v>1352</v>
      </c>
      <c r="E1293" s="73">
        <v>0</v>
      </c>
      <c r="F1293" s="66">
        <v>262590</v>
      </c>
    </row>
    <row r="1294" spans="1:6" s="67" customFormat="1" ht="12">
      <c r="A1294" s="57">
        <v>540818</v>
      </c>
      <c r="B1294" s="65" t="s">
        <v>165</v>
      </c>
      <c r="C1294" s="59" t="s">
        <v>1353</v>
      </c>
      <c r="D1294" s="74" t="s">
        <v>1354</v>
      </c>
      <c r="E1294" s="73">
        <v>0</v>
      </c>
      <c r="F1294" s="66">
        <v>43704</v>
      </c>
    </row>
    <row r="1295" spans="1:6" s="67" customFormat="1" ht="12">
      <c r="A1295" s="57">
        <v>540818</v>
      </c>
      <c r="B1295" s="65" t="s">
        <v>165</v>
      </c>
      <c r="C1295" s="59" t="s">
        <v>1355</v>
      </c>
      <c r="D1295" s="74" t="s">
        <v>1356</v>
      </c>
      <c r="E1295" s="73">
        <v>0</v>
      </c>
      <c r="F1295" s="66">
        <v>59897</v>
      </c>
    </row>
    <row r="1296" spans="1:6" s="67" customFormat="1" ht="12">
      <c r="A1296" s="57">
        <v>540818</v>
      </c>
      <c r="B1296" s="65" t="s">
        <v>165</v>
      </c>
      <c r="C1296" s="59" t="s">
        <v>1357</v>
      </c>
      <c r="D1296" s="74" t="s">
        <v>1358</v>
      </c>
      <c r="E1296" s="73">
        <v>0</v>
      </c>
      <c r="F1296" s="66">
        <v>105293</v>
      </c>
    </row>
    <row r="1297" spans="1:6" s="67" customFormat="1" ht="12">
      <c r="A1297" s="57">
        <v>540818</v>
      </c>
      <c r="B1297" s="65" t="s">
        <v>165</v>
      </c>
      <c r="C1297" s="59" t="s">
        <v>1359</v>
      </c>
      <c r="D1297" s="74" t="s">
        <v>1360</v>
      </c>
      <c r="E1297" s="73">
        <v>0</v>
      </c>
      <c r="F1297" s="66">
        <v>167221</v>
      </c>
    </row>
    <row r="1298" spans="1:6" s="67" customFormat="1" ht="12">
      <c r="A1298" s="57">
        <v>540818</v>
      </c>
      <c r="B1298" s="65" t="s">
        <v>165</v>
      </c>
      <c r="C1298" s="59" t="s">
        <v>1361</v>
      </c>
      <c r="D1298" s="74" t="s">
        <v>1362</v>
      </c>
      <c r="E1298" s="73">
        <v>0</v>
      </c>
      <c r="F1298" s="66">
        <v>63370</v>
      </c>
    </row>
    <row r="1299" spans="1:6" s="67" customFormat="1" ht="12">
      <c r="A1299" s="57">
        <v>540818</v>
      </c>
      <c r="B1299" s="65" t="s">
        <v>165</v>
      </c>
      <c r="C1299" s="59" t="s">
        <v>1363</v>
      </c>
      <c r="D1299" s="74" t="s">
        <v>1364</v>
      </c>
      <c r="E1299" s="73">
        <v>0</v>
      </c>
      <c r="F1299" s="66">
        <v>49233</v>
      </c>
    </row>
    <row r="1300" spans="1:6" s="67" customFormat="1" ht="12">
      <c r="A1300" s="57">
        <v>540818</v>
      </c>
      <c r="B1300" s="65" t="s">
        <v>165</v>
      </c>
      <c r="C1300" s="59" t="s">
        <v>1365</v>
      </c>
      <c r="D1300" s="74" t="s">
        <v>1366</v>
      </c>
      <c r="E1300" s="73">
        <v>0</v>
      </c>
      <c r="F1300" s="66">
        <v>229315</v>
      </c>
    </row>
    <row r="1301" spans="1:6" s="67" customFormat="1" ht="12">
      <c r="A1301" s="57">
        <v>540818</v>
      </c>
      <c r="B1301" s="65" t="s">
        <v>165</v>
      </c>
      <c r="C1301" s="59" t="s">
        <v>1367</v>
      </c>
      <c r="D1301" s="74" t="s">
        <v>1368</v>
      </c>
      <c r="E1301" s="73">
        <v>0</v>
      </c>
      <c r="F1301" s="66">
        <v>62110</v>
      </c>
    </row>
    <row r="1302" spans="1:6" s="67" customFormat="1" ht="12">
      <c r="A1302" s="57">
        <v>540818</v>
      </c>
      <c r="B1302" s="65" t="s">
        <v>165</v>
      </c>
      <c r="C1302" s="59">
        <v>212905129</v>
      </c>
      <c r="D1302" s="74" t="s">
        <v>1369</v>
      </c>
      <c r="E1302" s="73">
        <v>0</v>
      </c>
      <c r="F1302" s="66">
        <v>334412</v>
      </c>
    </row>
    <row r="1303" spans="1:6" s="67" customFormat="1" ht="12">
      <c r="A1303" s="57">
        <v>540818</v>
      </c>
      <c r="B1303" s="65" t="s">
        <v>165</v>
      </c>
      <c r="C1303" s="59" t="s">
        <v>1370</v>
      </c>
      <c r="D1303" s="74" t="s">
        <v>1371</v>
      </c>
      <c r="E1303" s="73">
        <v>0</v>
      </c>
      <c r="F1303" s="66">
        <v>62012</v>
      </c>
    </row>
    <row r="1304" spans="1:6" s="67" customFormat="1" ht="12">
      <c r="A1304" s="57">
        <v>540818</v>
      </c>
      <c r="B1304" s="65" t="s">
        <v>165</v>
      </c>
      <c r="C1304" s="59" t="s">
        <v>1372</v>
      </c>
      <c r="D1304" s="74" t="s">
        <v>1373</v>
      </c>
      <c r="E1304" s="73">
        <v>0</v>
      </c>
      <c r="F1304" s="66">
        <v>137058</v>
      </c>
    </row>
    <row r="1305" spans="1:6" s="67" customFormat="1" ht="12">
      <c r="A1305" s="57">
        <v>540818</v>
      </c>
      <c r="B1305" s="65" t="s">
        <v>165</v>
      </c>
      <c r="C1305" s="59" t="s">
        <v>1374</v>
      </c>
      <c r="D1305" s="74" t="s">
        <v>1375</v>
      </c>
      <c r="E1305" s="73">
        <v>0</v>
      </c>
      <c r="F1305" s="66">
        <v>36350</v>
      </c>
    </row>
    <row r="1306" spans="1:6" s="67" customFormat="1" ht="12">
      <c r="A1306" s="57">
        <v>540818</v>
      </c>
      <c r="B1306" s="65" t="s">
        <v>165</v>
      </c>
      <c r="C1306" s="59" t="s">
        <v>1376</v>
      </c>
      <c r="D1306" s="74" t="s">
        <v>1377</v>
      </c>
      <c r="E1306" s="73">
        <v>0</v>
      </c>
      <c r="F1306" s="66">
        <v>36985</v>
      </c>
    </row>
    <row r="1307" spans="1:6" s="67" customFormat="1" ht="12">
      <c r="A1307" s="57">
        <v>540818</v>
      </c>
      <c r="B1307" s="65" t="s">
        <v>165</v>
      </c>
      <c r="C1307" s="59" t="s">
        <v>1378</v>
      </c>
      <c r="D1307" s="74" t="s">
        <v>1379</v>
      </c>
      <c r="E1307" s="73">
        <v>0</v>
      </c>
      <c r="F1307" s="66">
        <v>300984</v>
      </c>
    </row>
    <row r="1308" spans="1:6" s="67" customFormat="1" ht="12">
      <c r="A1308" s="57">
        <v>540818</v>
      </c>
      <c r="B1308" s="65" t="s">
        <v>165</v>
      </c>
      <c r="C1308" s="59" t="s">
        <v>1380</v>
      </c>
      <c r="D1308" s="74" t="s">
        <v>1381</v>
      </c>
      <c r="E1308" s="73">
        <v>0</v>
      </c>
      <c r="F1308" s="66">
        <v>265223</v>
      </c>
    </row>
    <row r="1309" spans="1:6" s="67" customFormat="1" ht="12">
      <c r="A1309" s="57">
        <v>540818</v>
      </c>
      <c r="B1309" s="65" t="s">
        <v>165</v>
      </c>
      <c r="C1309" s="59">
        <v>215005150</v>
      </c>
      <c r="D1309" s="74" t="s">
        <v>1382</v>
      </c>
      <c r="E1309" s="73">
        <v>0</v>
      </c>
      <c r="F1309" s="66">
        <v>34897</v>
      </c>
    </row>
    <row r="1310" spans="1:6" s="67" customFormat="1" ht="12">
      <c r="A1310" s="57">
        <v>540818</v>
      </c>
      <c r="B1310" s="65" t="s">
        <v>165</v>
      </c>
      <c r="C1310" s="59" t="s">
        <v>1383</v>
      </c>
      <c r="D1310" s="74" t="s">
        <v>1384</v>
      </c>
      <c r="E1310" s="73">
        <v>0</v>
      </c>
      <c r="F1310" s="66">
        <v>572123</v>
      </c>
    </row>
    <row r="1311" spans="1:6" s="67" customFormat="1" ht="12">
      <c r="A1311" s="57">
        <v>540818</v>
      </c>
      <c r="B1311" s="65" t="s">
        <v>165</v>
      </c>
      <c r="C1311" s="59" t="s">
        <v>1385</v>
      </c>
      <c r="D1311" s="74" t="s">
        <v>1386</v>
      </c>
      <c r="E1311" s="73">
        <v>0</v>
      </c>
      <c r="F1311" s="66">
        <v>375576</v>
      </c>
    </row>
    <row r="1312" spans="1:6" s="67" customFormat="1" ht="12">
      <c r="A1312" s="57">
        <v>540818</v>
      </c>
      <c r="B1312" s="65" t="s">
        <v>165</v>
      </c>
      <c r="C1312" s="59" t="s">
        <v>1387</v>
      </c>
      <c r="D1312" s="74" t="s">
        <v>1388</v>
      </c>
      <c r="E1312" s="73">
        <v>0</v>
      </c>
      <c r="F1312" s="66">
        <v>71368</v>
      </c>
    </row>
    <row r="1313" spans="1:6" s="67" customFormat="1" ht="12">
      <c r="A1313" s="57">
        <v>540818</v>
      </c>
      <c r="B1313" s="65" t="s">
        <v>165</v>
      </c>
      <c r="C1313" s="59" t="s">
        <v>1389</v>
      </c>
      <c r="D1313" s="74" t="s">
        <v>1390</v>
      </c>
      <c r="E1313" s="73">
        <v>0</v>
      </c>
      <c r="F1313" s="66">
        <v>100474</v>
      </c>
    </row>
    <row r="1314" spans="1:6" s="67" customFormat="1" ht="12">
      <c r="A1314" s="57">
        <v>540818</v>
      </c>
      <c r="B1314" s="65" t="s">
        <v>165</v>
      </c>
      <c r="C1314" s="59" t="s">
        <v>1391</v>
      </c>
      <c r="D1314" s="74" t="s">
        <v>1392</v>
      </c>
      <c r="E1314" s="73">
        <v>0</v>
      </c>
      <c r="F1314" s="66">
        <v>24909</v>
      </c>
    </row>
    <row r="1315" spans="1:6" s="67" customFormat="1" ht="12">
      <c r="A1315" s="57">
        <v>540818</v>
      </c>
      <c r="B1315" s="65" t="s">
        <v>165</v>
      </c>
      <c r="C1315" s="59" t="s">
        <v>1393</v>
      </c>
      <c r="D1315" s="74" t="s">
        <v>1394</v>
      </c>
      <c r="E1315" s="73">
        <v>0</v>
      </c>
      <c r="F1315" s="66">
        <v>116495</v>
      </c>
    </row>
    <row r="1316" spans="1:6" s="67" customFormat="1" ht="12">
      <c r="A1316" s="57">
        <v>540818</v>
      </c>
      <c r="B1316" s="65" t="s">
        <v>165</v>
      </c>
      <c r="C1316" s="59" t="s">
        <v>1395</v>
      </c>
      <c r="D1316" s="74" t="s">
        <v>1396</v>
      </c>
      <c r="E1316" s="73">
        <v>0</v>
      </c>
      <c r="F1316" s="66">
        <v>389678</v>
      </c>
    </row>
    <row r="1317" spans="1:6" s="67" customFormat="1" ht="12">
      <c r="A1317" s="57">
        <v>540818</v>
      </c>
      <c r="B1317" s="65" t="s">
        <v>165</v>
      </c>
      <c r="C1317" s="59" t="s">
        <v>1397</v>
      </c>
      <c r="D1317" s="74" t="s">
        <v>1398</v>
      </c>
      <c r="E1317" s="73">
        <v>0</v>
      </c>
      <c r="F1317" s="66">
        <v>189056</v>
      </c>
    </row>
    <row r="1318" spans="1:6" s="67" customFormat="1" ht="12">
      <c r="A1318" s="57">
        <v>540818</v>
      </c>
      <c r="B1318" s="65" t="s">
        <v>165</v>
      </c>
      <c r="C1318" s="59" t="s">
        <v>1399</v>
      </c>
      <c r="D1318" s="74" t="s">
        <v>1400</v>
      </c>
      <c r="E1318" s="73">
        <v>0</v>
      </c>
      <c r="F1318" s="66">
        <v>109382</v>
      </c>
    </row>
    <row r="1319" spans="1:6" s="67" customFormat="1" ht="12">
      <c r="A1319" s="57">
        <v>540818</v>
      </c>
      <c r="B1319" s="65" t="s">
        <v>165</v>
      </c>
      <c r="C1319" s="59">
        <v>214005240</v>
      </c>
      <c r="D1319" s="74" t="s">
        <v>1401</v>
      </c>
      <c r="E1319" s="73">
        <v>0</v>
      </c>
      <c r="F1319" s="66">
        <v>87500</v>
      </c>
    </row>
    <row r="1320" spans="1:6" s="67" customFormat="1" ht="12">
      <c r="A1320" s="57">
        <v>540818</v>
      </c>
      <c r="B1320" s="65" t="s">
        <v>165</v>
      </c>
      <c r="C1320" s="59" t="s">
        <v>1402</v>
      </c>
      <c r="D1320" s="74" t="s">
        <v>1403</v>
      </c>
      <c r="E1320" s="73">
        <v>0</v>
      </c>
      <c r="F1320" s="66">
        <v>342377</v>
      </c>
    </row>
    <row r="1321" spans="1:6" s="67" customFormat="1" ht="12">
      <c r="A1321" s="57">
        <v>540818</v>
      </c>
      <c r="B1321" s="65" t="s">
        <v>165</v>
      </c>
      <c r="C1321" s="59" t="s">
        <v>1404</v>
      </c>
      <c r="D1321" s="74" t="s">
        <v>1405</v>
      </c>
      <c r="E1321" s="73">
        <v>0</v>
      </c>
      <c r="F1321" s="66">
        <v>55206</v>
      </c>
    </row>
    <row r="1322" spans="1:6" s="67" customFormat="1" ht="12">
      <c r="A1322" s="57">
        <v>540818</v>
      </c>
      <c r="B1322" s="65" t="s">
        <v>165</v>
      </c>
      <c r="C1322" s="59" t="s">
        <v>1406</v>
      </c>
      <c r="D1322" s="74" t="s">
        <v>1407</v>
      </c>
      <c r="E1322" s="73">
        <v>0</v>
      </c>
      <c r="F1322" s="66">
        <v>157748</v>
      </c>
    </row>
    <row r="1323" spans="1:6" s="67" customFormat="1" ht="12">
      <c r="A1323" s="57">
        <v>540818</v>
      </c>
      <c r="B1323" s="65" t="s">
        <v>165</v>
      </c>
      <c r="C1323" s="59" t="s">
        <v>1408</v>
      </c>
      <c r="D1323" s="74" t="s">
        <v>1409</v>
      </c>
      <c r="E1323" s="73">
        <v>0</v>
      </c>
      <c r="F1323" s="66">
        <v>156416</v>
      </c>
    </row>
    <row r="1324" spans="1:6" s="67" customFormat="1" ht="12">
      <c r="A1324" s="57">
        <v>540818</v>
      </c>
      <c r="B1324" s="65" t="s">
        <v>165</v>
      </c>
      <c r="C1324" s="59" t="s">
        <v>1410</v>
      </c>
      <c r="D1324" s="74" t="s">
        <v>1411</v>
      </c>
      <c r="E1324" s="73">
        <v>0</v>
      </c>
      <c r="F1324" s="66">
        <v>29812</v>
      </c>
    </row>
    <row r="1325" spans="1:6" s="67" customFormat="1" ht="12">
      <c r="A1325" s="57">
        <v>540818</v>
      </c>
      <c r="B1325" s="65" t="s">
        <v>165</v>
      </c>
      <c r="C1325" s="59" t="s">
        <v>1412</v>
      </c>
      <c r="D1325" s="74" t="s">
        <v>1413</v>
      </c>
      <c r="E1325" s="73">
        <v>0</v>
      </c>
      <c r="F1325" s="66">
        <v>211773</v>
      </c>
    </row>
    <row r="1326" spans="1:6" s="67" customFormat="1" ht="12">
      <c r="A1326" s="57">
        <v>540818</v>
      </c>
      <c r="B1326" s="65" t="s">
        <v>165</v>
      </c>
      <c r="C1326" s="59">
        <v>211005310</v>
      </c>
      <c r="D1326" s="74" t="s">
        <v>1414</v>
      </c>
      <c r="E1326" s="73">
        <v>0</v>
      </c>
      <c r="F1326" s="66">
        <v>70884</v>
      </c>
    </row>
    <row r="1327" spans="1:6" s="67" customFormat="1" ht="12">
      <c r="A1327" s="57">
        <v>540818</v>
      </c>
      <c r="B1327" s="65" t="s">
        <v>165</v>
      </c>
      <c r="C1327" s="59" t="s">
        <v>1415</v>
      </c>
      <c r="D1327" s="74" t="s">
        <v>1416</v>
      </c>
      <c r="E1327" s="73">
        <v>0</v>
      </c>
      <c r="F1327" s="66">
        <v>67403</v>
      </c>
    </row>
    <row r="1328" spans="1:6" s="67" customFormat="1" ht="12">
      <c r="A1328" s="57">
        <v>540818</v>
      </c>
      <c r="B1328" s="65" t="s">
        <v>165</v>
      </c>
      <c r="C1328" s="59" t="s">
        <v>1417</v>
      </c>
      <c r="D1328" s="74" t="s">
        <v>1418</v>
      </c>
      <c r="E1328" s="73">
        <v>0</v>
      </c>
      <c r="F1328" s="66">
        <v>38447</v>
      </c>
    </row>
    <row r="1329" spans="1:6" s="67" customFormat="1" ht="12">
      <c r="A1329" s="57">
        <v>540818</v>
      </c>
      <c r="B1329" s="65" t="s">
        <v>165</v>
      </c>
      <c r="C1329" s="59" t="s">
        <v>1419</v>
      </c>
      <c r="D1329" s="74" t="s">
        <v>1420</v>
      </c>
      <c r="E1329" s="73">
        <v>0</v>
      </c>
      <c r="F1329" s="66">
        <v>200423</v>
      </c>
    </row>
    <row r="1330" spans="1:6" s="67" customFormat="1" ht="12">
      <c r="A1330" s="57">
        <v>540818</v>
      </c>
      <c r="B1330" s="65" t="s">
        <v>165</v>
      </c>
      <c r="C1330" s="59" t="s">
        <v>1421</v>
      </c>
      <c r="D1330" s="74" t="s">
        <v>1422</v>
      </c>
      <c r="E1330" s="73">
        <v>0</v>
      </c>
      <c r="F1330" s="66">
        <v>41616</v>
      </c>
    </row>
    <row r="1331" spans="1:6" s="67" customFormat="1" ht="12">
      <c r="A1331" s="57">
        <v>540818</v>
      </c>
      <c r="B1331" s="65" t="s">
        <v>165</v>
      </c>
      <c r="C1331" s="59" t="s">
        <v>1423</v>
      </c>
      <c r="D1331" s="74" t="s">
        <v>1424</v>
      </c>
      <c r="E1331" s="73">
        <v>0</v>
      </c>
      <c r="F1331" s="66">
        <v>23698</v>
      </c>
    </row>
    <row r="1332" spans="1:6" s="67" customFormat="1" ht="12">
      <c r="A1332" s="57">
        <v>540818</v>
      </c>
      <c r="B1332" s="65" t="s">
        <v>165</v>
      </c>
      <c r="C1332" s="59" t="s">
        <v>1425</v>
      </c>
      <c r="D1332" s="74" t="s">
        <v>1426</v>
      </c>
      <c r="E1332" s="73">
        <v>0</v>
      </c>
      <c r="F1332" s="66">
        <v>36743</v>
      </c>
    </row>
    <row r="1333" spans="1:6" s="67" customFormat="1" ht="12">
      <c r="A1333" s="57">
        <v>540818</v>
      </c>
      <c r="B1333" s="65" t="s">
        <v>165</v>
      </c>
      <c r="C1333" s="59" t="s">
        <v>1427</v>
      </c>
      <c r="D1333" s="74" t="s">
        <v>1428</v>
      </c>
      <c r="E1333" s="73">
        <v>0</v>
      </c>
      <c r="F1333" s="66">
        <v>87258</v>
      </c>
    </row>
    <row r="1334" spans="1:6" s="67" customFormat="1" ht="12">
      <c r="A1334" s="57">
        <v>540818</v>
      </c>
      <c r="B1334" s="65" t="s">
        <v>165</v>
      </c>
      <c r="C1334" s="59" t="s">
        <v>1429</v>
      </c>
      <c r="D1334" s="74" t="s">
        <v>1430</v>
      </c>
      <c r="E1334" s="73">
        <v>0</v>
      </c>
      <c r="F1334" s="66">
        <v>100968</v>
      </c>
    </row>
    <row r="1335" spans="1:6" s="67" customFormat="1" ht="12">
      <c r="A1335" s="57">
        <v>540818</v>
      </c>
      <c r="B1335" s="65" t="s">
        <v>165</v>
      </c>
      <c r="C1335" s="59">
        <v>217605376</v>
      </c>
      <c r="D1335" s="74" t="s">
        <v>1431</v>
      </c>
      <c r="E1335" s="73">
        <v>0</v>
      </c>
      <c r="F1335" s="66">
        <v>275907</v>
      </c>
    </row>
    <row r="1336" spans="1:6" s="67" customFormat="1" ht="12">
      <c r="A1336" s="57">
        <v>540818</v>
      </c>
      <c r="B1336" s="65" t="s">
        <v>165</v>
      </c>
      <c r="C1336" s="59" t="s">
        <v>1432</v>
      </c>
      <c r="D1336" s="74" t="s">
        <v>1433</v>
      </c>
      <c r="E1336" s="73">
        <v>0</v>
      </c>
      <c r="F1336" s="66">
        <v>221428</v>
      </c>
    </row>
    <row r="1337" spans="1:6" s="67" customFormat="1" ht="12">
      <c r="A1337" s="57">
        <v>540818</v>
      </c>
      <c r="B1337" s="65" t="s">
        <v>165</v>
      </c>
      <c r="C1337" s="59" t="s">
        <v>1434</v>
      </c>
      <c r="D1337" s="74" t="s">
        <v>1435</v>
      </c>
      <c r="E1337" s="73">
        <v>0</v>
      </c>
      <c r="F1337" s="66">
        <v>58051</v>
      </c>
    </row>
    <row r="1338" spans="1:6" s="67" customFormat="1" ht="12">
      <c r="A1338" s="57">
        <v>540818</v>
      </c>
      <c r="B1338" s="65" t="s">
        <v>165</v>
      </c>
      <c r="C1338" s="59" t="s">
        <v>1436</v>
      </c>
      <c r="D1338" s="74" t="s">
        <v>1437</v>
      </c>
      <c r="E1338" s="73">
        <v>0</v>
      </c>
      <c r="F1338" s="66">
        <v>111622</v>
      </c>
    </row>
    <row r="1339" spans="1:6" s="67" customFormat="1" ht="12">
      <c r="A1339" s="57">
        <v>540818</v>
      </c>
      <c r="B1339" s="65" t="s">
        <v>165</v>
      </c>
      <c r="C1339" s="59" t="s">
        <v>1438</v>
      </c>
      <c r="D1339" s="74" t="s">
        <v>1439</v>
      </c>
      <c r="E1339" s="73">
        <v>0</v>
      </c>
      <c r="F1339" s="66">
        <v>73184</v>
      </c>
    </row>
    <row r="1340" spans="1:6" s="67" customFormat="1" ht="12">
      <c r="A1340" s="57">
        <v>540818</v>
      </c>
      <c r="B1340" s="65" t="s">
        <v>165</v>
      </c>
      <c r="C1340" s="59" t="s">
        <v>1440</v>
      </c>
      <c r="D1340" s="74" t="s">
        <v>1441</v>
      </c>
      <c r="E1340" s="73">
        <v>0</v>
      </c>
      <c r="F1340" s="66">
        <v>64134</v>
      </c>
    </row>
    <row r="1341" spans="1:6" s="67" customFormat="1" ht="12">
      <c r="A1341" s="57">
        <v>540818</v>
      </c>
      <c r="B1341" s="65" t="s">
        <v>165</v>
      </c>
      <c r="C1341" s="59" t="s">
        <v>1442</v>
      </c>
      <c r="D1341" s="74" t="s">
        <v>1443</v>
      </c>
      <c r="E1341" s="73">
        <v>0</v>
      </c>
      <c r="F1341" s="66">
        <v>320126</v>
      </c>
    </row>
    <row r="1342" spans="1:6" s="67" customFormat="1" ht="12">
      <c r="A1342" s="57">
        <v>540818</v>
      </c>
      <c r="B1342" s="65" t="s">
        <v>165</v>
      </c>
      <c r="C1342" s="59" t="s">
        <v>1444</v>
      </c>
      <c r="D1342" s="74" t="s">
        <v>1445</v>
      </c>
      <c r="E1342" s="73">
        <v>0</v>
      </c>
      <c r="F1342" s="66">
        <v>40012</v>
      </c>
    </row>
    <row r="1343" spans="1:6" s="67" customFormat="1" ht="12">
      <c r="A1343" s="57">
        <v>540818</v>
      </c>
      <c r="B1343" s="65" t="s">
        <v>165</v>
      </c>
      <c r="C1343" s="59" t="s">
        <v>1446</v>
      </c>
      <c r="D1343" s="74" t="s">
        <v>1447</v>
      </c>
      <c r="E1343" s="73">
        <v>0</v>
      </c>
      <c r="F1343" s="66">
        <v>55596</v>
      </c>
    </row>
    <row r="1344" spans="1:6" s="67" customFormat="1" ht="12">
      <c r="A1344" s="57">
        <v>540818</v>
      </c>
      <c r="B1344" s="65" t="s">
        <v>165</v>
      </c>
      <c r="C1344" s="59" t="s">
        <v>1448</v>
      </c>
      <c r="D1344" s="74" t="s">
        <v>1449</v>
      </c>
      <c r="E1344" s="73">
        <v>0</v>
      </c>
      <c r="F1344" s="66">
        <v>146064</v>
      </c>
    </row>
    <row r="1345" spans="1:6" s="67" customFormat="1" ht="12">
      <c r="A1345" s="57">
        <v>540818</v>
      </c>
      <c r="B1345" s="65" t="s">
        <v>165</v>
      </c>
      <c r="C1345" s="59" t="s">
        <v>1450</v>
      </c>
      <c r="D1345" s="74" t="s">
        <v>1451</v>
      </c>
      <c r="E1345" s="73">
        <v>0</v>
      </c>
      <c r="F1345" s="66">
        <v>70278</v>
      </c>
    </row>
    <row r="1346" spans="1:6" s="67" customFormat="1" ht="12">
      <c r="A1346" s="57">
        <v>540818</v>
      </c>
      <c r="B1346" s="65" t="s">
        <v>165</v>
      </c>
      <c r="C1346" s="59" t="s">
        <v>1452</v>
      </c>
      <c r="D1346" s="74" t="s">
        <v>1453</v>
      </c>
      <c r="E1346" s="73">
        <v>0</v>
      </c>
      <c r="F1346" s="66">
        <v>470905</v>
      </c>
    </row>
    <row r="1347" spans="1:6" s="67" customFormat="1" ht="12">
      <c r="A1347" s="57">
        <v>540818</v>
      </c>
      <c r="B1347" s="65" t="s">
        <v>165</v>
      </c>
      <c r="C1347" s="59" t="s">
        <v>1454</v>
      </c>
      <c r="D1347" s="74" t="s">
        <v>1455</v>
      </c>
      <c r="E1347" s="73">
        <v>0</v>
      </c>
      <c r="F1347" s="66">
        <v>176861</v>
      </c>
    </row>
    <row r="1348" spans="1:6" s="67" customFormat="1" ht="12">
      <c r="A1348" s="57">
        <v>540818</v>
      </c>
      <c r="B1348" s="65" t="s">
        <v>165</v>
      </c>
      <c r="C1348" s="59" t="s">
        <v>1456</v>
      </c>
      <c r="D1348" s="74" t="s">
        <v>1457</v>
      </c>
      <c r="E1348" s="73">
        <v>0</v>
      </c>
      <c r="F1348" s="66">
        <v>20309</v>
      </c>
    </row>
    <row r="1349" spans="1:6" s="67" customFormat="1" ht="12">
      <c r="A1349" s="57">
        <v>540818</v>
      </c>
      <c r="B1349" s="65" t="s">
        <v>165</v>
      </c>
      <c r="C1349" s="59" t="s">
        <v>1458</v>
      </c>
      <c r="D1349" s="74" t="s">
        <v>1459</v>
      </c>
      <c r="E1349" s="73">
        <v>0</v>
      </c>
      <c r="F1349" s="66">
        <v>115072</v>
      </c>
    </row>
    <row r="1350" spans="1:6" s="67" customFormat="1" ht="12">
      <c r="A1350" s="57">
        <v>540818</v>
      </c>
      <c r="B1350" s="65" t="s">
        <v>165</v>
      </c>
      <c r="C1350" s="59" t="s">
        <v>1460</v>
      </c>
      <c r="D1350" s="74" t="s">
        <v>1461</v>
      </c>
      <c r="E1350" s="73">
        <v>0</v>
      </c>
      <c r="F1350" s="66">
        <v>69503</v>
      </c>
    </row>
    <row r="1351" spans="1:6" s="67" customFormat="1" ht="12">
      <c r="A1351" s="57">
        <v>540818</v>
      </c>
      <c r="B1351" s="65" t="s">
        <v>165</v>
      </c>
      <c r="C1351" s="59" t="s">
        <v>1462</v>
      </c>
      <c r="D1351" s="74" t="s">
        <v>1463</v>
      </c>
      <c r="E1351" s="73">
        <v>0</v>
      </c>
      <c r="F1351" s="66">
        <v>53995</v>
      </c>
    </row>
    <row r="1352" spans="1:6" s="67" customFormat="1" ht="12">
      <c r="A1352" s="57">
        <v>540818</v>
      </c>
      <c r="B1352" s="65" t="s">
        <v>165</v>
      </c>
      <c r="C1352" s="59" t="s">
        <v>1464</v>
      </c>
      <c r="D1352" s="74" t="s">
        <v>1465</v>
      </c>
      <c r="E1352" s="73">
        <v>0</v>
      </c>
      <c r="F1352" s="66">
        <v>254569</v>
      </c>
    </row>
    <row r="1353" spans="1:6" s="67" customFormat="1" ht="12">
      <c r="A1353" s="57">
        <v>540818</v>
      </c>
      <c r="B1353" s="65" t="s">
        <v>165</v>
      </c>
      <c r="C1353" s="59">
        <v>218505585</v>
      </c>
      <c r="D1353" s="74" t="s">
        <v>1466</v>
      </c>
      <c r="E1353" s="73">
        <v>0</v>
      </c>
      <c r="F1353" s="66">
        <v>111047</v>
      </c>
    </row>
    <row r="1354" spans="1:6" s="67" customFormat="1" ht="12">
      <c r="A1354" s="57">
        <v>540818</v>
      </c>
      <c r="B1354" s="65" t="s">
        <v>165</v>
      </c>
      <c r="C1354" s="59" t="s">
        <v>1467</v>
      </c>
      <c r="D1354" s="74" t="s">
        <v>1468</v>
      </c>
      <c r="E1354" s="73">
        <v>0</v>
      </c>
      <c r="F1354" s="66">
        <v>83414</v>
      </c>
    </row>
    <row r="1355" spans="1:6" s="67" customFormat="1" ht="12">
      <c r="A1355" s="57">
        <v>540818</v>
      </c>
      <c r="B1355" s="65" t="s">
        <v>165</v>
      </c>
      <c r="C1355" s="59" t="s">
        <v>1469</v>
      </c>
      <c r="D1355" s="74" t="s">
        <v>1470</v>
      </c>
      <c r="E1355" s="73">
        <v>0</v>
      </c>
      <c r="F1355" s="66">
        <v>148274</v>
      </c>
    </row>
    <row r="1356" spans="1:6" s="67" customFormat="1" ht="12">
      <c r="A1356" s="57">
        <v>540818</v>
      </c>
      <c r="B1356" s="65" t="s">
        <v>165</v>
      </c>
      <c r="C1356" s="59" t="s">
        <v>1471</v>
      </c>
      <c r="D1356" s="74" t="s">
        <v>1472</v>
      </c>
      <c r="E1356" s="73">
        <v>0</v>
      </c>
      <c r="F1356" s="66">
        <v>86138</v>
      </c>
    </row>
    <row r="1357" spans="1:6" s="67" customFormat="1" ht="12">
      <c r="A1357" s="57">
        <v>540818</v>
      </c>
      <c r="B1357" s="65" t="s">
        <v>165</v>
      </c>
      <c r="C1357" s="59" t="s">
        <v>1473</v>
      </c>
      <c r="D1357" s="74" t="s">
        <v>1474</v>
      </c>
      <c r="E1357" s="73">
        <v>0</v>
      </c>
      <c r="F1357" s="66">
        <v>610864</v>
      </c>
    </row>
    <row r="1358" spans="1:6" s="67" customFormat="1" ht="12">
      <c r="A1358" s="57">
        <v>540818</v>
      </c>
      <c r="B1358" s="65" t="s">
        <v>165</v>
      </c>
      <c r="C1358" s="59" t="s">
        <v>1475</v>
      </c>
      <c r="D1358" s="74" t="s">
        <v>1476</v>
      </c>
      <c r="E1358" s="73">
        <v>0</v>
      </c>
      <c r="F1358" s="66">
        <v>58934</v>
      </c>
    </row>
    <row r="1359" spans="1:6" s="67" customFormat="1" ht="12">
      <c r="A1359" s="57">
        <v>540818</v>
      </c>
      <c r="B1359" s="65" t="s">
        <v>165</v>
      </c>
      <c r="C1359" s="59" t="s">
        <v>1477</v>
      </c>
      <c r="D1359" s="74" t="s">
        <v>1478</v>
      </c>
      <c r="E1359" s="73">
        <v>0</v>
      </c>
      <c r="F1359" s="66">
        <v>223062</v>
      </c>
    </row>
    <row r="1360" spans="1:6" s="67" customFormat="1" ht="12">
      <c r="A1360" s="57">
        <v>540818</v>
      </c>
      <c r="B1360" s="65" t="s">
        <v>165</v>
      </c>
      <c r="C1360" s="59" t="s">
        <v>1479</v>
      </c>
      <c r="D1360" s="74" t="s">
        <v>1480</v>
      </c>
      <c r="E1360" s="73">
        <v>0</v>
      </c>
      <c r="F1360" s="66">
        <v>101301</v>
      </c>
    </row>
    <row r="1361" spans="1:6" s="67" customFormat="1" ht="12">
      <c r="A1361" s="57">
        <v>540818</v>
      </c>
      <c r="B1361" s="65" t="s">
        <v>165</v>
      </c>
      <c r="C1361" s="59" t="s">
        <v>1481</v>
      </c>
      <c r="D1361" s="74" t="s">
        <v>1482</v>
      </c>
      <c r="E1361" s="73">
        <v>0</v>
      </c>
      <c r="F1361" s="66">
        <v>51210</v>
      </c>
    </row>
    <row r="1362" spans="1:6" s="67" customFormat="1" ht="12">
      <c r="A1362" s="57">
        <v>540818</v>
      </c>
      <c r="B1362" s="65" t="s">
        <v>165</v>
      </c>
      <c r="C1362" s="59" t="s">
        <v>1483</v>
      </c>
      <c r="D1362" s="74" t="s">
        <v>1484</v>
      </c>
      <c r="E1362" s="73">
        <v>0</v>
      </c>
      <c r="F1362" s="66">
        <v>98940</v>
      </c>
    </row>
    <row r="1363" spans="1:6" s="67" customFormat="1" ht="12">
      <c r="A1363" s="57">
        <v>540818</v>
      </c>
      <c r="B1363" s="65" t="s">
        <v>165</v>
      </c>
      <c r="C1363" s="59" t="s">
        <v>1485</v>
      </c>
      <c r="D1363" s="74" t="s">
        <v>1486</v>
      </c>
      <c r="E1363" s="73">
        <v>0</v>
      </c>
      <c r="F1363" s="66">
        <v>44266</v>
      </c>
    </row>
    <row r="1364" spans="1:6" s="67" customFormat="1" ht="12">
      <c r="A1364" s="57">
        <v>540818</v>
      </c>
      <c r="B1364" s="65" t="s">
        <v>165</v>
      </c>
      <c r="C1364" s="59" t="s">
        <v>1487</v>
      </c>
      <c r="D1364" s="74" t="s">
        <v>1488</v>
      </c>
      <c r="E1364" s="73">
        <v>0</v>
      </c>
      <c r="F1364" s="66">
        <v>86531</v>
      </c>
    </row>
    <row r="1365" spans="1:6" s="67" customFormat="1" ht="12">
      <c r="A1365" s="57">
        <v>540818</v>
      </c>
      <c r="B1365" s="65" t="s">
        <v>165</v>
      </c>
      <c r="C1365" s="59" t="s">
        <v>1489</v>
      </c>
      <c r="D1365" s="74" t="s">
        <v>1490</v>
      </c>
      <c r="E1365" s="73">
        <v>0</v>
      </c>
      <c r="F1365" s="66">
        <v>22427</v>
      </c>
    </row>
    <row r="1366" spans="1:6" s="67" customFormat="1" ht="12">
      <c r="A1366" s="57">
        <v>540818</v>
      </c>
      <c r="B1366" s="65" t="s">
        <v>165</v>
      </c>
      <c r="C1366" s="59" t="s">
        <v>1491</v>
      </c>
      <c r="D1366" s="74" t="s">
        <v>1492</v>
      </c>
      <c r="E1366" s="73">
        <v>0</v>
      </c>
      <c r="F1366" s="66">
        <v>261140</v>
      </c>
    </row>
    <row r="1367" spans="1:6" s="67" customFormat="1" ht="12">
      <c r="A1367" s="57">
        <v>540818</v>
      </c>
      <c r="B1367" s="65" t="s">
        <v>165</v>
      </c>
      <c r="C1367" s="59" t="s">
        <v>1493</v>
      </c>
      <c r="D1367" s="74" t="s">
        <v>1494</v>
      </c>
      <c r="E1367" s="73">
        <v>0</v>
      </c>
      <c r="F1367" s="66">
        <v>79096</v>
      </c>
    </row>
    <row r="1368" spans="1:6" s="67" customFormat="1" ht="12">
      <c r="A1368" s="57">
        <v>540818</v>
      </c>
      <c r="B1368" s="65" t="s">
        <v>165</v>
      </c>
      <c r="C1368" s="59" t="s">
        <v>1495</v>
      </c>
      <c r="D1368" s="74" t="s">
        <v>1496</v>
      </c>
      <c r="E1368" s="73">
        <v>0</v>
      </c>
      <c r="F1368" s="66">
        <v>158686</v>
      </c>
    </row>
    <row r="1369" spans="1:6" s="67" customFormat="1" ht="12">
      <c r="A1369" s="57">
        <v>540818</v>
      </c>
      <c r="B1369" s="65" t="s">
        <v>165</v>
      </c>
      <c r="C1369" s="59" t="s">
        <v>1497</v>
      </c>
      <c r="D1369" s="74" t="s">
        <v>1498</v>
      </c>
      <c r="E1369" s="73">
        <v>0</v>
      </c>
      <c r="F1369" s="66">
        <v>235733</v>
      </c>
    </row>
    <row r="1370" spans="1:6" s="67" customFormat="1" ht="12">
      <c r="A1370" s="57">
        <v>540818</v>
      </c>
      <c r="B1370" s="65" t="s">
        <v>165</v>
      </c>
      <c r="C1370" s="59" t="s">
        <v>1499</v>
      </c>
      <c r="D1370" s="74" t="s">
        <v>1500</v>
      </c>
      <c r="E1370" s="73">
        <v>0</v>
      </c>
      <c r="F1370" s="66">
        <v>89958</v>
      </c>
    </row>
    <row r="1371" spans="1:6" s="67" customFormat="1" ht="12">
      <c r="A1371" s="57">
        <v>540818</v>
      </c>
      <c r="B1371" s="65" t="s">
        <v>165</v>
      </c>
      <c r="C1371" s="59" t="s">
        <v>1501</v>
      </c>
      <c r="D1371" s="74" t="s">
        <v>1502</v>
      </c>
      <c r="E1371" s="73">
        <v>0</v>
      </c>
      <c r="F1371" s="66">
        <v>137681</v>
      </c>
    </row>
    <row r="1372" spans="1:6" s="67" customFormat="1" ht="12">
      <c r="A1372" s="57">
        <v>540818</v>
      </c>
      <c r="B1372" s="65" t="s">
        <v>165</v>
      </c>
      <c r="C1372" s="59" t="s">
        <v>1503</v>
      </c>
      <c r="D1372" s="74" t="s">
        <v>1504</v>
      </c>
      <c r="E1372" s="73">
        <v>0</v>
      </c>
      <c r="F1372" s="66">
        <v>125051</v>
      </c>
    </row>
    <row r="1373" spans="1:6" s="67" customFormat="1" ht="12">
      <c r="A1373" s="57">
        <v>540818</v>
      </c>
      <c r="B1373" s="65" t="s">
        <v>165</v>
      </c>
      <c r="C1373" s="59" t="s">
        <v>1505</v>
      </c>
      <c r="D1373" s="74" t="s">
        <v>1506</v>
      </c>
      <c r="E1373" s="73">
        <v>0</v>
      </c>
      <c r="F1373" s="66">
        <v>161622</v>
      </c>
    </row>
    <row r="1374" spans="1:6" s="67" customFormat="1" ht="12">
      <c r="A1374" s="57">
        <v>540818</v>
      </c>
      <c r="B1374" s="65" t="s">
        <v>165</v>
      </c>
      <c r="C1374" s="59" t="s">
        <v>1507</v>
      </c>
      <c r="D1374" s="74" t="s">
        <v>1508</v>
      </c>
      <c r="E1374" s="73">
        <v>0</v>
      </c>
      <c r="F1374" s="66">
        <v>218250</v>
      </c>
    </row>
    <row r="1375" spans="1:6" s="67" customFormat="1" ht="12">
      <c r="A1375" s="57">
        <v>540818</v>
      </c>
      <c r="B1375" s="65" t="s">
        <v>165</v>
      </c>
      <c r="C1375" s="59" t="s">
        <v>1509</v>
      </c>
      <c r="D1375" s="74" t="s">
        <v>1510</v>
      </c>
      <c r="E1375" s="73">
        <v>0</v>
      </c>
      <c r="F1375" s="66">
        <v>88771</v>
      </c>
    </row>
    <row r="1376" spans="1:6" s="67" customFormat="1" ht="12">
      <c r="A1376" s="57">
        <v>540818</v>
      </c>
      <c r="B1376" s="65" t="s">
        <v>165</v>
      </c>
      <c r="C1376" s="59" t="s">
        <v>1511</v>
      </c>
      <c r="D1376" s="74" t="s">
        <v>1512</v>
      </c>
      <c r="E1376" s="73">
        <v>0</v>
      </c>
      <c r="F1376" s="66">
        <v>184806</v>
      </c>
    </row>
    <row r="1377" spans="1:6" s="67" customFormat="1" ht="12">
      <c r="A1377" s="57">
        <v>540818</v>
      </c>
      <c r="B1377" s="65" t="s">
        <v>165</v>
      </c>
      <c r="C1377" s="59" t="s">
        <v>1513</v>
      </c>
      <c r="D1377" s="74" t="s">
        <v>1514</v>
      </c>
      <c r="E1377" s="73">
        <v>0</v>
      </c>
      <c r="F1377" s="66">
        <v>199122</v>
      </c>
    </row>
    <row r="1378" spans="1:6" s="67" customFormat="1" ht="12">
      <c r="A1378" s="57">
        <v>540818</v>
      </c>
      <c r="B1378" s="65" t="s">
        <v>165</v>
      </c>
      <c r="C1378" s="59" t="s">
        <v>1515</v>
      </c>
      <c r="D1378" s="74" t="s">
        <v>1516</v>
      </c>
      <c r="E1378" s="73">
        <v>0</v>
      </c>
      <c r="F1378" s="66">
        <v>255266</v>
      </c>
    </row>
    <row r="1379" spans="1:6" s="67" customFormat="1" ht="12">
      <c r="A1379" s="57">
        <v>540818</v>
      </c>
      <c r="B1379" s="65" t="s">
        <v>165</v>
      </c>
      <c r="C1379" s="59" t="s">
        <v>1517</v>
      </c>
      <c r="D1379" s="74" t="s">
        <v>1518</v>
      </c>
      <c r="E1379" s="73">
        <v>0</v>
      </c>
      <c r="F1379" s="66">
        <v>108051</v>
      </c>
    </row>
    <row r="1380" spans="1:6" s="67" customFormat="1" ht="12">
      <c r="A1380" s="57">
        <v>540818</v>
      </c>
      <c r="B1380" s="65" t="s">
        <v>165</v>
      </c>
      <c r="C1380" s="59" t="s">
        <v>1519</v>
      </c>
      <c r="D1380" s="74" t="s">
        <v>1520</v>
      </c>
      <c r="E1380" s="73">
        <v>0</v>
      </c>
      <c r="F1380" s="66">
        <v>112258</v>
      </c>
    </row>
    <row r="1381" spans="1:6" s="67" customFormat="1" ht="12">
      <c r="A1381" s="57">
        <v>540818</v>
      </c>
      <c r="B1381" s="65" t="s">
        <v>165</v>
      </c>
      <c r="C1381" s="59">
        <v>219005790</v>
      </c>
      <c r="D1381" s="74" t="s">
        <v>1521</v>
      </c>
      <c r="E1381" s="73">
        <v>0</v>
      </c>
      <c r="F1381" s="66">
        <v>212807</v>
      </c>
    </row>
    <row r="1382" spans="1:6" s="67" customFormat="1" ht="12">
      <c r="A1382" s="57">
        <v>540818</v>
      </c>
      <c r="B1382" s="65" t="s">
        <v>165</v>
      </c>
      <c r="C1382" s="59" t="s">
        <v>1522</v>
      </c>
      <c r="D1382" s="74" t="s">
        <v>1523</v>
      </c>
      <c r="E1382" s="73">
        <v>0</v>
      </c>
      <c r="F1382" s="66">
        <v>44431</v>
      </c>
    </row>
    <row r="1383" spans="1:6" s="67" customFormat="1" ht="12">
      <c r="A1383" s="57">
        <v>540818</v>
      </c>
      <c r="B1383" s="65" t="s">
        <v>165</v>
      </c>
      <c r="C1383" s="59" t="s">
        <v>1524</v>
      </c>
      <c r="D1383" s="74" t="s">
        <v>1525</v>
      </c>
      <c r="E1383" s="73">
        <v>0</v>
      </c>
      <c r="F1383" s="66">
        <v>66979</v>
      </c>
    </row>
    <row r="1384" spans="1:6" s="67" customFormat="1" ht="12">
      <c r="A1384" s="57">
        <v>540818</v>
      </c>
      <c r="B1384" s="65" t="s">
        <v>165</v>
      </c>
      <c r="C1384" s="59" t="s">
        <v>1526</v>
      </c>
      <c r="D1384" s="74" t="s">
        <v>1527</v>
      </c>
      <c r="E1384" s="73">
        <v>0</v>
      </c>
      <c r="F1384" s="66">
        <v>47127</v>
      </c>
    </row>
    <row r="1385" spans="1:6" s="67" customFormat="1" ht="12">
      <c r="A1385" s="57">
        <v>540818</v>
      </c>
      <c r="B1385" s="65" t="s">
        <v>165</v>
      </c>
      <c r="C1385" s="59" t="s">
        <v>1528</v>
      </c>
      <c r="D1385" s="74" t="s">
        <v>1529</v>
      </c>
      <c r="E1385" s="73">
        <v>0</v>
      </c>
      <c r="F1385" s="66">
        <v>61430</v>
      </c>
    </row>
    <row r="1386" spans="1:6" s="67" customFormat="1" ht="12">
      <c r="A1386" s="57">
        <v>540818</v>
      </c>
      <c r="B1386" s="65" t="s">
        <v>165</v>
      </c>
      <c r="C1386" s="59" t="s">
        <v>1530</v>
      </c>
      <c r="D1386" s="74" t="s">
        <v>1531</v>
      </c>
      <c r="E1386" s="73">
        <v>0</v>
      </c>
      <c r="F1386" s="66">
        <v>223830</v>
      </c>
    </row>
    <row r="1387" spans="1:6" s="67" customFormat="1" ht="12">
      <c r="A1387" s="57">
        <v>540818</v>
      </c>
      <c r="B1387" s="65" t="s">
        <v>165</v>
      </c>
      <c r="C1387" s="59" t="s">
        <v>1532</v>
      </c>
      <c r="D1387" s="74" t="s">
        <v>1533</v>
      </c>
      <c r="E1387" s="73">
        <v>0</v>
      </c>
      <c r="F1387" s="66">
        <v>110343</v>
      </c>
    </row>
    <row r="1388" spans="1:6" s="67" customFormat="1" ht="12">
      <c r="A1388" s="57">
        <v>540818</v>
      </c>
      <c r="B1388" s="65" t="s">
        <v>165</v>
      </c>
      <c r="C1388" s="59" t="s">
        <v>1534</v>
      </c>
      <c r="D1388" s="74" t="s">
        <v>1535</v>
      </c>
      <c r="E1388" s="73">
        <v>0</v>
      </c>
      <c r="F1388" s="66">
        <v>42464</v>
      </c>
    </row>
    <row r="1389" spans="1:6" s="67" customFormat="1" ht="12">
      <c r="A1389" s="57">
        <v>540818</v>
      </c>
      <c r="B1389" s="65" t="s">
        <v>165</v>
      </c>
      <c r="C1389" s="59" t="s">
        <v>1536</v>
      </c>
      <c r="D1389" s="74" t="s">
        <v>1537</v>
      </c>
      <c r="E1389" s="73">
        <v>0</v>
      </c>
      <c r="F1389" s="66">
        <v>69269</v>
      </c>
    </row>
    <row r="1390" spans="1:6" s="67" customFormat="1" ht="12">
      <c r="A1390" s="57">
        <v>540818</v>
      </c>
      <c r="B1390" s="65" t="s">
        <v>165</v>
      </c>
      <c r="C1390" s="59" t="s">
        <v>1538</v>
      </c>
      <c r="D1390" s="74" t="s">
        <v>1539</v>
      </c>
      <c r="E1390" s="73">
        <v>0</v>
      </c>
      <c r="F1390" s="66">
        <v>91525</v>
      </c>
    </row>
    <row r="1391" spans="1:6" s="67" customFormat="1" ht="12">
      <c r="A1391" s="57">
        <v>540818</v>
      </c>
      <c r="B1391" s="65" t="s">
        <v>165</v>
      </c>
      <c r="C1391" s="59" t="s">
        <v>1540</v>
      </c>
      <c r="D1391" s="74" t="s">
        <v>1541</v>
      </c>
      <c r="E1391" s="73">
        <v>0</v>
      </c>
      <c r="F1391" s="66">
        <v>150063</v>
      </c>
    </row>
    <row r="1392" spans="1:6" s="67" customFormat="1" ht="12">
      <c r="A1392" s="57">
        <v>540818</v>
      </c>
      <c r="B1392" s="65" t="s">
        <v>165</v>
      </c>
      <c r="C1392" s="59" t="s">
        <v>1542</v>
      </c>
      <c r="D1392" s="74" t="s">
        <v>1543</v>
      </c>
      <c r="E1392" s="73">
        <v>0</v>
      </c>
      <c r="F1392" s="66">
        <v>50075</v>
      </c>
    </row>
    <row r="1393" spans="1:6" s="67" customFormat="1" ht="12">
      <c r="A1393" s="57">
        <v>540818</v>
      </c>
      <c r="B1393" s="65" t="s">
        <v>165</v>
      </c>
      <c r="C1393" s="59" t="s">
        <v>1544</v>
      </c>
      <c r="D1393" s="74" t="s">
        <v>1545</v>
      </c>
      <c r="E1393" s="73">
        <v>0</v>
      </c>
      <c r="F1393" s="66">
        <v>276603</v>
      </c>
    </row>
    <row r="1394" spans="1:6" s="67" customFormat="1" ht="12">
      <c r="A1394" s="57">
        <v>540818</v>
      </c>
      <c r="B1394" s="65" t="s">
        <v>165</v>
      </c>
      <c r="C1394" s="59" t="s">
        <v>1546</v>
      </c>
      <c r="D1394" s="74" t="s">
        <v>1547</v>
      </c>
      <c r="E1394" s="73">
        <v>0</v>
      </c>
      <c r="F1394" s="66">
        <v>135502</v>
      </c>
    </row>
    <row r="1395" spans="1:6" s="67" customFormat="1" ht="12">
      <c r="A1395" s="57">
        <v>540818</v>
      </c>
      <c r="B1395" s="65" t="s">
        <v>165</v>
      </c>
      <c r="C1395" s="59" t="s">
        <v>1548</v>
      </c>
      <c r="D1395" s="74" t="s">
        <v>1549</v>
      </c>
      <c r="E1395" s="73">
        <v>0</v>
      </c>
      <c r="F1395" s="66">
        <v>118270</v>
      </c>
    </row>
    <row r="1396" spans="1:6" s="67" customFormat="1" ht="12">
      <c r="A1396" s="57">
        <v>540818</v>
      </c>
      <c r="B1396" s="65" t="s">
        <v>165</v>
      </c>
      <c r="C1396" s="59" t="s">
        <v>1550</v>
      </c>
      <c r="D1396" s="74" t="s">
        <v>1551</v>
      </c>
      <c r="E1396" s="73">
        <v>0</v>
      </c>
      <c r="F1396" s="66">
        <v>227763</v>
      </c>
    </row>
    <row r="1397" spans="1:6" s="67" customFormat="1" ht="12">
      <c r="A1397" s="57">
        <v>540818</v>
      </c>
      <c r="B1397" s="65" t="s">
        <v>165</v>
      </c>
      <c r="C1397" s="59" t="s">
        <v>1552</v>
      </c>
      <c r="D1397" s="74" t="s">
        <v>1553</v>
      </c>
      <c r="E1397" s="73">
        <v>0</v>
      </c>
      <c r="F1397" s="66">
        <v>397154</v>
      </c>
    </row>
    <row r="1398" spans="1:6" s="67" customFormat="1" ht="12">
      <c r="A1398" s="57">
        <v>540818</v>
      </c>
      <c r="B1398" s="65" t="s">
        <v>165</v>
      </c>
      <c r="C1398" s="59" t="s">
        <v>1554</v>
      </c>
      <c r="D1398" s="74" t="s">
        <v>1555</v>
      </c>
      <c r="E1398" s="73">
        <v>0</v>
      </c>
      <c r="F1398" s="66">
        <v>182565</v>
      </c>
    </row>
    <row r="1399" spans="1:6" s="67" customFormat="1" ht="12">
      <c r="A1399" s="57">
        <v>540818</v>
      </c>
      <c r="B1399" s="65" t="s">
        <v>165</v>
      </c>
      <c r="C1399" s="59" t="s">
        <v>1556</v>
      </c>
      <c r="D1399" s="74" t="s">
        <v>1557</v>
      </c>
      <c r="E1399" s="73">
        <v>0</v>
      </c>
      <c r="F1399" s="66">
        <v>113195</v>
      </c>
    </row>
    <row r="1400" spans="1:6" s="67" customFormat="1" ht="12">
      <c r="A1400" s="57">
        <v>540818</v>
      </c>
      <c r="B1400" s="65" t="s">
        <v>165</v>
      </c>
      <c r="C1400" s="59" t="s">
        <v>1558</v>
      </c>
      <c r="D1400" s="74" t="s">
        <v>1559</v>
      </c>
      <c r="E1400" s="73">
        <v>0</v>
      </c>
      <c r="F1400" s="66">
        <v>223698</v>
      </c>
    </row>
    <row r="1401" spans="1:6" s="67" customFormat="1" ht="12">
      <c r="A1401" s="57">
        <v>540818</v>
      </c>
      <c r="B1401" s="65" t="s">
        <v>165</v>
      </c>
      <c r="C1401" s="59" t="s">
        <v>1560</v>
      </c>
      <c r="D1401" s="74" t="s">
        <v>1561</v>
      </c>
      <c r="E1401" s="73">
        <v>0</v>
      </c>
      <c r="F1401" s="66">
        <v>109927</v>
      </c>
    </row>
    <row r="1402" spans="1:6" s="67" customFormat="1" ht="12">
      <c r="A1402" s="57">
        <v>540818</v>
      </c>
      <c r="B1402" s="65" t="s">
        <v>165</v>
      </c>
      <c r="C1402" s="59" t="s">
        <v>1562</v>
      </c>
      <c r="D1402" s="74" t="s">
        <v>1563</v>
      </c>
      <c r="E1402" s="73">
        <v>0</v>
      </c>
      <c r="F1402" s="66">
        <v>204570</v>
      </c>
    </row>
    <row r="1403" spans="1:6" s="67" customFormat="1" ht="12">
      <c r="A1403" s="57">
        <v>540818</v>
      </c>
      <c r="B1403" s="65" t="s">
        <v>165</v>
      </c>
      <c r="C1403" s="59" t="s">
        <v>1564</v>
      </c>
      <c r="D1403" s="74" t="s">
        <v>1565</v>
      </c>
      <c r="E1403" s="73">
        <v>0</v>
      </c>
      <c r="F1403" s="66">
        <v>518461</v>
      </c>
    </row>
    <row r="1404" spans="1:6" s="67" customFormat="1" ht="12">
      <c r="A1404" s="57">
        <v>540818</v>
      </c>
      <c r="B1404" s="65" t="s">
        <v>165</v>
      </c>
      <c r="C1404" s="59" t="s">
        <v>1566</v>
      </c>
      <c r="D1404" s="74" t="s">
        <v>1567</v>
      </c>
      <c r="E1404" s="73">
        <v>0</v>
      </c>
      <c r="F1404" s="66">
        <v>175024</v>
      </c>
    </row>
    <row r="1405" spans="1:6" s="67" customFormat="1" ht="12">
      <c r="A1405" s="57">
        <v>540818</v>
      </c>
      <c r="B1405" s="65" t="s">
        <v>165</v>
      </c>
      <c r="C1405" s="59" t="s">
        <v>1568</v>
      </c>
      <c r="D1405" s="74" t="s">
        <v>1569</v>
      </c>
      <c r="E1405" s="73">
        <v>0</v>
      </c>
      <c r="F1405" s="66">
        <v>152360</v>
      </c>
    </row>
    <row r="1406" spans="1:6" s="67" customFormat="1" ht="12">
      <c r="A1406" s="57">
        <v>540818</v>
      </c>
      <c r="B1406" s="65" t="s">
        <v>165</v>
      </c>
      <c r="C1406" s="59" t="s">
        <v>1570</v>
      </c>
      <c r="D1406" s="74" t="s">
        <v>1571</v>
      </c>
      <c r="E1406" s="73">
        <v>0</v>
      </c>
      <c r="F1406" s="66">
        <v>39346</v>
      </c>
    </row>
    <row r="1407" spans="1:6" s="67" customFormat="1" ht="12">
      <c r="A1407" s="57">
        <v>540818</v>
      </c>
      <c r="B1407" s="65" t="s">
        <v>165</v>
      </c>
      <c r="C1407" s="59" t="s">
        <v>1572</v>
      </c>
      <c r="D1407" s="74" t="s">
        <v>1573</v>
      </c>
      <c r="E1407" s="73">
        <v>0</v>
      </c>
      <c r="F1407" s="66">
        <v>93795</v>
      </c>
    </row>
    <row r="1408" spans="1:6" s="67" customFormat="1" ht="12">
      <c r="A1408" s="57">
        <v>540818</v>
      </c>
      <c r="B1408" s="65" t="s">
        <v>165</v>
      </c>
      <c r="C1408" s="59" t="s">
        <v>1574</v>
      </c>
      <c r="D1408" s="74" t="s">
        <v>1575</v>
      </c>
      <c r="E1408" s="73">
        <v>0</v>
      </c>
      <c r="F1408" s="66">
        <v>152754</v>
      </c>
    </row>
    <row r="1409" spans="1:6" s="67" customFormat="1" ht="12">
      <c r="A1409" s="57">
        <v>540818</v>
      </c>
      <c r="B1409" s="65" t="s">
        <v>165</v>
      </c>
      <c r="C1409" s="59" t="s">
        <v>1576</v>
      </c>
      <c r="D1409" s="74" t="s">
        <v>1577</v>
      </c>
      <c r="E1409" s="73">
        <v>0</v>
      </c>
      <c r="F1409" s="66">
        <v>153359</v>
      </c>
    </row>
    <row r="1410" spans="1:6" s="67" customFormat="1" ht="12">
      <c r="A1410" s="57">
        <v>540818</v>
      </c>
      <c r="B1410" s="65" t="s">
        <v>165</v>
      </c>
      <c r="C1410" s="59" t="s">
        <v>1578</v>
      </c>
      <c r="D1410" s="74" t="s">
        <v>1579</v>
      </c>
      <c r="E1410" s="73">
        <v>0</v>
      </c>
      <c r="F1410" s="66">
        <v>193031</v>
      </c>
    </row>
    <row r="1411" spans="1:6" s="67" customFormat="1" ht="12">
      <c r="A1411" s="57">
        <v>540818</v>
      </c>
      <c r="B1411" s="65" t="s">
        <v>165</v>
      </c>
      <c r="C1411" s="59" t="s">
        <v>1580</v>
      </c>
      <c r="D1411" s="74" t="s">
        <v>1581</v>
      </c>
      <c r="E1411" s="73">
        <v>0</v>
      </c>
      <c r="F1411" s="66">
        <v>200998</v>
      </c>
    </row>
    <row r="1412" spans="1:6" s="67" customFormat="1" ht="12">
      <c r="A1412" s="57">
        <v>540818</v>
      </c>
      <c r="B1412" s="65" t="s">
        <v>165</v>
      </c>
      <c r="C1412" s="59" t="s">
        <v>1582</v>
      </c>
      <c r="D1412" s="74" t="s">
        <v>1583</v>
      </c>
      <c r="E1412" s="73">
        <v>0</v>
      </c>
      <c r="F1412" s="66">
        <v>593037</v>
      </c>
    </row>
    <row r="1413" spans="1:6" s="67" customFormat="1" ht="12">
      <c r="A1413" s="57">
        <v>540818</v>
      </c>
      <c r="B1413" s="65" t="s">
        <v>165</v>
      </c>
      <c r="C1413" s="59" t="s">
        <v>1584</v>
      </c>
      <c r="D1413" s="74" t="s">
        <v>1585</v>
      </c>
      <c r="E1413" s="73">
        <v>0</v>
      </c>
      <c r="F1413" s="66">
        <v>107438</v>
      </c>
    </row>
    <row r="1414" spans="1:6" s="67" customFormat="1" ht="12">
      <c r="A1414" s="57">
        <v>540818</v>
      </c>
      <c r="B1414" s="65" t="s">
        <v>165</v>
      </c>
      <c r="C1414" s="59" t="s">
        <v>1586</v>
      </c>
      <c r="D1414" s="74" t="s">
        <v>1587</v>
      </c>
      <c r="E1414" s="73">
        <v>0</v>
      </c>
      <c r="F1414" s="66">
        <v>155569</v>
      </c>
    </row>
    <row r="1415" spans="1:6" s="67" customFormat="1" ht="12">
      <c r="A1415" s="57">
        <v>540818</v>
      </c>
      <c r="B1415" s="65" t="s">
        <v>165</v>
      </c>
      <c r="C1415" s="59" t="s">
        <v>1588</v>
      </c>
      <c r="D1415" s="74" t="s">
        <v>1589</v>
      </c>
      <c r="E1415" s="73">
        <v>0</v>
      </c>
      <c r="F1415" s="66">
        <v>85345</v>
      </c>
    </row>
    <row r="1416" spans="1:6" s="67" customFormat="1" ht="12">
      <c r="A1416" s="57">
        <v>540818</v>
      </c>
      <c r="B1416" s="65" t="s">
        <v>165</v>
      </c>
      <c r="C1416" s="59" t="s">
        <v>1590</v>
      </c>
      <c r="D1416" s="74" t="s">
        <v>1591</v>
      </c>
      <c r="E1416" s="73">
        <v>0</v>
      </c>
      <c r="F1416" s="66">
        <v>69491</v>
      </c>
    </row>
    <row r="1417" spans="1:6" s="67" customFormat="1" ht="12">
      <c r="A1417" s="57">
        <v>540818</v>
      </c>
      <c r="B1417" s="65" t="s">
        <v>165</v>
      </c>
      <c r="C1417" s="59" t="s">
        <v>1592</v>
      </c>
      <c r="D1417" s="74" t="s">
        <v>1593</v>
      </c>
      <c r="E1417" s="73">
        <v>0</v>
      </c>
      <c r="F1417" s="66">
        <v>55418</v>
      </c>
    </row>
    <row r="1418" spans="1:6" s="67" customFormat="1" ht="12">
      <c r="A1418" s="57">
        <v>540818</v>
      </c>
      <c r="B1418" s="65" t="s">
        <v>165</v>
      </c>
      <c r="C1418" s="59" t="s">
        <v>1594</v>
      </c>
      <c r="D1418" s="74" t="s">
        <v>1595</v>
      </c>
      <c r="E1418" s="73">
        <v>0</v>
      </c>
      <c r="F1418" s="66">
        <v>287648</v>
      </c>
    </row>
    <row r="1419" spans="1:6" s="67" customFormat="1" ht="12">
      <c r="A1419" s="57">
        <v>540818</v>
      </c>
      <c r="B1419" s="65" t="s">
        <v>165</v>
      </c>
      <c r="C1419" s="59">
        <v>213013030</v>
      </c>
      <c r="D1419" s="74" t="s">
        <v>1596</v>
      </c>
      <c r="E1419" s="73">
        <v>0</v>
      </c>
      <c r="F1419" s="66">
        <v>131306</v>
      </c>
    </row>
    <row r="1420" spans="1:6" s="67" customFormat="1" ht="12">
      <c r="A1420" s="57">
        <v>540818</v>
      </c>
      <c r="B1420" s="65" t="s">
        <v>165</v>
      </c>
      <c r="C1420" s="59" t="s">
        <v>1597</v>
      </c>
      <c r="D1420" s="74" t="s">
        <v>1598</v>
      </c>
      <c r="E1420" s="73">
        <v>0</v>
      </c>
      <c r="F1420" s="66">
        <v>95892</v>
      </c>
    </row>
    <row r="1421" spans="1:6" s="67" customFormat="1" ht="12">
      <c r="A1421" s="57">
        <v>540818</v>
      </c>
      <c r="B1421" s="65" t="s">
        <v>165</v>
      </c>
      <c r="C1421" s="59" t="s">
        <v>1599</v>
      </c>
      <c r="D1421" s="74" t="s">
        <v>1600</v>
      </c>
      <c r="E1421" s="73">
        <v>0</v>
      </c>
      <c r="F1421" s="66">
        <v>532400</v>
      </c>
    </row>
    <row r="1422" spans="1:6" s="67" customFormat="1" ht="12">
      <c r="A1422" s="57">
        <v>540818</v>
      </c>
      <c r="B1422" s="65" t="s">
        <v>165</v>
      </c>
      <c r="C1422" s="59" t="s">
        <v>1601</v>
      </c>
      <c r="D1422" s="74" t="s">
        <v>1602</v>
      </c>
      <c r="E1422" s="73">
        <v>0</v>
      </c>
      <c r="F1422" s="66">
        <v>64288</v>
      </c>
    </row>
    <row r="1423" spans="1:6" s="67" customFormat="1" ht="12">
      <c r="A1423" s="57">
        <v>540818</v>
      </c>
      <c r="B1423" s="65" t="s">
        <v>165</v>
      </c>
      <c r="C1423" s="59">
        <v>217413074</v>
      </c>
      <c r="D1423" s="74" t="s">
        <v>1603</v>
      </c>
      <c r="E1423" s="73">
        <v>0</v>
      </c>
      <c r="F1423" s="66">
        <v>227588</v>
      </c>
    </row>
    <row r="1424" spans="1:6" s="67" customFormat="1" ht="12">
      <c r="A1424" s="57">
        <v>540818</v>
      </c>
      <c r="B1424" s="65" t="s">
        <v>165</v>
      </c>
      <c r="C1424" s="59">
        <v>214013140</v>
      </c>
      <c r="D1424" s="74" t="s">
        <v>1604</v>
      </c>
      <c r="E1424" s="73">
        <v>0</v>
      </c>
      <c r="F1424" s="66">
        <v>229171</v>
      </c>
    </row>
    <row r="1425" spans="1:6" s="67" customFormat="1" ht="12">
      <c r="A1425" s="57">
        <v>540818</v>
      </c>
      <c r="B1425" s="65" t="s">
        <v>165</v>
      </c>
      <c r="C1425" s="59">
        <v>216013160</v>
      </c>
      <c r="D1425" s="74" t="s">
        <v>1605</v>
      </c>
      <c r="E1425" s="73">
        <v>0</v>
      </c>
      <c r="F1425" s="66">
        <v>95109</v>
      </c>
    </row>
    <row r="1426" spans="1:6" s="67" customFormat="1" ht="12">
      <c r="A1426" s="57">
        <v>540818</v>
      </c>
      <c r="B1426" s="65" t="s">
        <v>165</v>
      </c>
      <c r="C1426" s="59">
        <v>218813188</v>
      </c>
      <c r="D1426" s="74" t="s">
        <v>1606</v>
      </c>
      <c r="E1426" s="73">
        <v>0</v>
      </c>
      <c r="F1426" s="66">
        <v>136780</v>
      </c>
    </row>
    <row r="1427" spans="1:6" s="67" customFormat="1" ht="12">
      <c r="A1427" s="57">
        <v>540818</v>
      </c>
      <c r="B1427" s="65" t="s">
        <v>165</v>
      </c>
      <c r="C1427" s="59">
        <v>211213212</v>
      </c>
      <c r="D1427" s="74" t="s">
        <v>1607</v>
      </c>
      <c r="E1427" s="73">
        <v>0</v>
      </c>
      <c r="F1427" s="66">
        <v>174730</v>
      </c>
    </row>
    <row r="1428" spans="1:6" s="67" customFormat="1" ht="12">
      <c r="A1428" s="57">
        <v>540818</v>
      </c>
      <c r="B1428" s="65" t="s">
        <v>165</v>
      </c>
      <c r="C1428" s="59">
        <v>212213222</v>
      </c>
      <c r="D1428" s="74" t="s">
        <v>1608</v>
      </c>
      <c r="E1428" s="73">
        <v>0</v>
      </c>
      <c r="F1428" s="66">
        <v>139939</v>
      </c>
    </row>
    <row r="1429" spans="1:6" s="67" customFormat="1" ht="12">
      <c r="A1429" s="57">
        <v>540818</v>
      </c>
      <c r="B1429" s="65" t="s">
        <v>165</v>
      </c>
      <c r="C1429" s="59">
        <v>214413244</v>
      </c>
      <c r="D1429" s="74" t="s">
        <v>1609</v>
      </c>
      <c r="E1429" s="73">
        <v>0</v>
      </c>
      <c r="F1429" s="66">
        <v>649447</v>
      </c>
    </row>
    <row r="1430" spans="1:6" s="67" customFormat="1" ht="12">
      <c r="A1430" s="57">
        <v>540818</v>
      </c>
      <c r="B1430" s="65" t="s">
        <v>165</v>
      </c>
      <c r="C1430" s="59">
        <v>214813248</v>
      </c>
      <c r="D1430" s="74" t="s">
        <v>1610</v>
      </c>
      <c r="E1430" s="73">
        <v>0</v>
      </c>
      <c r="F1430" s="66">
        <v>72643</v>
      </c>
    </row>
    <row r="1431" spans="1:6" s="67" customFormat="1" ht="12">
      <c r="A1431" s="57">
        <v>540818</v>
      </c>
      <c r="B1431" s="65" t="s">
        <v>165</v>
      </c>
      <c r="C1431" s="59">
        <v>216813268</v>
      </c>
      <c r="D1431" s="74" t="s">
        <v>1611</v>
      </c>
      <c r="E1431" s="73">
        <v>0</v>
      </c>
      <c r="F1431" s="66">
        <v>117049</v>
      </c>
    </row>
    <row r="1432" spans="1:6" s="67" customFormat="1" ht="12">
      <c r="A1432" s="57">
        <v>540818</v>
      </c>
      <c r="B1432" s="65" t="s">
        <v>165</v>
      </c>
      <c r="C1432" s="59">
        <v>210013300</v>
      </c>
      <c r="D1432" s="74" t="s">
        <v>1612</v>
      </c>
      <c r="E1432" s="73">
        <v>0</v>
      </c>
      <c r="F1432" s="66">
        <v>154101</v>
      </c>
    </row>
    <row r="1433" spans="1:6" s="67" customFormat="1" ht="12">
      <c r="A1433" s="57">
        <v>540818</v>
      </c>
      <c r="B1433" s="65" t="s">
        <v>165</v>
      </c>
      <c r="C1433" s="59">
        <v>213313433</v>
      </c>
      <c r="D1433" s="74" t="s">
        <v>1613</v>
      </c>
      <c r="E1433" s="73">
        <v>0</v>
      </c>
      <c r="F1433" s="66">
        <v>246222</v>
      </c>
    </row>
    <row r="1434" spans="1:6" s="67" customFormat="1" ht="12">
      <c r="A1434" s="57">
        <v>540818</v>
      </c>
      <c r="B1434" s="65" t="s">
        <v>165</v>
      </c>
      <c r="C1434" s="59">
        <v>214013440</v>
      </c>
      <c r="D1434" s="74" t="s">
        <v>1614</v>
      </c>
      <c r="E1434" s="73">
        <v>0</v>
      </c>
      <c r="F1434" s="66">
        <v>134555</v>
      </c>
    </row>
    <row r="1435" spans="1:6" s="67" customFormat="1" ht="12">
      <c r="A1435" s="57">
        <v>540818</v>
      </c>
      <c r="B1435" s="65" t="s">
        <v>165</v>
      </c>
      <c r="C1435" s="59">
        <v>214213442</v>
      </c>
      <c r="D1435" s="74" t="s">
        <v>1615</v>
      </c>
      <c r="E1435" s="73">
        <v>0</v>
      </c>
      <c r="F1435" s="66">
        <v>563309</v>
      </c>
    </row>
    <row r="1436" spans="1:6" s="67" customFormat="1" ht="12">
      <c r="A1436" s="57">
        <v>540818</v>
      </c>
      <c r="B1436" s="65" t="s">
        <v>165</v>
      </c>
      <c r="C1436" s="59">
        <v>215813458</v>
      </c>
      <c r="D1436" s="74" t="s">
        <v>1616</v>
      </c>
      <c r="E1436" s="73">
        <v>0</v>
      </c>
      <c r="F1436" s="66">
        <v>161273</v>
      </c>
    </row>
    <row r="1437" spans="1:6" s="67" customFormat="1" ht="12">
      <c r="A1437" s="57">
        <v>540818</v>
      </c>
      <c r="B1437" s="65" t="s">
        <v>165</v>
      </c>
      <c r="C1437" s="59">
        <v>216813468</v>
      </c>
      <c r="D1437" s="74" t="s">
        <v>1617</v>
      </c>
      <c r="E1437" s="73">
        <v>0</v>
      </c>
      <c r="F1437" s="66">
        <v>458261</v>
      </c>
    </row>
    <row r="1438" spans="1:6" s="67" customFormat="1" ht="12">
      <c r="A1438" s="57">
        <v>540818</v>
      </c>
      <c r="B1438" s="65" t="s">
        <v>165</v>
      </c>
      <c r="C1438" s="59">
        <v>217313473</v>
      </c>
      <c r="D1438" s="74" t="s">
        <v>1618</v>
      </c>
      <c r="E1438" s="73">
        <v>0</v>
      </c>
      <c r="F1438" s="66">
        <v>215897</v>
      </c>
    </row>
    <row r="1439" spans="1:6" s="67" customFormat="1" ht="12">
      <c r="A1439" s="57">
        <v>540818</v>
      </c>
      <c r="B1439" s="65" t="s">
        <v>165</v>
      </c>
      <c r="C1439" s="59">
        <v>214913549</v>
      </c>
      <c r="D1439" s="74" t="s">
        <v>1619</v>
      </c>
      <c r="E1439" s="73">
        <v>0</v>
      </c>
      <c r="F1439" s="66">
        <v>290272</v>
      </c>
    </row>
    <row r="1440" spans="1:6" s="67" customFormat="1" ht="12">
      <c r="A1440" s="57">
        <v>540818</v>
      </c>
      <c r="B1440" s="65" t="s">
        <v>165</v>
      </c>
      <c r="C1440" s="59">
        <v>218013580</v>
      </c>
      <c r="D1440" s="74" t="s">
        <v>1620</v>
      </c>
      <c r="E1440" s="73">
        <v>0</v>
      </c>
      <c r="F1440" s="66">
        <v>72776</v>
      </c>
    </row>
    <row r="1441" spans="1:6" s="67" customFormat="1" ht="12">
      <c r="A1441" s="57">
        <v>540818</v>
      </c>
      <c r="B1441" s="65" t="s">
        <v>165</v>
      </c>
      <c r="C1441" s="59">
        <v>210013600</v>
      </c>
      <c r="D1441" s="74" t="s">
        <v>1621</v>
      </c>
      <c r="E1441" s="73">
        <v>0</v>
      </c>
      <c r="F1441" s="66">
        <v>176154</v>
      </c>
    </row>
    <row r="1442" spans="1:6" s="67" customFormat="1" ht="12">
      <c r="A1442" s="57">
        <v>540818</v>
      </c>
      <c r="B1442" s="65" t="s">
        <v>165</v>
      </c>
      <c r="C1442" s="59">
        <v>212013620</v>
      </c>
      <c r="D1442" s="74" t="s">
        <v>1622</v>
      </c>
      <c r="E1442" s="73">
        <v>0</v>
      </c>
      <c r="F1442" s="66">
        <v>62621</v>
      </c>
    </row>
    <row r="1443" spans="1:6" s="67" customFormat="1" ht="12">
      <c r="A1443" s="57">
        <v>540818</v>
      </c>
      <c r="B1443" s="65" t="s">
        <v>165</v>
      </c>
      <c r="C1443" s="59">
        <v>214713647</v>
      </c>
      <c r="D1443" s="74" t="s">
        <v>1623</v>
      </c>
      <c r="E1443" s="73">
        <v>0</v>
      </c>
      <c r="F1443" s="66">
        <v>138338</v>
      </c>
    </row>
    <row r="1444" spans="1:6" s="67" customFormat="1" ht="12">
      <c r="A1444" s="57">
        <v>540818</v>
      </c>
      <c r="B1444" s="65" t="s">
        <v>165</v>
      </c>
      <c r="C1444" s="59">
        <v>215013650</v>
      </c>
      <c r="D1444" s="74" t="s">
        <v>1624</v>
      </c>
      <c r="E1444" s="73">
        <v>0</v>
      </c>
      <c r="F1444" s="66">
        <v>122433</v>
      </c>
    </row>
    <row r="1445" spans="1:6" s="67" customFormat="1" ht="12">
      <c r="A1445" s="57">
        <v>540818</v>
      </c>
      <c r="B1445" s="65" t="s">
        <v>165</v>
      </c>
      <c r="C1445" s="59">
        <v>215413654</v>
      </c>
      <c r="D1445" s="74" t="s">
        <v>1625</v>
      </c>
      <c r="E1445" s="73">
        <v>0</v>
      </c>
      <c r="F1445" s="66">
        <v>309219</v>
      </c>
    </row>
    <row r="1446" spans="1:6" s="67" customFormat="1" ht="12">
      <c r="A1446" s="57">
        <v>540818</v>
      </c>
      <c r="B1446" s="65" t="s">
        <v>165</v>
      </c>
      <c r="C1446" s="59">
        <v>215513655</v>
      </c>
      <c r="D1446" s="74" t="s">
        <v>1626</v>
      </c>
      <c r="E1446" s="73">
        <v>0</v>
      </c>
      <c r="F1446" s="66">
        <v>145341</v>
      </c>
    </row>
    <row r="1447" spans="1:6" s="67" customFormat="1" ht="12">
      <c r="A1447" s="57">
        <v>540818</v>
      </c>
      <c r="B1447" s="65" t="s">
        <v>165</v>
      </c>
      <c r="C1447" s="59">
        <v>215713657</v>
      </c>
      <c r="D1447" s="74" t="s">
        <v>1627</v>
      </c>
      <c r="E1447" s="73">
        <v>0</v>
      </c>
      <c r="F1447" s="66">
        <v>357074</v>
      </c>
    </row>
    <row r="1448" spans="1:6" s="67" customFormat="1" ht="12">
      <c r="A1448" s="57">
        <v>540818</v>
      </c>
      <c r="B1448" s="65" t="s">
        <v>165</v>
      </c>
      <c r="C1448" s="59">
        <v>216713667</v>
      </c>
      <c r="D1448" s="74" t="s">
        <v>1628</v>
      </c>
      <c r="E1448" s="73">
        <v>0</v>
      </c>
      <c r="F1448" s="66">
        <v>224967</v>
      </c>
    </row>
    <row r="1449" spans="1:6" s="67" customFormat="1" ht="12">
      <c r="A1449" s="57">
        <v>540818</v>
      </c>
      <c r="B1449" s="65" t="s">
        <v>165</v>
      </c>
      <c r="C1449" s="59">
        <v>217013670</v>
      </c>
      <c r="D1449" s="74" t="s">
        <v>1629</v>
      </c>
      <c r="E1449" s="73">
        <v>0</v>
      </c>
      <c r="F1449" s="66">
        <v>307585</v>
      </c>
    </row>
    <row r="1450" spans="1:6" s="67" customFormat="1" ht="12">
      <c r="A1450" s="57">
        <v>540818</v>
      </c>
      <c r="B1450" s="65" t="s">
        <v>165</v>
      </c>
      <c r="C1450" s="59">
        <v>217313673</v>
      </c>
      <c r="D1450" s="74" t="s">
        <v>1630</v>
      </c>
      <c r="E1450" s="73">
        <v>0</v>
      </c>
      <c r="F1450" s="66">
        <v>132751</v>
      </c>
    </row>
    <row r="1451" spans="1:6" s="67" customFormat="1" ht="12">
      <c r="A1451" s="57">
        <v>540818</v>
      </c>
      <c r="B1451" s="65" t="s">
        <v>165</v>
      </c>
      <c r="C1451" s="59">
        <v>218313683</v>
      </c>
      <c r="D1451" s="74" t="s">
        <v>1631</v>
      </c>
      <c r="E1451" s="73">
        <v>0</v>
      </c>
      <c r="F1451" s="66">
        <v>185837</v>
      </c>
    </row>
    <row r="1452" spans="1:6" s="67" customFormat="1" ht="12">
      <c r="A1452" s="57">
        <v>540818</v>
      </c>
      <c r="B1452" s="65" t="s">
        <v>165</v>
      </c>
      <c r="C1452" s="59">
        <v>218813688</v>
      </c>
      <c r="D1452" s="74" t="s">
        <v>1632</v>
      </c>
      <c r="E1452" s="73">
        <v>0</v>
      </c>
      <c r="F1452" s="66">
        <v>330509</v>
      </c>
    </row>
    <row r="1453" spans="1:6" s="67" customFormat="1" ht="12">
      <c r="A1453" s="57">
        <v>540818</v>
      </c>
      <c r="B1453" s="65" t="s">
        <v>165</v>
      </c>
      <c r="C1453" s="59">
        <v>214413744</v>
      </c>
      <c r="D1453" s="74" t="s">
        <v>1633</v>
      </c>
      <c r="E1453" s="73">
        <v>0</v>
      </c>
      <c r="F1453" s="66">
        <v>236401</v>
      </c>
    </row>
    <row r="1454" spans="1:6" s="67" customFormat="1" ht="12">
      <c r="A1454" s="57">
        <v>540818</v>
      </c>
      <c r="B1454" s="65" t="s">
        <v>165</v>
      </c>
      <c r="C1454" s="59">
        <v>216013760</v>
      </c>
      <c r="D1454" s="74" t="s">
        <v>1634</v>
      </c>
      <c r="E1454" s="73">
        <v>0</v>
      </c>
      <c r="F1454" s="66">
        <v>78329</v>
      </c>
    </row>
    <row r="1455" spans="1:6" s="67" customFormat="1" ht="12">
      <c r="A1455" s="57">
        <v>540818</v>
      </c>
      <c r="B1455" s="65" t="s">
        <v>165</v>
      </c>
      <c r="C1455" s="59">
        <v>218013780</v>
      </c>
      <c r="D1455" s="74" t="s">
        <v>1635</v>
      </c>
      <c r="E1455" s="73">
        <v>0</v>
      </c>
      <c r="F1455" s="66">
        <v>147303</v>
      </c>
    </row>
    <row r="1456" spans="1:6" s="67" customFormat="1" ht="12">
      <c r="A1456" s="57">
        <v>540818</v>
      </c>
      <c r="B1456" s="65" t="s">
        <v>165</v>
      </c>
      <c r="C1456" s="59">
        <v>211013810</v>
      </c>
      <c r="D1456" s="74" t="s">
        <v>1636</v>
      </c>
      <c r="E1456" s="73">
        <v>0</v>
      </c>
      <c r="F1456" s="66">
        <v>227225</v>
      </c>
    </row>
    <row r="1457" spans="1:6" s="67" customFormat="1" ht="12">
      <c r="A1457" s="57">
        <v>540818</v>
      </c>
      <c r="B1457" s="65" t="s">
        <v>165</v>
      </c>
      <c r="C1457" s="59">
        <v>213613836</v>
      </c>
      <c r="D1457" s="74" t="s">
        <v>1637</v>
      </c>
      <c r="E1457" s="73">
        <v>0</v>
      </c>
      <c r="F1457" s="66">
        <v>424121</v>
      </c>
    </row>
    <row r="1458" spans="1:6" s="67" customFormat="1" ht="12">
      <c r="A1458" s="57">
        <v>540818</v>
      </c>
      <c r="B1458" s="65" t="s">
        <v>165</v>
      </c>
      <c r="C1458" s="59">
        <v>213813838</v>
      </c>
      <c r="D1458" s="74" t="s">
        <v>1638</v>
      </c>
      <c r="E1458" s="73">
        <v>0</v>
      </c>
      <c r="F1458" s="66">
        <v>143312</v>
      </c>
    </row>
    <row r="1459" spans="1:6" s="67" customFormat="1" ht="12">
      <c r="A1459" s="57">
        <v>540818</v>
      </c>
      <c r="B1459" s="65" t="s">
        <v>165</v>
      </c>
      <c r="C1459" s="59">
        <v>217313873</v>
      </c>
      <c r="D1459" s="74" t="s">
        <v>1639</v>
      </c>
      <c r="E1459" s="73">
        <v>0</v>
      </c>
      <c r="F1459" s="66">
        <v>179533</v>
      </c>
    </row>
    <row r="1460" spans="1:6" s="67" customFormat="1" ht="12">
      <c r="A1460" s="57">
        <v>540818</v>
      </c>
      <c r="B1460" s="65" t="s">
        <v>165</v>
      </c>
      <c r="C1460" s="59">
        <v>219413894</v>
      </c>
      <c r="D1460" s="74" t="s">
        <v>1640</v>
      </c>
      <c r="E1460" s="73">
        <v>0</v>
      </c>
      <c r="F1460" s="66">
        <v>107118</v>
      </c>
    </row>
    <row r="1461" spans="1:6" s="67" customFormat="1" ht="12">
      <c r="A1461" s="57">
        <v>540818</v>
      </c>
      <c r="B1461" s="65" t="s">
        <v>165</v>
      </c>
      <c r="C1461" s="68">
        <v>212215022</v>
      </c>
      <c r="D1461" s="74" t="s">
        <v>1641</v>
      </c>
      <c r="E1461" s="73">
        <v>0</v>
      </c>
      <c r="F1461" s="66">
        <v>13226</v>
      </c>
    </row>
    <row r="1462" spans="1:6" s="67" customFormat="1" ht="12">
      <c r="A1462" s="57">
        <v>540818</v>
      </c>
      <c r="B1462" s="65" t="s">
        <v>165</v>
      </c>
      <c r="C1462" s="68">
        <v>214715047</v>
      </c>
      <c r="D1462" s="74" t="s">
        <v>1642</v>
      </c>
      <c r="E1462" s="73">
        <v>0</v>
      </c>
      <c r="F1462" s="66">
        <v>116979</v>
      </c>
    </row>
    <row r="1463" spans="1:6" s="67" customFormat="1" ht="12">
      <c r="A1463" s="57">
        <v>540818</v>
      </c>
      <c r="B1463" s="65" t="s">
        <v>165</v>
      </c>
      <c r="C1463" s="68">
        <v>215115051</v>
      </c>
      <c r="D1463" s="74" t="s">
        <v>1643</v>
      </c>
      <c r="E1463" s="73">
        <v>0</v>
      </c>
      <c r="F1463" s="66">
        <v>38862</v>
      </c>
    </row>
    <row r="1464" spans="1:6" s="67" customFormat="1" ht="12">
      <c r="A1464" s="57">
        <v>540818</v>
      </c>
      <c r="B1464" s="65" t="s">
        <v>165</v>
      </c>
      <c r="C1464" s="68">
        <v>218715087</v>
      </c>
      <c r="D1464" s="74" t="s">
        <v>1644</v>
      </c>
      <c r="E1464" s="73">
        <v>0</v>
      </c>
      <c r="F1464" s="66">
        <v>62893</v>
      </c>
    </row>
    <row r="1465" spans="1:6" s="67" customFormat="1" ht="12">
      <c r="A1465" s="57">
        <v>540818</v>
      </c>
      <c r="B1465" s="65" t="s">
        <v>165</v>
      </c>
      <c r="C1465" s="68">
        <v>219015090</v>
      </c>
      <c r="D1465" s="74" t="s">
        <v>1645</v>
      </c>
      <c r="E1465" s="73">
        <v>0</v>
      </c>
      <c r="F1465" s="66">
        <v>14603</v>
      </c>
    </row>
    <row r="1466" spans="1:6" s="67" customFormat="1" ht="12">
      <c r="A1466" s="57">
        <v>540818</v>
      </c>
      <c r="B1466" s="65" t="s">
        <v>165</v>
      </c>
      <c r="C1466" s="68">
        <v>219215092</v>
      </c>
      <c r="D1466" s="74" t="s">
        <v>1646</v>
      </c>
      <c r="E1466" s="73">
        <v>0</v>
      </c>
      <c r="F1466" s="66">
        <v>17877</v>
      </c>
    </row>
    <row r="1467" spans="1:6" s="67" customFormat="1" ht="12">
      <c r="A1467" s="57">
        <v>540818</v>
      </c>
      <c r="B1467" s="65" t="s">
        <v>165</v>
      </c>
      <c r="C1467" s="68">
        <v>219715097</v>
      </c>
      <c r="D1467" s="74" t="s">
        <v>1647</v>
      </c>
      <c r="E1467" s="73">
        <v>0</v>
      </c>
      <c r="F1467" s="66">
        <v>57657</v>
      </c>
    </row>
    <row r="1468" spans="1:6" s="67" customFormat="1" ht="12">
      <c r="A1468" s="57">
        <v>540818</v>
      </c>
      <c r="B1468" s="65" t="s">
        <v>165</v>
      </c>
      <c r="C1468" s="68">
        <v>210415104</v>
      </c>
      <c r="D1468" s="74" t="s">
        <v>1648</v>
      </c>
      <c r="E1468" s="73">
        <v>0</v>
      </c>
      <c r="F1468" s="66">
        <v>34352</v>
      </c>
    </row>
    <row r="1469" spans="1:6" s="67" customFormat="1" ht="12">
      <c r="A1469" s="57">
        <v>540818</v>
      </c>
      <c r="B1469" s="65" t="s">
        <v>165</v>
      </c>
      <c r="C1469" s="68">
        <v>210615106</v>
      </c>
      <c r="D1469" s="74" t="s">
        <v>1649</v>
      </c>
      <c r="E1469" s="73">
        <v>0</v>
      </c>
      <c r="F1469" s="66">
        <v>20551</v>
      </c>
    </row>
    <row r="1470" spans="1:6" s="67" customFormat="1" ht="12">
      <c r="A1470" s="57">
        <v>540818</v>
      </c>
      <c r="B1470" s="65" t="s">
        <v>165</v>
      </c>
      <c r="C1470" s="68">
        <v>210915109</v>
      </c>
      <c r="D1470" s="74" t="s">
        <v>1650</v>
      </c>
      <c r="E1470" s="73">
        <v>0</v>
      </c>
      <c r="F1470" s="66">
        <v>45060</v>
      </c>
    </row>
    <row r="1471" spans="1:6" s="67" customFormat="1" ht="12">
      <c r="A1471" s="57">
        <v>540818</v>
      </c>
      <c r="B1471" s="65" t="s">
        <v>165</v>
      </c>
      <c r="C1471" s="68">
        <v>211415114</v>
      </c>
      <c r="D1471" s="74" t="s">
        <v>1651</v>
      </c>
      <c r="E1471" s="73">
        <v>0</v>
      </c>
      <c r="F1471" s="66">
        <v>4025</v>
      </c>
    </row>
    <row r="1472" spans="1:6" s="67" customFormat="1" ht="12">
      <c r="A1472" s="57">
        <v>540818</v>
      </c>
      <c r="B1472" s="65" t="s">
        <v>165</v>
      </c>
      <c r="C1472" s="68">
        <v>213115131</v>
      </c>
      <c r="D1472" s="74" t="s">
        <v>1652</v>
      </c>
      <c r="E1472" s="73">
        <v>0</v>
      </c>
      <c r="F1472" s="66">
        <v>28057</v>
      </c>
    </row>
    <row r="1473" spans="1:6" s="67" customFormat="1" ht="12">
      <c r="A1473" s="57">
        <v>540818</v>
      </c>
      <c r="B1473" s="65" t="s">
        <v>165</v>
      </c>
      <c r="C1473" s="68">
        <v>213515135</v>
      </c>
      <c r="D1473" s="74" t="s">
        <v>1653</v>
      </c>
      <c r="E1473" s="73">
        <v>0</v>
      </c>
      <c r="F1473" s="66">
        <v>27075</v>
      </c>
    </row>
    <row r="1474" spans="1:6" s="67" customFormat="1" ht="12">
      <c r="A1474" s="57">
        <v>540818</v>
      </c>
      <c r="B1474" s="65" t="s">
        <v>165</v>
      </c>
      <c r="C1474" s="68">
        <v>216215162</v>
      </c>
      <c r="D1474" s="74" t="s">
        <v>1654</v>
      </c>
      <c r="E1474" s="73">
        <v>0</v>
      </c>
      <c r="F1474" s="66">
        <v>29207</v>
      </c>
    </row>
    <row r="1475" spans="1:6" s="67" customFormat="1" ht="12">
      <c r="A1475" s="57">
        <v>540818</v>
      </c>
      <c r="B1475" s="65" t="s">
        <v>165</v>
      </c>
      <c r="C1475" s="68">
        <v>217215172</v>
      </c>
      <c r="D1475" s="74" t="s">
        <v>1655</v>
      </c>
      <c r="E1475" s="73">
        <v>0</v>
      </c>
      <c r="F1475" s="66">
        <v>25878</v>
      </c>
    </row>
    <row r="1476" spans="1:6" s="67" customFormat="1" ht="12">
      <c r="A1476" s="57">
        <v>540818</v>
      </c>
      <c r="B1476" s="65" t="s">
        <v>165</v>
      </c>
      <c r="C1476" s="68">
        <v>217615176</v>
      </c>
      <c r="D1476" s="74" t="s">
        <v>1656</v>
      </c>
      <c r="E1476" s="73">
        <v>0</v>
      </c>
      <c r="F1476" s="66">
        <v>400998</v>
      </c>
    </row>
    <row r="1477" spans="1:6" s="67" customFormat="1" ht="12">
      <c r="A1477" s="57">
        <v>540818</v>
      </c>
      <c r="B1477" s="65" t="s">
        <v>165</v>
      </c>
      <c r="C1477" s="68">
        <v>218015180</v>
      </c>
      <c r="D1477" s="74" t="s">
        <v>1657</v>
      </c>
      <c r="E1477" s="73">
        <v>0</v>
      </c>
      <c r="F1477" s="66">
        <v>41306</v>
      </c>
    </row>
    <row r="1478" spans="1:6" s="67" customFormat="1" ht="12">
      <c r="A1478" s="57">
        <v>540818</v>
      </c>
      <c r="B1478" s="65" t="s">
        <v>165</v>
      </c>
      <c r="C1478" s="68">
        <v>218315183</v>
      </c>
      <c r="D1478" s="74" t="s">
        <v>1658</v>
      </c>
      <c r="E1478" s="73">
        <v>0</v>
      </c>
      <c r="F1478" s="66">
        <v>99493</v>
      </c>
    </row>
    <row r="1479" spans="1:6" s="67" customFormat="1" ht="12">
      <c r="A1479" s="57">
        <v>540818</v>
      </c>
      <c r="B1479" s="65" t="s">
        <v>165</v>
      </c>
      <c r="C1479" s="68">
        <v>218515185</v>
      </c>
      <c r="D1479" s="74" t="s">
        <v>1659</v>
      </c>
      <c r="E1479" s="73">
        <v>0</v>
      </c>
      <c r="F1479" s="66">
        <v>57625</v>
      </c>
    </row>
    <row r="1480" spans="1:6" s="67" customFormat="1" ht="12">
      <c r="A1480" s="57">
        <v>540818</v>
      </c>
      <c r="B1480" s="65" t="s">
        <v>165</v>
      </c>
      <c r="C1480" s="68">
        <v>218715187</v>
      </c>
      <c r="D1480" s="74" t="s">
        <v>1660</v>
      </c>
      <c r="E1480" s="73">
        <v>0</v>
      </c>
      <c r="F1480" s="66">
        <v>21247</v>
      </c>
    </row>
    <row r="1481" spans="1:6" s="67" customFormat="1" ht="12">
      <c r="A1481" s="57">
        <v>540818</v>
      </c>
      <c r="B1481" s="65" t="s">
        <v>165</v>
      </c>
      <c r="C1481" s="68">
        <v>218915189</v>
      </c>
      <c r="D1481" s="74" t="s">
        <v>1661</v>
      </c>
      <c r="E1481" s="73">
        <v>0</v>
      </c>
      <c r="F1481" s="66">
        <v>32112</v>
      </c>
    </row>
    <row r="1482" spans="1:6" s="67" customFormat="1" ht="12">
      <c r="A1482" s="57">
        <v>540818</v>
      </c>
      <c r="B1482" s="65" t="s">
        <v>165</v>
      </c>
      <c r="C1482" s="68">
        <v>210415204</v>
      </c>
      <c r="D1482" s="74" t="s">
        <v>1662</v>
      </c>
      <c r="E1482" s="73">
        <v>0</v>
      </c>
      <c r="F1482" s="66">
        <v>60926</v>
      </c>
    </row>
    <row r="1483" spans="1:6" s="67" customFormat="1" ht="12">
      <c r="A1483" s="57">
        <v>540818</v>
      </c>
      <c r="B1483" s="65" t="s">
        <v>165</v>
      </c>
      <c r="C1483" s="68">
        <v>211215212</v>
      </c>
      <c r="D1483" s="74" t="s">
        <v>1663</v>
      </c>
      <c r="E1483" s="73">
        <v>0</v>
      </c>
      <c r="F1483" s="66">
        <v>31361</v>
      </c>
    </row>
    <row r="1484" spans="1:6" s="67" customFormat="1" ht="12">
      <c r="A1484" s="57">
        <v>540818</v>
      </c>
      <c r="B1484" s="65" t="s">
        <v>165</v>
      </c>
      <c r="C1484" s="68">
        <v>211515215</v>
      </c>
      <c r="D1484" s="74" t="s">
        <v>1664</v>
      </c>
      <c r="E1484" s="73">
        <v>0</v>
      </c>
      <c r="F1484" s="66">
        <v>16949</v>
      </c>
    </row>
    <row r="1485" spans="1:6" s="67" customFormat="1" ht="12">
      <c r="A1485" s="57">
        <v>540818</v>
      </c>
      <c r="B1485" s="65" t="s">
        <v>165</v>
      </c>
      <c r="C1485" s="68">
        <v>211815218</v>
      </c>
      <c r="D1485" s="74" t="s">
        <v>1665</v>
      </c>
      <c r="E1485" s="73">
        <v>0</v>
      </c>
      <c r="F1485" s="66">
        <v>29401</v>
      </c>
    </row>
    <row r="1486" spans="1:6" s="67" customFormat="1" ht="12">
      <c r="A1486" s="57">
        <v>540818</v>
      </c>
      <c r="B1486" s="65" t="s">
        <v>165</v>
      </c>
      <c r="C1486" s="68">
        <v>212315223</v>
      </c>
      <c r="D1486" s="74" t="s">
        <v>1666</v>
      </c>
      <c r="E1486" s="73">
        <v>0</v>
      </c>
      <c r="F1486" s="66">
        <v>53932</v>
      </c>
    </row>
    <row r="1487" spans="1:6" s="67" customFormat="1" ht="12">
      <c r="A1487" s="57">
        <v>540818</v>
      </c>
      <c r="B1487" s="65" t="s">
        <v>165</v>
      </c>
      <c r="C1487" s="68">
        <v>212415224</v>
      </c>
      <c r="D1487" s="74" t="s">
        <v>1667</v>
      </c>
      <c r="E1487" s="73">
        <v>0</v>
      </c>
      <c r="F1487" s="66">
        <v>32264</v>
      </c>
    </row>
    <row r="1488" spans="1:6" s="67" customFormat="1" ht="12">
      <c r="A1488" s="57">
        <v>540818</v>
      </c>
      <c r="B1488" s="65" t="s">
        <v>165</v>
      </c>
      <c r="C1488" s="68">
        <v>212615226</v>
      </c>
      <c r="D1488" s="74" t="s">
        <v>1668</v>
      </c>
      <c r="E1488" s="73">
        <v>0</v>
      </c>
      <c r="F1488" s="66">
        <v>13983</v>
      </c>
    </row>
    <row r="1489" spans="1:6" s="67" customFormat="1" ht="12">
      <c r="A1489" s="57">
        <v>540818</v>
      </c>
      <c r="B1489" s="65" t="s">
        <v>165</v>
      </c>
      <c r="C1489" s="68">
        <v>213215232</v>
      </c>
      <c r="D1489" s="74" t="s">
        <v>1669</v>
      </c>
      <c r="E1489" s="73">
        <v>0</v>
      </c>
      <c r="F1489" s="66">
        <v>44630</v>
      </c>
    </row>
    <row r="1490" spans="1:6" s="67" customFormat="1" ht="12">
      <c r="A1490" s="57">
        <v>540818</v>
      </c>
      <c r="B1490" s="65" t="s">
        <v>165</v>
      </c>
      <c r="C1490" s="68">
        <v>213615236</v>
      </c>
      <c r="D1490" s="74" t="s">
        <v>1670</v>
      </c>
      <c r="E1490" s="73">
        <v>0</v>
      </c>
      <c r="F1490" s="66">
        <v>14588</v>
      </c>
    </row>
    <row r="1491" spans="1:6" s="67" customFormat="1" ht="12">
      <c r="A1491" s="57">
        <v>540818</v>
      </c>
      <c r="B1491" s="65" t="s">
        <v>165</v>
      </c>
      <c r="C1491" s="68">
        <v>214415244</v>
      </c>
      <c r="D1491" s="74" t="s">
        <v>1671</v>
      </c>
      <c r="E1491" s="73">
        <v>0</v>
      </c>
      <c r="F1491" s="66">
        <v>40882</v>
      </c>
    </row>
    <row r="1492" spans="1:6" s="67" customFormat="1" ht="12">
      <c r="A1492" s="57">
        <v>540818</v>
      </c>
      <c r="B1492" s="65" t="s">
        <v>165</v>
      </c>
      <c r="C1492" s="68">
        <v>214815248</v>
      </c>
      <c r="D1492" s="74" t="s">
        <v>1672</v>
      </c>
      <c r="E1492" s="73">
        <v>0</v>
      </c>
      <c r="F1492" s="66">
        <v>21217</v>
      </c>
    </row>
    <row r="1493" spans="1:6" s="67" customFormat="1" ht="12">
      <c r="A1493" s="57">
        <v>540818</v>
      </c>
      <c r="B1493" s="65" t="s">
        <v>165</v>
      </c>
      <c r="C1493" s="68">
        <v>217215272</v>
      </c>
      <c r="D1493" s="74" t="s">
        <v>1673</v>
      </c>
      <c r="E1493" s="73">
        <v>0</v>
      </c>
      <c r="F1493" s="66">
        <v>35896</v>
      </c>
    </row>
    <row r="1494" spans="1:6" s="67" customFormat="1" ht="12">
      <c r="A1494" s="57">
        <v>540818</v>
      </c>
      <c r="B1494" s="65" t="s">
        <v>165</v>
      </c>
      <c r="C1494" s="68">
        <v>217615276</v>
      </c>
      <c r="D1494" s="74" t="s">
        <v>1674</v>
      </c>
      <c r="E1494" s="73">
        <v>0</v>
      </c>
      <c r="F1494" s="66">
        <v>26876</v>
      </c>
    </row>
    <row r="1495" spans="1:6" s="67" customFormat="1" ht="12">
      <c r="A1495" s="57">
        <v>540818</v>
      </c>
      <c r="B1495" s="65" t="s">
        <v>165</v>
      </c>
      <c r="C1495" s="68">
        <v>219315293</v>
      </c>
      <c r="D1495" s="74" t="s">
        <v>1675</v>
      </c>
      <c r="E1495" s="73">
        <v>0</v>
      </c>
      <c r="F1495" s="66">
        <v>22688</v>
      </c>
    </row>
    <row r="1496" spans="1:6" s="67" customFormat="1" ht="12">
      <c r="A1496" s="57">
        <v>540818</v>
      </c>
      <c r="B1496" s="65" t="s">
        <v>165</v>
      </c>
      <c r="C1496" s="68">
        <v>219615296</v>
      </c>
      <c r="D1496" s="74" t="s">
        <v>1676</v>
      </c>
      <c r="E1496" s="73">
        <v>0</v>
      </c>
      <c r="F1496" s="66">
        <v>34261</v>
      </c>
    </row>
    <row r="1497" spans="1:6" s="67" customFormat="1" ht="12">
      <c r="A1497" s="57">
        <v>540818</v>
      </c>
      <c r="B1497" s="65" t="s">
        <v>165</v>
      </c>
      <c r="C1497" s="68">
        <v>219915299</v>
      </c>
      <c r="D1497" s="74" t="s">
        <v>1677</v>
      </c>
      <c r="E1497" s="73">
        <v>0</v>
      </c>
      <c r="F1497" s="66">
        <v>120127</v>
      </c>
    </row>
    <row r="1498" spans="1:6" s="67" customFormat="1" ht="12">
      <c r="A1498" s="57">
        <v>540818</v>
      </c>
      <c r="B1498" s="65" t="s">
        <v>165</v>
      </c>
      <c r="C1498" s="68">
        <v>211715317</v>
      </c>
      <c r="D1498" s="74" t="s">
        <v>1678</v>
      </c>
      <c r="E1498" s="73">
        <v>0</v>
      </c>
      <c r="F1498" s="66">
        <v>14437</v>
      </c>
    </row>
    <row r="1499" spans="1:6" s="67" customFormat="1" ht="12">
      <c r="A1499" s="57">
        <v>540818</v>
      </c>
      <c r="B1499" s="65" t="s">
        <v>165</v>
      </c>
      <c r="C1499" s="68">
        <v>212215322</v>
      </c>
      <c r="D1499" s="74" t="s">
        <v>1679</v>
      </c>
      <c r="E1499" s="73">
        <v>0</v>
      </c>
      <c r="F1499" s="66">
        <v>77391</v>
      </c>
    </row>
    <row r="1500" spans="1:6" s="67" customFormat="1" ht="12">
      <c r="A1500" s="57">
        <v>540818</v>
      </c>
      <c r="B1500" s="65" t="s">
        <v>165</v>
      </c>
      <c r="C1500" s="68">
        <v>212515325</v>
      </c>
      <c r="D1500" s="74" t="s">
        <v>1680</v>
      </c>
      <c r="E1500" s="73">
        <v>0</v>
      </c>
      <c r="F1500" s="66">
        <v>26695</v>
      </c>
    </row>
    <row r="1501" spans="1:6" s="67" customFormat="1" ht="12">
      <c r="A1501" s="57">
        <v>540818</v>
      </c>
      <c r="B1501" s="65" t="s">
        <v>165</v>
      </c>
      <c r="C1501" s="68">
        <v>213215332</v>
      </c>
      <c r="D1501" s="74" t="s">
        <v>1681</v>
      </c>
      <c r="E1501" s="73">
        <v>0</v>
      </c>
      <c r="F1501" s="66">
        <v>28857</v>
      </c>
    </row>
    <row r="1502" spans="1:6" s="67" customFormat="1" ht="12">
      <c r="A1502" s="57">
        <v>540818</v>
      </c>
      <c r="B1502" s="65" t="s">
        <v>165</v>
      </c>
      <c r="C1502" s="68">
        <v>216215362</v>
      </c>
      <c r="D1502" s="74" t="s">
        <v>1682</v>
      </c>
      <c r="E1502" s="73">
        <v>0</v>
      </c>
      <c r="F1502" s="66">
        <v>14437</v>
      </c>
    </row>
    <row r="1503" spans="1:6" s="67" customFormat="1" ht="12">
      <c r="A1503" s="57">
        <v>540818</v>
      </c>
      <c r="B1503" s="65" t="s">
        <v>165</v>
      </c>
      <c r="C1503" s="68">
        <v>216715367</v>
      </c>
      <c r="D1503" s="74" t="s">
        <v>1683</v>
      </c>
      <c r="E1503" s="73">
        <v>0</v>
      </c>
      <c r="F1503" s="66">
        <v>46428</v>
      </c>
    </row>
    <row r="1504" spans="1:6" s="67" customFormat="1" ht="12">
      <c r="A1504" s="57">
        <v>540818</v>
      </c>
      <c r="B1504" s="65" t="s">
        <v>165</v>
      </c>
      <c r="C1504" s="68">
        <v>216815368</v>
      </c>
      <c r="D1504" s="74" t="s">
        <v>1684</v>
      </c>
      <c r="E1504" s="73">
        <v>0</v>
      </c>
      <c r="F1504" s="66">
        <v>37799</v>
      </c>
    </row>
    <row r="1505" spans="1:6" s="67" customFormat="1" ht="12">
      <c r="A1505" s="57">
        <v>540818</v>
      </c>
      <c r="B1505" s="65" t="s">
        <v>165</v>
      </c>
      <c r="C1505" s="68">
        <v>217715377</v>
      </c>
      <c r="D1505" s="74" t="s">
        <v>1685</v>
      </c>
      <c r="E1505" s="73">
        <v>0</v>
      </c>
      <c r="F1505" s="66">
        <v>36971</v>
      </c>
    </row>
    <row r="1506" spans="1:6" s="67" customFormat="1" ht="12">
      <c r="A1506" s="57">
        <v>540818</v>
      </c>
      <c r="B1506" s="65" t="s">
        <v>165</v>
      </c>
      <c r="C1506" s="68">
        <v>218015380</v>
      </c>
      <c r="D1506" s="74" t="s">
        <v>1686</v>
      </c>
      <c r="E1506" s="73">
        <v>0</v>
      </c>
      <c r="F1506" s="66">
        <v>17161</v>
      </c>
    </row>
    <row r="1507" spans="1:6" s="67" customFormat="1" ht="12">
      <c r="A1507" s="57">
        <v>540818</v>
      </c>
      <c r="B1507" s="65" t="s">
        <v>165</v>
      </c>
      <c r="C1507" s="68">
        <v>210115401</v>
      </c>
      <c r="D1507" s="74" t="s">
        <v>1687</v>
      </c>
      <c r="E1507" s="73">
        <v>0</v>
      </c>
      <c r="F1507" s="66">
        <v>11716</v>
      </c>
    </row>
    <row r="1508" spans="1:6" s="67" customFormat="1" ht="12">
      <c r="A1508" s="57">
        <v>540818</v>
      </c>
      <c r="B1508" s="65" t="s">
        <v>165</v>
      </c>
      <c r="C1508" s="68">
        <v>210315403</v>
      </c>
      <c r="D1508" s="74" t="s">
        <v>1688</v>
      </c>
      <c r="E1508" s="73">
        <v>0</v>
      </c>
      <c r="F1508" s="66">
        <v>25514</v>
      </c>
    </row>
    <row r="1509" spans="1:6" s="67" customFormat="1" ht="12">
      <c r="A1509" s="57">
        <v>540818</v>
      </c>
      <c r="B1509" s="65" t="s">
        <v>165</v>
      </c>
      <c r="C1509" s="68">
        <v>210715407</v>
      </c>
      <c r="D1509" s="74" t="s">
        <v>1689</v>
      </c>
      <c r="E1509" s="73">
        <v>0</v>
      </c>
      <c r="F1509" s="66">
        <v>78178</v>
      </c>
    </row>
    <row r="1510" spans="1:6" s="67" customFormat="1" ht="12">
      <c r="A1510" s="57">
        <v>540818</v>
      </c>
      <c r="B1510" s="65" t="s">
        <v>165</v>
      </c>
      <c r="C1510" s="68">
        <v>212515425</v>
      </c>
      <c r="D1510" s="74" t="s">
        <v>1690</v>
      </c>
      <c r="E1510" s="73">
        <v>0</v>
      </c>
      <c r="F1510" s="66">
        <v>33565</v>
      </c>
    </row>
    <row r="1511" spans="1:6" s="67" customFormat="1" ht="12">
      <c r="A1511" s="57">
        <v>540818</v>
      </c>
      <c r="B1511" s="65" t="s">
        <v>165</v>
      </c>
      <c r="C1511" s="68">
        <v>214215442</v>
      </c>
      <c r="D1511" s="74" t="s">
        <v>1691</v>
      </c>
      <c r="E1511" s="73">
        <v>0</v>
      </c>
      <c r="F1511" s="66">
        <v>71414</v>
      </c>
    </row>
    <row r="1512" spans="1:6" s="67" customFormat="1" ht="12">
      <c r="A1512" s="57">
        <v>540818</v>
      </c>
      <c r="B1512" s="65" t="s">
        <v>165</v>
      </c>
      <c r="C1512" s="68">
        <v>215515455</v>
      </c>
      <c r="D1512" s="74" t="s">
        <v>1692</v>
      </c>
      <c r="E1512" s="73">
        <v>0</v>
      </c>
      <c r="F1512" s="66">
        <v>65012</v>
      </c>
    </row>
    <row r="1513" spans="1:6" s="67" customFormat="1" ht="12">
      <c r="A1513" s="57">
        <v>540818</v>
      </c>
      <c r="B1513" s="65" t="s">
        <v>165</v>
      </c>
      <c r="C1513" s="68">
        <v>216415464</v>
      </c>
      <c r="D1513" s="74" t="s">
        <v>1693</v>
      </c>
      <c r="E1513" s="73">
        <v>0</v>
      </c>
      <c r="F1513" s="66">
        <v>37893</v>
      </c>
    </row>
    <row r="1514" spans="1:6" s="67" customFormat="1" ht="12">
      <c r="A1514" s="57">
        <v>540818</v>
      </c>
      <c r="B1514" s="65" t="s">
        <v>165</v>
      </c>
      <c r="C1514" s="68">
        <v>216615466</v>
      </c>
      <c r="D1514" s="74" t="s">
        <v>1694</v>
      </c>
      <c r="E1514" s="73">
        <v>0</v>
      </c>
      <c r="F1514" s="66">
        <v>41495</v>
      </c>
    </row>
    <row r="1515" spans="1:6" s="67" customFormat="1" ht="12">
      <c r="A1515" s="57">
        <v>540818</v>
      </c>
      <c r="B1515" s="65" t="s">
        <v>165</v>
      </c>
      <c r="C1515" s="68">
        <v>216915469</v>
      </c>
      <c r="D1515" s="74" t="s">
        <v>1695</v>
      </c>
      <c r="E1515" s="73">
        <v>0</v>
      </c>
      <c r="F1515" s="66">
        <v>167493</v>
      </c>
    </row>
    <row r="1516" spans="1:6" s="67" customFormat="1" ht="12">
      <c r="A1516" s="57">
        <v>540818</v>
      </c>
      <c r="B1516" s="65" t="s">
        <v>165</v>
      </c>
      <c r="C1516" s="68">
        <v>217615476</v>
      </c>
      <c r="D1516" s="74" t="s">
        <v>1696</v>
      </c>
      <c r="E1516" s="73">
        <v>0</v>
      </c>
      <c r="F1516" s="66">
        <v>40315</v>
      </c>
    </row>
    <row r="1517" spans="1:6" s="67" customFormat="1" ht="12">
      <c r="A1517" s="57">
        <v>540818</v>
      </c>
      <c r="B1517" s="65" t="s">
        <v>165</v>
      </c>
      <c r="C1517" s="68">
        <v>218015480</v>
      </c>
      <c r="D1517" s="74" t="s">
        <v>1697</v>
      </c>
      <c r="E1517" s="73">
        <v>0</v>
      </c>
      <c r="F1517" s="66">
        <v>81991</v>
      </c>
    </row>
    <row r="1518" spans="1:6" s="67" customFormat="1" ht="12">
      <c r="A1518" s="57">
        <v>540818</v>
      </c>
      <c r="B1518" s="65" t="s">
        <v>165</v>
      </c>
      <c r="C1518" s="68">
        <v>219115491</v>
      </c>
      <c r="D1518" s="74" t="s">
        <v>1698</v>
      </c>
      <c r="E1518" s="73">
        <v>0</v>
      </c>
      <c r="F1518" s="66">
        <v>90859</v>
      </c>
    </row>
    <row r="1519" spans="1:6" s="67" customFormat="1" ht="12">
      <c r="A1519" s="57">
        <v>540818</v>
      </c>
      <c r="B1519" s="65" t="s">
        <v>165</v>
      </c>
      <c r="C1519" s="68">
        <v>219415494</v>
      </c>
      <c r="D1519" s="74" t="s">
        <v>1699</v>
      </c>
      <c r="E1519" s="73">
        <v>0</v>
      </c>
      <c r="F1519" s="66">
        <v>35260</v>
      </c>
    </row>
    <row r="1520" spans="1:6" s="67" customFormat="1" ht="12">
      <c r="A1520" s="57">
        <v>540818</v>
      </c>
      <c r="B1520" s="65" t="s">
        <v>165</v>
      </c>
      <c r="C1520" s="68">
        <v>210015500</v>
      </c>
      <c r="D1520" s="74" t="s">
        <v>1700</v>
      </c>
      <c r="E1520" s="73">
        <v>0</v>
      </c>
      <c r="F1520" s="66">
        <v>19976</v>
      </c>
    </row>
    <row r="1521" spans="1:6" s="67" customFormat="1" ht="12">
      <c r="A1521" s="57">
        <v>540818</v>
      </c>
      <c r="B1521" s="65" t="s">
        <v>165</v>
      </c>
      <c r="C1521" s="68">
        <v>210715507</v>
      </c>
      <c r="D1521" s="74" t="s">
        <v>1701</v>
      </c>
      <c r="E1521" s="73">
        <v>0</v>
      </c>
      <c r="F1521" s="66">
        <v>81312</v>
      </c>
    </row>
    <row r="1522" spans="1:6" s="67" customFormat="1" ht="12">
      <c r="A1522" s="57">
        <v>540818</v>
      </c>
      <c r="B1522" s="65" t="s">
        <v>165</v>
      </c>
      <c r="C1522" s="68">
        <v>211115511</v>
      </c>
      <c r="D1522" s="74" t="s">
        <v>1702</v>
      </c>
      <c r="E1522" s="73">
        <v>0</v>
      </c>
      <c r="F1522" s="66">
        <v>14225</v>
      </c>
    </row>
    <row r="1523" spans="1:6" s="67" customFormat="1" ht="12">
      <c r="A1523" s="57">
        <v>540818</v>
      </c>
      <c r="B1523" s="65" t="s">
        <v>165</v>
      </c>
      <c r="C1523" s="68">
        <v>211415514</v>
      </c>
      <c r="D1523" s="74" t="s">
        <v>1703</v>
      </c>
      <c r="E1523" s="73">
        <v>0</v>
      </c>
      <c r="F1523" s="66">
        <v>24606</v>
      </c>
    </row>
    <row r="1524" spans="1:6" s="67" customFormat="1" ht="12">
      <c r="A1524" s="57">
        <v>540818</v>
      </c>
      <c r="B1524" s="65" t="s">
        <v>165</v>
      </c>
      <c r="C1524" s="68">
        <v>211615516</v>
      </c>
      <c r="D1524" s="74" t="s">
        <v>1704</v>
      </c>
      <c r="E1524" s="73">
        <v>0</v>
      </c>
      <c r="F1524" s="66">
        <v>196337</v>
      </c>
    </row>
    <row r="1525" spans="1:6" s="67" customFormat="1" ht="12">
      <c r="A1525" s="57">
        <v>540818</v>
      </c>
      <c r="B1525" s="65" t="s">
        <v>165</v>
      </c>
      <c r="C1525" s="68">
        <v>211815518</v>
      </c>
      <c r="D1525" s="74" t="s">
        <v>1705</v>
      </c>
      <c r="E1525" s="73">
        <v>0</v>
      </c>
      <c r="F1525" s="66">
        <v>18553</v>
      </c>
    </row>
    <row r="1526" spans="1:6" s="67" customFormat="1" ht="12">
      <c r="A1526" s="57">
        <v>540818</v>
      </c>
      <c r="B1526" s="65" t="s">
        <v>165</v>
      </c>
      <c r="C1526" s="68">
        <v>212215522</v>
      </c>
      <c r="D1526" s="74" t="s">
        <v>1706</v>
      </c>
      <c r="E1526" s="73">
        <v>0</v>
      </c>
      <c r="F1526" s="66">
        <v>16223</v>
      </c>
    </row>
    <row r="1527" spans="1:6" s="67" customFormat="1" ht="12">
      <c r="A1527" s="57">
        <v>540818</v>
      </c>
      <c r="B1527" s="65" t="s">
        <v>165</v>
      </c>
      <c r="C1527" s="68">
        <v>213115531</v>
      </c>
      <c r="D1527" s="74" t="s">
        <v>1707</v>
      </c>
      <c r="E1527" s="73">
        <v>0</v>
      </c>
      <c r="F1527" s="66">
        <v>72363</v>
      </c>
    </row>
    <row r="1528" spans="1:6" s="67" customFormat="1" ht="12">
      <c r="A1528" s="57">
        <v>540818</v>
      </c>
      <c r="B1528" s="65" t="s">
        <v>165</v>
      </c>
      <c r="C1528" s="68">
        <v>213315533</v>
      </c>
      <c r="D1528" s="74" t="s">
        <v>1708</v>
      </c>
      <c r="E1528" s="73">
        <v>0</v>
      </c>
      <c r="F1528" s="66">
        <v>23823</v>
      </c>
    </row>
    <row r="1529" spans="1:6" s="67" customFormat="1" ht="12">
      <c r="A1529" s="57">
        <v>540818</v>
      </c>
      <c r="B1529" s="65" t="s">
        <v>165</v>
      </c>
      <c r="C1529" s="68">
        <v>213715537</v>
      </c>
      <c r="D1529" s="74" t="s">
        <v>1709</v>
      </c>
      <c r="E1529" s="73">
        <v>0</v>
      </c>
      <c r="F1529" s="66">
        <v>36592</v>
      </c>
    </row>
    <row r="1530" spans="1:6" s="67" customFormat="1" ht="12">
      <c r="A1530" s="57">
        <v>540818</v>
      </c>
      <c r="B1530" s="65" t="s">
        <v>165</v>
      </c>
      <c r="C1530" s="68">
        <v>214215542</v>
      </c>
      <c r="D1530" s="74" t="s">
        <v>1710</v>
      </c>
      <c r="E1530" s="73">
        <v>0</v>
      </c>
      <c r="F1530" s="66">
        <v>58777</v>
      </c>
    </row>
    <row r="1531" spans="1:6" s="67" customFormat="1" ht="12">
      <c r="A1531" s="57">
        <v>540818</v>
      </c>
      <c r="B1531" s="65" t="s">
        <v>165</v>
      </c>
      <c r="C1531" s="68">
        <v>215015550</v>
      </c>
      <c r="D1531" s="74" t="s">
        <v>1711</v>
      </c>
      <c r="E1531" s="73">
        <v>0</v>
      </c>
      <c r="F1531" s="66">
        <v>14338</v>
      </c>
    </row>
    <row r="1532" spans="1:6" s="67" customFormat="1" ht="12">
      <c r="A1532" s="57">
        <v>540818</v>
      </c>
      <c r="B1532" s="65" t="s">
        <v>165</v>
      </c>
      <c r="C1532" s="68">
        <v>217215572</v>
      </c>
      <c r="D1532" s="74" t="s">
        <v>1712</v>
      </c>
      <c r="E1532" s="73">
        <v>0</v>
      </c>
      <c r="F1532" s="66">
        <v>339799</v>
      </c>
    </row>
    <row r="1533" spans="1:6" s="67" customFormat="1" ht="12">
      <c r="A1533" s="57">
        <v>540818</v>
      </c>
      <c r="B1533" s="65" t="s">
        <v>165</v>
      </c>
      <c r="C1533" s="68">
        <v>218015580</v>
      </c>
      <c r="D1533" s="74" t="s">
        <v>1713</v>
      </c>
      <c r="E1533" s="73">
        <v>0</v>
      </c>
      <c r="F1533" s="66">
        <v>57255</v>
      </c>
    </row>
    <row r="1534" spans="1:6" s="67" customFormat="1" ht="12">
      <c r="A1534" s="57">
        <v>540818</v>
      </c>
      <c r="B1534" s="65" t="s">
        <v>165</v>
      </c>
      <c r="C1534" s="68">
        <v>219915599</v>
      </c>
      <c r="D1534" s="74" t="s">
        <v>1714</v>
      </c>
      <c r="E1534" s="73">
        <v>0</v>
      </c>
      <c r="F1534" s="66">
        <v>74031</v>
      </c>
    </row>
    <row r="1535" spans="1:6" s="67" customFormat="1" ht="12">
      <c r="A1535" s="57">
        <v>540818</v>
      </c>
      <c r="B1535" s="65" t="s">
        <v>165</v>
      </c>
      <c r="C1535" s="68">
        <v>210015600</v>
      </c>
      <c r="D1535" s="74" t="s">
        <v>1715</v>
      </c>
      <c r="E1535" s="73">
        <v>0</v>
      </c>
      <c r="F1535" s="66">
        <v>44021</v>
      </c>
    </row>
    <row r="1536" spans="1:6" s="67" customFormat="1" ht="12">
      <c r="A1536" s="57">
        <v>540818</v>
      </c>
      <c r="B1536" s="65" t="s">
        <v>165</v>
      </c>
      <c r="C1536" s="68">
        <v>212115621</v>
      </c>
      <c r="D1536" s="74" t="s">
        <v>1716</v>
      </c>
      <c r="E1536" s="73">
        <v>0</v>
      </c>
      <c r="F1536" s="66">
        <v>18614</v>
      </c>
    </row>
    <row r="1537" spans="1:6" s="67" customFormat="1" ht="12">
      <c r="A1537" s="57">
        <v>540818</v>
      </c>
      <c r="B1537" s="65" t="s">
        <v>165</v>
      </c>
      <c r="C1537" s="68">
        <v>213215632</v>
      </c>
      <c r="D1537" s="74" t="s">
        <v>1717</v>
      </c>
      <c r="E1537" s="73">
        <v>0</v>
      </c>
      <c r="F1537" s="66">
        <v>111747</v>
      </c>
    </row>
    <row r="1538" spans="1:6" s="67" customFormat="1" ht="12">
      <c r="A1538" s="57">
        <v>540818</v>
      </c>
      <c r="B1538" s="65" t="s">
        <v>165</v>
      </c>
      <c r="C1538" s="68">
        <v>213815638</v>
      </c>
      <c r="D1538" s="74" t="s">
        <v>1718</v>
      </c>
      <c r="E1538" s="73">
        <v>0</v>
      </c>
      <c r="F1538" s="66">
        <v>26453</v>
      </c>
    </row>
    <row r="1539" spans="1:6" s="67" customFormat="1" ht="12">
      <c r="A1539" s="57">
        <v>540818</v>
      </c>
      <c r="B1539" s="65" t="s">
        <v>165</v>
      </c>
      <c r="C1539" s="68">
        <v>214615646</v>
      </c>
      <c r="D1539" s="74" t="s">
        <v>1719</v>
      </c>
      <c r="E1539" s="73">
        <v>0</v>
      </c>
      <c r="F1539" s="66">
        <v>122185</v>
      </c>
    </row>
    <row r="1540" spans="1:6" s="67" customFormat="1" ht="12">
      <c r="A1540" s="57">
        <v>540818</v>
      </c>
      <c r="B1540" s="65" t="s">
        <v>165</v>
      </c>
      <c r="C1540" s="68">
        <v>216015660</v>
      </c>
      <c r="D1540" s="74" t="s">
        <v>1720</v>
      </c>
      <c r="E1540" s="73">
        <v>0</v>
      </c>
      <c r="F1540" s="66">
        <v>15890</v>
      </c>
    </row>
    <row r="1541" spans="1:6" s="67" customFormat="1" ht="12">
      <c r="A1541" s="57">
        <v>540818</v>
      </c>
      <c r="B1541" s="65" t="s">
        <v>165</v>
      </c>
      <c r="C1541" s="68">
        <v>216415664</v>
      </c>
      <c r="D1541" s="74" t="s">
        <v>1721</v>
      </c>
      <c r="E1541" s="73">
        <v>0</v>
      </c>
      <c r="F1541" s="66">
        <v>41556</v>
      </c>
    </row>
    <row r="1542" spans="1:6" s="67" customFormat="1" ht="12">
      <c r="A1542" s="57">
        <v>540818</v>
      </c>
      <c r="B1542" s="65" t="s">
        <v>165</v>
      </c>
      <c r="C1542" s="68">
        <v>216715667</v>
      </c>
      <c r="D1542" s="74" t="s">
        <v>1722</v>
      </c>
      <c r="E1542" s="73">
        <v>0</v>
      </c>
      <c r="F1542" s="66">
        <v>42736</v>
      </c>
    </row>
    <row r="1543" spans="1:6" s="67" customFormat="1" ht="12">
      <c r="A1543" s="57">
        <v>540818</v>
      </c>
      <c r="B1543" s="65" t="s">
        <v>165</v>
      </c>
      <c r="C1543" s="68">
        <v>217315673</v>
      </c>
      <c r="D1543" s="74" t="s">
        <v>1723</v>
      </c>
      <c r="E1543" s="73">
        <v>0</v>
      </c>
      <c r="F1543" s="66">
        <v>38401</v>
      </c>
    </row>
    <row r="1544" spans="1:6" s="67" customFormat="1" ht="12">
      <c r="A1544" s="57">
        <v>540818</v>
      </c>
      <c r="B1544" s="65" t="s">
        <v>165</v>
      </c>
      <c r="C1544" s="68">
        <v>217615676</v>
      </c>
      <c r="D1544" s="74" t="s">
        <v>1724</v>
      </c>
      <c r="E1544" s="73">
        <v>0</v>
      </c>
      <c r="F1544" s="66">
        <v>30932</v>
      </c>
    </row>
    <row r="1545" spans="1:6" s="67" customFormat="1" ht="12">
      <c r="A1545" s="57">
        <v>540818</v>
      </c>
      <c r="B1545" s="65" t="s">
        <v>165</v>
      </c>
      <c r="C1545" s="68">
        <v>218115681</v>
      </c>
      <c r="D1545" s="74" t="s">
        <v>1725</v>
      </c>
      <c r="E1545" s="73">
        <v>0</v>
      </c>
      <c r="F1545" s="66">
        <v>77572</v>
      </c>
    </row>
    <row r="1546" spans="1:6" s="67" customFormat="1" ht="12">
      <c r="A1546" s="57">
        <v>540818</v>
      </c>
      <c r="B1546" s="65" t="s">
        <v>165</v>
      </c>
      <c r="C1546" s="68">
        <v>218615686</v>
      </c>
      <c r="D1546" s="74" t="s">
        <v>1726</v>
      </c>
      <c r="E1546" s="73">
        <v>0</v>
      </c>
      <c r="F1546" s="66">
        <v>61501</v>
      </c>
    </row>
    <row r="1547" spans="1:6" s="67" customFormat="1" ht="12">
      <c r="A1547" s="57">
        <v>540818</v>
      </c>
      <c r="B1547" s="65" t="s">
        <v>165</v>
      </c>
      <c r="C1547" s="68">
        <v>219015690</v>
      </c>
      <c r="D1547" s="74" t="s">
        <v>1727</v>
      </c>
      <c r="E1547" s="73">
        <v>0</v>
      </c>
      <c r="F1547" s="66">
        <v>34746</v>
      </c>
    </row>
    <row r="1548" spans="1:6" s="67" customFormat="1" ht="12">
      <c r="A1548" s="57">
        <v>540818</v>
      </c>
      <c r="B1548" s="65" t="s">
        <v>165</v>
      </c>
      <c r="C1548" s="68">
        <v>219315693</v>
      </c>
      <c r="D1548" s="74" t="s">
        <v>1728</v>
      </c>
      <c r="E1548" s="73">
        <v>0</v>
      </c>
      <c r="F1548" s="66">
        <v>73486</v>
      </c>
    </row>
    <row r="1549" spans="1:6" s="67" customFormat="1" ht="12">
      <c r="A1549" s="57">
        <v>540818</v>
      </c>
      <c r="B1549" s="65" t="s">
        <v>165</v>
      </c>
      <c r="C1549" s="68">
        <v>219615696</v>
      </c>
      <c r="D1549" s="74" t="s">
        <v>1729</v>
      </c>
      <c r="E1549" s="73">
        <v>0</v>
      </c>
      <c r="F1549" s="66">
        <v>18826</v>
      </c>
    </row>
    <row r="1550" spans="1:6" s="67" customFormat="1" ht="12">
      <c r="A1550" s="57">
        <v>540818</v>
      </c>
      <c r="B1550" s="65" t="s">
        <v>165</v>
      </c>
      <c r="C1550" s="68">
        <v>212015720</v>
      </c>
      <c r="D1550" s="74" t="s">
        <v>1730</v>
      </c>
      <c r="E1550" s="73">
        <v>0</v>
      </c>
      <c r="F1550" s="66">
        <v>18152</v>
      </c>
    </row>
    <row r="1551" spans="1:6" s="67" customFormat="1" ht="12">
      <c r="A1551" s="57">
        <v>540818</v>
      </c>
      <c r="B1551" s="65" t="s">
        <v>165</v>
      </c>
      <c r="C1551" s="68">
        <v>212315723</v>
      </c>
      <c r="D1551" s="74" t="s">
        <v>1731</v>
      </c>
      <c r="E1551" s="73">
        <v>0</v>
      </c>
      <c r="F1551" s="66">
        <v>9413</v>
      </c>
    </row>
    <row r="1552" spans="1:6" s="67" customFormat="1" ht="12">
      <c r="A1552" s="57">
        <v>540818</v>
      </c>
      <c r="B1552" s="65" t="s">
        <v>165</v>
      </c>
      <c r="C1552" s="68">
        <v>214015740</v>
      </c>
      <c r="D1552" s="74" t="s">
        <v>1732</v>
      </c>
      <c r="E1552" s="73">
        <v>0</v>
      </c>
      <c r="F1552" s="66">
        <v>68735</v>
      </c>
    </row>
    <row r="1553" spans="1:6" s="67" customFormat="1" ht="12">
      <c r="A1553" s="57">
        <v>540818</v>
      </c>
      <c r="B1553" s="65" t="s">
        <v>165</v>
      </c>
      <c r="C1553" s="68">
        <v>215315753</v>
      </c>
      <c r="D1553" s="74" t="s">
        <v>1733</v>
      </c>
      <c r="E1553" s="73">
        <v>0</v>
      </c>
      <c r="F1553" s="66">
        <v>75393</v>
      </c>
    </row>
    <row r="1554" spans="1:6" s="67" customFormat="1" ht="12">
      <c r="A1554" s="57">
        <v>540818</v>
      </c>
      <c r="B1554" s="65" t="s">
        <v>165</v>
      </c>
      <c r="C1554" s="68">
        <v>215515755</v>
      </c>
      <c r="D1554" s="74" t="s">
        <v>1734</v>
      </c>
      <c r="E1554" s="73">
        <v>0</v>
      </c>
      <c r="F1554" s="66">
        <v>65750</v>
      </c>
    </row>
    <row r="1555" spans="1:6" s="67" customFormat="1" ht="12">
      <c r="A1555" s="57">
        <v>540818</v>
      </c>
      <c r="B1555" s="65" t="s">
        <v>165</v>
      </c>
      <c r="C1555" s="68">
        <v>215715757</v>
      </c>
      <c r="D1555" s="74" t="s">
        <v>1735</v>
      </c>
      <c r="E1555" s="73">
        <v>0</v>
      </c>
      <c r="F1555" s="66">
        <v>55660</v>
      </c>
    </row>
    <row r="1556" spans="1:6" s="67" customFormat="1" ht="12">
      <c r="A1556" s="57">
        <v>540818</v>
      </c>
      <c r="B1556" s="65" t="s">
        <v>165</v>
      </c>
      <c r="C1556" s="68">
        <v>216115761</v>
      </c>
      <c r="D1556" s="74" t="s">
        <v>1736</v>
      </c>
      <c r="E1556" s="73">
        <v>0</v>
      </c>
      <c r="F1556" s="66">
        <v>28057</v>
      </c>
    </row>
    <row r="1557" spans="1:6" s="67" customFormat="1" ht="12">
      <c r="A1557" s="57">
        <v>540818</v>
      </c>
      <c r="B1557" s="65" t="s">
        <v>165</v>
      </c>
      <c r="C1557" s="68">
        <v>216215762</v>
      </c>
      <c r="D1557" s="74" t="s">
        <v>1737</v>
      </c>
      <c r="E1557" s="73">
        <v>0</v>
      </c>
      <c r="F1557" s="66">
        <v>26725</v>
      </c>
    </row>
    <row r="1558" spans="1:6" s="67" customFormat="1" ht="12">
      <c r="A1558" s="57">
        <v>540818</v>
      </c>
      <c r="B1558" s="65" t="s">
        <v>165</v>
      </c>
      <c r="C1558" s="68">
        <v>216315763</v>
      </c>
      <c r="D1558" s="74" t="s">
        <v>1738</v>
      </c>
      <c r="E1558" s="73">
        <v>0</v>
      </c>
      <c r="F1558" s="66">
        <v>57233</v>
      </c>
    </row>
    <row r="1559" spans="1:6" s="67" customFormat="1" ht="12">
      <c r="A1559" s="57">
        <v>540818</v>
      </c>
      <c r="B1559" s="65" t="s">
        <v>165</v>
      </c>
      <c r="C1559" s="68">
        <v>216415764</v>
      </c>
      <c r="D1559" s="74" t="s">
        <v>1739</v>
      </c>
      <c r="E1559" s="73">
        <v>0</v>
      </c>
      <c r="F1559" s="66">
        <v>48033</v>
      </c>
    </row>
    <row r="1560" spans="1:6" s="67" customFormat="1" ht="12">
      <c r="A1560" s="57">
        <v>540818</v>
      </c>
      <c r="B1560" s="65" t="s">
        <v>165</v>
      </c>
      <c r="C1560" s="68">
        <v>217415774</v>
      </c>
      <c r="D1560" s="74" t="s">
        <v>1740</v>
      </c>
      <c r="E1560" s="73">
        <v>0</v>
      </c>
      <c r="F1560" s="66">
        <v>23130</v>
      </c>
    </row>
    <row r="1561" spans="1:6" s="67" customFormat="1" ht="12">
      <c r="A1561" s="57">
        <v>540818</v>
      </c>
      <c r="B1561" s="65" t="s">
        <v>165</v>
      </c>
      <c r="C1561" s="68">
        <v>217615776</v>
      </c>
      <c r="D1561" s="74" t="s">
        <v>1741</v>
      </c>
      <c r="E1561" s="73">
        <v>0</v>
      </c>
      <c r="F1561" s="66">
        <v>36744</v>
      </c>
    </row>
    <row r="1562" spans="1:6" s="67" customFormat="1" ht="12">
      <c r="A1562" s="57">
        <v>540818</v>
      </c>
      <c r="B1562" s="65" t="s">
        <v>165</v>
      </c>
      <c r="C1562" s="68">
        <v>217815778</v>
      </c>
      <c r="D1562" s="74" t="s">
        <v>1742</v>
      </c>
      <c r="E1562" s="73">
        <v>0</v>
      </c>
      <c r="F1562" s="66">
        <v>30357</v>
      </c>
    </row>
    <row r="1563" spans="1:6" s="67" customFormat="1" ht="12">
      <c r="A1563" s="57">
        <v>540818</v>
      </c>
      <c r="B1563" s="65" t="s">
        <v>165</v>
      </c>
      <c r="C1563" s="68">
        <v>219015790</v>
      </c>
      <c r="D1563" s="74" t="s">
        <v>1743</v>
      </c>
      <c r="E1563" s="73">
        <v>0</v>
      </c>
      <c r="F1563" s="66">
        <v>43129</v>
      </c>
    </row>
    <row r="1564" spans="1:6" s="67" customFormat="1" ht="12">
      <c r="A1564" s="57">
        <v>540818</v>
      </c>
      <c r="B1564" s="65" t="s">
        <v>165</v>
      </c>
      <c r="C1564" s="68">
        <v>219815798</v>
      </c>
      <c r="D1564" s="74" t="s">
        <v>1744</v>
      </c>
      <c r="E1564" s="73">
        <v>0</v>
      </c>
      <c r="F1564" s="66">
        <v>28753</v>
      </c>
    </row>
    <row r="1565" spans="1:6" s="67" customFormat="1" ht="12">
      <c r="A1565" s="57">
        <v>540818</v>
      </c>
      <c r="B1565" s="65" t="s">
        <v>165</v>
      </c>
      <c r="C1565" s="68">
        <v>210415804</v>
      </c>
      <c r="D1565" s="74" t="s">
        <v>1745</v>
      </c>
      <c r="E1565" s="73">
        <v>0</v>
      </c>
      <c r="F1565" s="66">
        <v>64134</v>
      </c>
    </row>
    <row r="1566" spans="1:6" s="67" customFormat="1" ht="12">
      <c r="A1566" s="57">
        <v>540818</v>
      </c>
      <c r="B1566" s="65" t="s">
        <v>165</v>
      </c>
      <c r="C1566" s="68">
        <v>210615806</v>
      </c>
      <c r="D1566" s="74" t="s">
        <v>1746</v>
      </c>
      <c r="E1566" s="73">
        <v>0</v>
      </c>
      <c r="F1566" s="66">
        <v>80629</v>
      </c>
    </row>
    <row r="1567" spans="1:6" s="67" customFormat="1" ht="12">
      <c r="A1567" s="57">
        <v>540818</v>
      </c>
      <c r="B1567" s="65" t="s">
        <v>165</v>
      </c>
      <c r="C1567" s="68">
        <v>210815808</v>
      </c>
      <c r="D1567" s="74" t="s">
        <v>1747</v>
      </c>
      <c r="E1567" s="73">
        <v>0</v>
      </c>
      <c r="F1567" s="66">
        <v>16980</v>
      </c>
    </row>
    <row r="1568" spans="1:6" s="67" customFormat="1" ht="12">
      <c r="A1568" s="57">
        <v>540818</v>
      </c>
      <c r="B1568" s="65" t="s">
        <v>165</v>
      </c>
      <c r="C1568" s="68">
        <v>211015810</v>
      </c>
      <c r="D1568" s="74" t="s">
        <v>1748</v>
      </c>
      <c r="E1568" s="73">
        <v>0</v>
      </c>
      <c r="F1568" s="66">
        <v>28135</v>
      </c>
    </row>
    <row r="1569" spans="1:6" s="67" customFormat="1" ht="12">
      <c r="A1569" s="57">
        <v>540818</v>
      </c>
      <c r="B1569" s="65" t="s">
        <v>165</v>
      </c>
      <c r="C1569" s="68">
        <v>211415814</v>
      </c>
      <c r="D1569" s="74" t="s">
        <v>1749</v>
      </c>
      <c r="E1569" s="73">
        <v>0</v>
      </c>
      <c r="F1569" s="66">
        <v>70884</v>
      </c>
    </row>
    <row r="1570" spans="1:6" s="67" customFormat="1" ht="12">
      <c r="A1570" s="57">
        <v>540818</v>
      </c>
      <c r="B1570" s="65" t="s">
        <v>165</v>
      </c>
      <c r="C1570" s="68">
        <v>211615816</v>
      </c>
      <c r="D1570" s="74" t="s">
        <v>1750</v>
      </c>
      <c r="E1570" s="73">
        <v>0</v>
      </c>
      <c r="F1570" s="66">
        <v>38438</v>
      </c>
    </row>
    <row r="1571" spans="1:6" s="67" customFormat="1" ht="12">
      <c r="A1571" s="57">
        <v>540818</v>
      </c>
      <c r="B1571" s="65" t="s">
        <v>165</v>
      </c>
      <c r="C1571" s="68">
        <v>212015820</v>
      </c>
      <c r="D1571" s="74" t="s">
        <v>1751</v>
      </c>
      <c r="E1571" s="73">
        <v>0</v>
      </c>
      <c r="F1571" s="66">
        <v>29721</v>
      </c>
    </row>
    <row r="1572" spans="1:6" s="67" customFormat="1" ht="12">
      <c r="A1572" s="57">
        <v>540818</v>
      </c>
      <c r="B1572" s="65" t="s">
        <v>165</v>
      </c>
      <c r="C1572" s="68">
        <v>212215822</v>
      </c>
      <c r="D1572" s="74" t="s">
        <v>1752</v>
      </c>
      <c r="E1572" s="73">
        <v>0</v>
      </c>
      <c r="F1572" s="66">
        <v>42010</v>
      </c>
    </row>
    <row r="1573" spans="1:6" s="67" customFormat="1" ht="12">
      <c r="A1573" s="57">
        <v>540818</v>
      </c>
      <c r="B1573" s="65" t="s">
        <v>165</v>
      </c>
      <c r="C1573" s="68">
        <v>213215832</v>
      </c>
      <c r="D1573" s="74" t="s">
        <v>1753</v>
      </c>
      <c r="E1573" s="73">
        <v>0</v>
      </c>
      <c r="F1573" s="66">
        <v>13773</v>
      </c>
    </row>
    <row r="1574" spans="1:6" s="67" customFormat="1" ht="12">
      <c r="A1574" s="57">
        <v>540818</v>
      </c>
      <c r="B1574" s="65" t="s">
        <v>165</v>
      </c>
      <c r="C1574" s="68">
        <v>213515835</v>
      </c>
      <c r="D1574" s="74" t="s">
        <v>1754</v>
      </c>
      <c r="E1574" s="73">
        <v>0</v>
      </c>
      <c r="F1574" s="66">
        <v>55932</v>
      </c>
    </row>
    <row r="1575" spans="1:6" s="67" customFormat="1" ht="12">
      <c r="A1575" s="57">
        <v>540818</v>
      </c>
      <c r="B1575" s="65" t="s">
        <v>165</v>
      </c>
      <c r="C1575" s="68">
        <v>213715837</v>
      </c>
      <c r="D1575" s="74" t="s">
        <v>1755</v>
      </c>
      <c r="E1575" s="73">
        <v>0</v>
      </c>
      <c r="F1575" s="66">
        <v>69068</v>
      </c>
    </row>
    <row r="1576" spans="1:6" s="67" customFormat="1" ht="12">
      <c r="A1576" s="57">
        <v>540818</v>
      </c>
      <c r="B1576" s="65" t="s">
        <v>165</v>
      </c>
      <c r="C1576" s="68">
        <v>213915839</v>
      </c>
      <c r="D1576" s="74" t="s">
        <v>1756</v>
      </c>
      <c r="E1576" s="73">
        <v>0</v>
      </c>
      <c r="F1576" s="66">
        <v>18725</v>
      </c>
    </row>
    <row r="1577" spans="1:6" s="67" customFormat="1" ht="12">
      <c r="A1577" s="57">
        <v>540818</v>
      </c>
      <c r="B1577" s="65" t="s">
        <v>165</v>
      </c>
      <c r="C1577" s="68">
        <v>214215842</v>
      </c>
      <c r="D1577" s="74" t="s">
        <v>1757</v>
      </c>
      <c r="E1577" s="73">
        <v>0</v>
      </c>
      <c r="F1577" s="66">
        <v>64431</v>
      </c>
    </row>
    <row r="1578" spans="1:6" s="67" customFormat="1" ht="12">
      <c r="A1578" s="57">
        <v>540818</v>
      </c>
      <c r="B1578" s="65" t="s">
        <v>165</v>
      </c>
      <c r="C1578" s="68">
        <v>216115861</v>
      </c>
      <c r="D1578" s="74" t="s">
        <v>1758</v>
      </c>
      <c r="E1578" s="73">
        <v>0</v>
      </c>
      <c r="F1578" s="66">
        <v>109170</v>
      </c>
    </row>
    <row r="1579" spans="1:6" s="67" customFormat="1" ht="12">
      <c r="A1579" s="57">
        <v>540818</v>
      </c>
      <c r="B1579" s="65" t="s">
        <v>165</v>
      </c>
      <c r="C1579" s="68">
        <v>217915879</v>
      </c>
      <c r="D1579" s="74" t="s">
        <v>1759</v>
      </c>
      <c r="E1579" s="73">
        <v>0</v>
      </c>
      <c r="F1579" s="66">
        <v>23608</v>
      </c>
    </row>
    <row r="1580" spans="1:6" s="67" customFormat="1" ht="12">
      <c r="A1580" s="57">
        <v>540818</v>
      </c>
      <c r="B1580" s="65" t="s">
        <v>165</v>
      </c>
      <c r="C1580" s="68">
        <v>219715897</v>
      </c>
      <c r="D1580" s="74" t="s">
        <v>1760</v>
      </c>
      <c r="E1580" s="73">
        <v>0</v>
      </c>
      <c r="F1580" s="66">
        <v>49818</v>
      </c>
    </row>
    <row r="1581" spans="1:6" s="67" customFormat="1" ht="12">
      <c r="A1581" s="57">
        <v>540818</v>
      </c>
      <c r="B1581" s="65" t="s">
        <v>165</v>
      </c>
      <c r="C1581" s="68">
        <v>211317013</v>
      </c>
      <c r="D1581" s="74" t="s">
        <v>1761</v>
      </c>
      <c r="E1581" s="73">
        <v>0</v>
      </c>
      <c r="F1581" s="66">
        <v>178056</v>
      </c>
    </row>
    <row r="1582" spans="1:6" s="67" customFormat="1" ht="12">
      <c r="A1582" s="57">
        <v>540818</v>
      </c>
      <c r="B1582" s="65" t="s">
        <v>165</v>
      </c>
      <c r="C1582" s="68">
        <v>214217042</v>
      </c>
      <c r="D1582" s="74" t="s">
        <v>1762</v>
      </c>
      <c r="E1582" s="73">
        <v>0</v>
      </c>
      <c r="F1582" s="66">
        <v>256839</v>
      </c>
    </row>
    <row r="1583" spans="1:6" s="67" customFormat="1" ht="12">
      <c r="A1583" s="57">
        <v>540818</v>
      </c>
      <c r="B1583" s="65" t="s">
        <v>165</v>
      </c>
      <c r="C1583" s="68">
        <v>215017050</v>
      </c>
      <c r="D1583" s="74" t="s">
        <v>1763</v>
      </c>
      <c r="E1583" s="73">
        <v>0</v>
      </c>
      <c r="F1583" s="66">
        <v>95278</v>
      </c>
    </row>
    <row r="1584" spans="1:6" s="67" customFormat="1" ht="12">
      <c r="A1584" s="57">
        <v>540818</v>
      </c>
      <c r="B1584" s="65" t="s">
        <v>165</v>
      </c>
      <c r="C1584" s="68">
        <v>218817088</v>
      </c>
      <c r="D1584" s="74" t="s">
        <v>1764</v>
      </c>
      <c r="E1584" s="73">
        <v>0</v>
      </c>
      <c r="F1584" s="66">
        <v>80599</v>
      </c>
    </row>
    <row r="1585" spans="1:6" s="67" customFormat="1" ht="12">
      <c r="A1585" s="57">
        <v>540818</v>
      </c>
      <c r="B1585" s="65" t="s">
        <v>165</v>
      </c>
      <c r="C1585" s="68">
        <v>217417174</v>
      </c>
      <c r="D1585" s="74" t="s">
        <v>1765</v>
      </c>
      <c r="E1585" s="73">
        <v>0</v>
      </c>
      <c r="F1585" s="66">
        <v>336954</v>
      </c>
    </row>
    <row r="1586" spans="1:6" s="67" customFormat="1" ht="12">
      <c r="A1586" s="57">
        <v>540818</v>
      </c>
      <c r="B1586" s="65" t="s">
        <v>165</v>
      </c>
      <c r="C1586" s="68">
        <v>217217272</v>
      </c>
      <c r="D1586" s="74" t="s">
        <v>1766</v>
      </c>
      <c r="E1586" s="73">
        <v>0</v>
      </c>
      <c r="F1586" s="66">
        <v>79237</v>
      </c>
    </row>
    <row r="1587" spans="1:6" s="67" customFormat="1" ht="12">
      <c r="A1587" s="57">
        <v>540818</v>
      </c>
      <c r="B1587" s="65" t="s">
        <v>165</v>
      </c>
      <c r="C1587" s="68">
        <v>218017380</v>
      </c>
      <c r="D1587" s="74" t="s">
        <v>1767</v>
      </c>
      <c r="E1587" s="73">
        <v>0</v>
      </c>
      <c r="F1587" s="66">
        <v>483231</v>
      </c>
    </row>
    <row r="1588" spans="1:6" s="67" customFormat="1" ht="12">
      <c r="A1588" s="57">
        <v>540818</v>
      </c>
      <c r="B1588" s="65" t="s">
        <v>165</v>
      </c>
      <c r="C1588" s="68">
        <v>218817388</v>
      </c>
      <c r="D1588" s="74" t="s">
        <v>1768</v>
      </c>
      <c r="E1588" s="73">
        <v>0</v>
      </c>
      <c r="F1588" s="66">
        <v>54903</v>
      </c>
    </row>
    <row r="1589" spans="1:6" s="67" customFormat="1" ht="12">
      <c r="A1589" s="57">
        <v>540818</v>
      </c>
      <c r="B1589" s="65" t="s">
        <v>165</v>
      </c>
      <c r="C1589" s="68">
        <v>213317433</v>
      </c>
      <c r="D1589" s="74" t="s">
        <v>1769</v>
      </c>
      <c r="E1589" s="73">
        <v>0</v>
      </c>
      <c r="F1589" s="66">
        <v>135744</v>
      </c>
    </row>
    <row r="1590" spans="1:6" s="67" customFormat="1" ht="12">
      <c r="A1590" s="57">
        <v>540818</v>
      </c>
      <c r="B1590" s="65" t="s">
        <v>165</v>
      </c>
      <c r="C1590" s="68">
        <v>214217442</v>
      </c>
      <c r="D1590" s="74" t="s">
        <v>1770</v>
      </c>
      <c r="E1590" s="73">
        <v>0</v>
      </c>
      <c r="F1590" s="66">
        <v>71126</v>
      </c>
    </row>
    <row r="1591" spans="1:6" s="67" customFormat="1" ht="12">
      <c r="A1591" s="57">
        <v>540818</v>
      </c>
      <c r="B1591" s="65" t="s">
        <v>165</v>
      </c>
      <c r="C1591" s="68">
        <v>214417444</v>
      </c>
      <c r="D1591" s="74" t="s">
        <v>1771</v>
      </c>
      <c r="E1591" s="73">
        <v>0</v>
      </c>
      <c r="F1591" s="66">
        <v>104176</v>
      </c>
    </row>
    <row r="1592" spans="1:6" s="67" customFormat="1" ht="12">
      <c r="A1592" s="57">
        <v>540818</v>
      </c>
      <c r="B1592" s="65" t="s">
        <v>165</v>
      </c>
      <c r="C1592" s="68">
        <v>214617446</v>
      </c>
      <c r="D1592" s="74" t="s">
        <v>1772</v>
      </c>
      <c r="E1592" s="73">
        <v>0</v>
      </c>
      <c r="F1592" s="66">
        <v>18916</v>
      </c>
    </row>
    <row r="1593" spans="1:6" s="67" customFormat="1" ht="12">
      <c r="A1593" s="57">
        <v>540818</v>
      </c>
      <c r="B1593" s="65" t="s">
        <v>165</v>
      </c>
      <c r="C1593" s="68">
        <v>218617486</v>
      </c>
      <c r="D1593" s="74" t="s">
        <v>1773</v>
      </c>
      <c r="E1593" s="73">
        <v>0</v>
      </c>
      <c r="F1593" s="66">
        <v>167614</v>
      </c>
    </row>
    <row r="1594" spans="1:6" s="67" customFormat="1" ht="12">
      <c r="A1594" s="57">
        <v>540818</v>
      </c>
      <c r="B1594" s="65" t="s">
        <v>165</v>
      </c>
      <c r="C1594" s="68">
        <v>219517495</v>
      </c>
      <c r="D1594" s="74" t="s">
        <v>1774</v>
      </c>
      <c r="E1594" s="73">
        <v>0</v>
      </c>
      <c r="F1594" s="66">
        <v>54678</v>
      </c>
    </row>
    <row r="1595" spans="1:6" s="67" customFormat="1" ht="12">
      <c r="A1595" s="57">
        <v>540818</v>
      </c>
      <c r="B1595" s="65" t="s">
        <v>165</v>
      </c>
      <c r="C1595" s="68">
        <v>211317513</v>
      </c>
      <c r="D1595" s="74" t="s">
        <v>1775</v>
      </c>
      <c r="E1595" s="73">
        <v>0</v>
      </c>
      <c r="F1595" s="66">
        <v>111713</v>
      </c>
    </row>
    <row r="1596" spans="1:6" s="67" customFormat="1" ht="12">
      <c r="A1596" s="57">
        <v>540818</v>
      </c>
      <c r="B1596" s="65" t="s">
        <v>165</v>
      </c>
      <c r="C1596" s="68">
        <v>212417524</v>
      </c>
      <c r="D1596" s="74" t="s">
        <v>1776</v>
      </c>
      <c r="E1596" s="73">
        <v>0</v>
      </c>
      <c r="F1596" s="66">
        <v>125423</v>
      </c>
    </row>
    <row r="1597" spans="1:6" s="67" customFormat="1" ht="12">
      <c r="A1597" s="57">
        <v>540818</v>
      </c>
      <c r="B1597" s="65" t="s">
        <v>165</v>
      </c>
      <c r="C1597" s="68">
        <v>214117541</v>
      </c>
      <c r="D1597" s="74" t="s">
        <v>1777</v>
      </c>
      <c r="E1597" s="73">
        <v>0</v>
      </c>
      <c r="F1597" s="66">
        <v>177572</v>
      </c>
    </row>
    <row r="1598" spans="1:6" s="67" customFormat="1" ht="12">
      <c r="A1598" s="57">
        <v>540818</v>
      </c>
      <c r="B1598" s="65" t="s">
        <v>165</v>
      </c>
      <c r="C1598" s="68">
        <v>211417614</v>
      </c>
      <c r="D1598" s="74" t="s">
        <v>1778</v>
      </c>
      <c r="E1598" s="73">
        <v>0</v>
      </c>
      <c r="F1598" s="66">
        <v>395523</v>
      </c>
    </row>
    <row r="1599" spans="1:6" s="67" customFormat="1" ht="12">
      <c r="A1599" s="57">
        <v>540818</v>
      </c>
      <c r="B1599" s="65" t="s">
        <v>165</v>
      </c>
      <c r="C1599" s="68">
        <v>211617616</v>
      </c>
      <c r="D1599" s="74" t="s">
        <v>1779</v>
      </c>
      <c r="E1599" s="73">
        <v>0</v>
      </c>
      <c r="F1599" s="66">
        <v>81507</v>
      </c>
    </row>
    <row r="1600" spans="1:6" s="67" customFormat="1" ht="12">
      <c r="A1600" s="57">
        <v>540818</v>
      </c>
      <c r="B1600" s="65" t="s">
        <v>165</v>
      </c>
      <c r="C1600" s="68">
        <v>215317653</v>
      </c>
      <c r="D1600" s="74" t="s">
        <v>1780</v>
      </c>
      <c r="E1600" s="73">
        <v>0</v>
      </c>
      <c r="F1600" s="66">
        <v>137046</v>
      </c>
    </row>
    <row r="1601" spans="1:6" s="67" customFormat="1" ht="12">
      <c r="A1601" s="57">
        <v>540818</v>
      </c>
      <c r="B1601" s="65" t="s">
        <v>165</v>
      </c>
      <c r="C1601" s="68">
        <v>216217662</v>
      </c>
      <c r="D1601" s="74" t="s">
        <v>1781</v>
      </c>
      <c r="E1601" s="73">
        <v>0</v>
      </c>
      <c r="F1601" s="66">
        <v>178060</v>
      </c>
    </row>
    <row r="1602" spans="1:6" s="67" customFormat="1" ht="12">
      <c r="A1602" s="57">
        <v>540818</v>
      </c>
      <c r="B1602" s="65" t="s">
        <v>165</v>
      </c>
      <c r="C1602" s="68">
        <v>216517665</v>
      </c>
      <c r="D1602" s="74" t="s">
        <v>1782</v>
      </c>
      <c r="E1602" s="73">
        <v>0</v>
      </c>
      <c r="F1602" s="66">
        <v>41828</v>
      </c>
    </row>
    <row r="1603" spans="1:6" s="67" customFormat="1" ht="12">
      <c r="A1603" s="57">
        <v>540818</v>
      </c>
      <c r="B1603" s="65" t="s">
        <v>165</v>
      </c>
      <c r="C1603" s="68">
        <v>217717777</v>
      </c>
      <c r="D1603" s="74" t="s">
        <v>1783</v>
      </c>
      <c r="E1603" s="73">
        <v>0</v>
      </c>
      <c r="F1603" s="66">
        <v>191555</v>
      </c>
    </row>
    <row r="1604" spans="1:6" s="67" customFormat="1" ht="12">
      <c r="A1604" s="57">
        <v>540818</v>
      </c>
      <c r="B1604" s="65" t="s">
        <v>165</v>
      </c>
      <c r="C1604" s="68">
        <v>216717867</v>
      </c>
      <c r="D1604" s="74" t="s">
        <v>1784</v>
      </c>
      <c r="E1604" s="73">
        <v>0</v>
      </c>
      <c r="F1604" s="66">
        <v>67282</v>
      </c>
    </row>
    <row r="1605" spans="1:6" s="67" customFormat="1" ht="12">
      <c r="A1605" s="57">
        <v>540818</v>
      </c>
      <c r="B1605" s="65" t="s">
        <v>165</v>
      </c>
      <c r="C1605" s="68">
        <v>217317873</v>
      </c>
      <c r="D1605" s="74" t="s">
        <v>1785</v>
      </c>
      <c r="E1605" s="73">
        <v>0</v>
      </c>
      <c r="F1605" s="66">
        <v>266888</v>
      </c>
    </row>
    <row r="1606" spans="1:6" s="67" customFormat="1" ht="12">
      <c r="A1606" s="57">
        <v>540818</v>
      </c>
      <c r="B1606" s="65" t="s">
        <v>165</v>
      </c>
      <c r="C1606" s="68">
        <v>217717877</v>
      </c>
      <c r="D1606" s="74" t="s">
        <v>1786</v>
      </c>
      <c r="E1606" s="73">
        <v>0</v>
      </c>
      <c r="F1606" s="66">
        <v>112923</v>
      </c>
    </row>
    <row r="1607" spans="1:6" s="67" customFormat="1" ht="12">
      <c r="A1607" s="57">
        <v>540818</v>
      </c>
      <c r="B1607" s="65" t="s">
        <v>165</v>
      </c>
      <c r="C1607" s="68">
        <v>212918029</v>
      </c>
      <c r="D1607" s="74" t="s">
        <v>1787</v>
      </c>
      <c r="E1607" s="73">
        <v>0</v>
      </c>
      <c r="F1607" s="66">
        <v>57541</v>
      </c>
    </row>
    <row r="1608" spans="1:6" s="67" customFormat="1" ht="12">
      <c r="A1608" s="57">
        <v>540818</v>
      </c>
      <c r="B1608" s="65" t="s">
        <v>165</v>
      </c>
      <c r="C1608" s="68">
        <v>219418094</v>
      </c>
      <c r="D1608" s="74" t="s">
        <v>1788</v>
      </c>
      <c r="E1608" s="73">
        <v>0</v>
      </c>
      <c r="F1608" s="66">
        <v>104509</v>
      </c>
    </row>
    <row r="1609" spans="1:6" s="67" customFormat="1" ht="12">
      <c r="A1609" s="57">
        <v>540818</v>
      </c>
      <c r="B1609" s="65" t="s">
        <v>165</v>
      </c>
      <c r="C1609" s="68">
        <v>215018150</v>
      </c>
      <c r="D1609" s="74" t="s">
        <v>1789</v>
      </c>
      <c r="E1609" s="73">
        <v>0</v>
      </c>
      <c r="F1609" s="66">
        <v>283834</v>
      </c>
    </row>
    <row r="1610" spans="1:6" s="67" customFormat="1" ht="12">
      <c r="A1610" s="57">
        <v>540818</v>
      </c>
      <c r="B1610" s="65" t="s">
        <v>165</v>
      </c>
      <c r="C1610" s="68">
        <v>210518205</v>
      </c>
      <c r="D1610" s="74" t="s">
        <v>1790</v>
      </c>
      <c r="E1610" s="73">
        <v>0</v>
      </c>
      <c r="F1610" s="66">
        <v>108914</v>
      </c>
    </row>
    <row r="1611" spans="1:6" s="67" customFormat="1" ht="12">
      <c r="A1611" s="57">
        <v>540818</v>
      </c>
      <c r="B1611" s="65" t="s">
        <v>165</v>
      </c>
      <c r="C1611" s="68">
        <v>214718247</v>
      </c>
      <c r="D1611" s="74" t="s">
        <v>1791</v>
      </c>
      <c r="E1611" s="73">
        <v>0</v>
      </c>
      <c r="F1611" s="66">
        <v>186077</v>
      </c>
    </row>
    <row r="1612" spans="1:6" s="67" customFormat="1" ht="12">
      <c r="A1612" s="57">
        <v>540818</v>
      </c>
      <c r="B1612" s="65" t="s">
        <v>165</v>
      </c>
      <c r="C1612" s="68">
        <v>215618256</v>
      </c>
      <c r="D1612" s="74" t="s">
        <v>1792</v>
      </c>
      <c r="E1612" s="73">
        <v>0</v>
      </c>
      <c r="F1612" s="66">
        <v>118734</v>
      </c>
    </row>
    <row r="1613" spans="1:6" s="67" customFormat="1" ht="12">
      <c r="A1613" s="57">
        <v>540818</v>
      </c>
      <c r="B1613" s="65" t="s">
        <v>165</v>
      </c>
      <c r="C1613" s="68">
        <v>211018410</v>
      </c>
      <c r="D1613" s="74" t="s">
        <v>1793</v>
      </c>
      <c r="E1613" s="73">
        <v>0</v>
      </c>
      <c r="F1613" s="66">
        <v>164714</v>
      </c>
    </row>
    <row r="1614" spans="1:6" s="67" customFormat="1" ht="12">
      <c r="A1614" s="57">
        <v>540818</v>
      </c>
      <c r="B1614" s="65" t="s">
        <v>165</v>
      </c>
      <c r="C1614" s="68">
        <v>216018460</v>
      </c>
      <c r="D1614" s="74" t="s">
        <v>1794</v>
      </c>
      <c r="E1614" s="73">
        <v>0</v>
      </c>
      <c r="F1614" s="66">
        <v>151540</v>
      </c>
    </row>
    <row r="1615" spans="1:6" s="67" customFormat="1" ht="12">
      <c r="A1615" s="57">
        <v>540818</v>
      </c>
      <c r="B1615" s="65" t="s">
        <v>165</v>
      </c>
      <c r="C1615" s="68">
        <v>217918479</v>
      </c>
      <c r="D1615" s="74" t="s">
        <v>1795</v>
      </c>
      <c r="E1615" s="73">
        <v>0</v>
      </c>
      <c r="F1615" s="66">
        <v>31810</v>
      </c>
    </row>
    <row r="1616" spans="1:6" s="67" customFormat="1" ht="12">
      <c r="A1616" s="57">
        <v>540818</v>
      </c>
      <c r="B1616" s="65" t="s">
        <v>165</v>
      </c>
      <c r="C1616" s="68">
        <v>219218592</v>
      </c>
      <c r="D1616" s="74" t="s">
        <v>1796</v>
      </c>
      <c r="E1616" s="73">
        <v>0</v>
      </c>
      <c r="F1616" s="66">
        <v>369049</v>
      </c>
    </row>
    <row r="1617" spans="1:6" s="67" customFormat="1" ht="12">
      <c r="A1617" s="57">
        <v>540818</v>
      </c>
      <c r="B1617" s="65" t="s">
        <v>165</v>
      </c>
      <c r="C1617" s="68">
        <v>211018610</v>
      </c>
      <c r="D1617" s="74" t="s">
        <v>1797</v>
      </c>
      <c r="E1617" s="73">
        <v>0</v>
      </c>
      <c r="F1617" s="66">
        <v>132844</v>
      </c>
    </row>
    <row r="1618" spans="1:6" s="67" customFormat="1" ht="12">
      <c r="A1618" s="57">
        <v>540818</v>
      </c>
      <c r="B1618" s="65" t="s">
        <v>165</v>
      </c>
      <c r="C1618" s="68">
        <v>215318753</v>
      </c>
      <c r="D1618" s="74" t="s">
        <v>1798</v>
      </c>
      <c r="E1618" s="73">
        <v>0</v>
      </c>
      <c r="F1618" s="66">
        <v>559428</v>
      </c>
    </row>
    <row r="1619" spans="1:6" s="67" customFormat="1" ht="12">
      <c r="A1619" s="57">
        <v>540818</v>
      </c>
      <c r="B1619" s="65" t="s">
        <v>165</v>
      </c>
      <c r="C1619" s="68">
        <v>215618756</v>
      </c>
      <c r="D1619" s="74" t="s">
        <v>1799</v>
      </c>
      <c r="E1619" s="73">
        <v>0</v>
      </c>
      <c r="F1619" s="66">
        <v>122924</v>
      </c>
    </row>
    <row r="1620" spans="1:6" s="67" customFormat="1" ht="12">
      <c r="A1620" s="57">
        <v>540818</v>
      </c>
      <c r="B1620" s="65" t="s">
        <v>165</v>
      </c>
      <c r="C1620" s="68">
        <v>218518785</v>
      </c>
      <c r="D1620" s="74" t="s">
        <v>1800</v>
      </c>
      <c r="E1620" s="73">
        <v>0</v>
      </c>
      <c r="F1620" s="66">
        <v>81267</v>
      </c>
    </row>
    <row r="1621" spans="1:6" s="67" customFormat="1" ht="12">
      <c r="A1621" s="57">
        <v>540818</v>
      </c>
      <c r="B1621" s="65" t="s">
        <v>165</v>
      </c>
      <c r="C1621" s="68">
        <v>216018860</v>
      </c>
      <c r="D1621" s="74" t="s">
        <v>1801</v>
      </c>
      <c r="E1621" s="73">
        <v>0</v>
      </c>
      <c r="F1621" s="66">
        <v>94996</v>
      </c>
    </row>
    <row r="1622" spans="1:6" s="67" customFormat="1" ht="12">
      <c r="A1622" s="57">
        <v>540818</v>
      </c>
      <c r="B1622" s="65" t="s">
        <v>165</v>
      </c>
      <c r="C1622" s="68">
        <v>212219022</v>
      </c>
      <c r="D1622" s="74" t="s">
        <v>1802</v>
      </c>
      <c r="E1622" s="73">
        <v>0</v>
      </c>
      <c r="F1622" s="66">
        <v>139178</v>
      </c>
    </row>
    <row r="1623" spans="1:6" s="67" customFormat="1" ht="12">
      <c r="A1623" s="57">
        <v>540818</v>
      </c>
      <c r="B1623" s="65" t="s">
        <v>165</v>
      </c>
      <c r="C1623" s="68">
        <v>215019050</v>
      </c>
      <c r="D1623" s="74" t="s">
        <v>1803</v>
      </c>
      <c r="E1623" s="73">
        <v>0</v>
      </c>
      <c r="F1623" s="66">
        <v>196561</v>
      </c>
    </row>
    <row r="1624" spans="1:6" s="67" customFormat="1" ht="12">
      <c r="A1624" s="57">
        <v>540818</v>
      </c>
      <c r="B1624" s="65" t="s">
        <v>165</v>
      </c>
      <c r="C1624" s="68">
        <v>217519075</v>
      </c>
      <c r="D1624" s="74" t="s">
        <v>1804</v>
      </c>
      <c r="E1624" s="73">
        <v>0</v>
      </c>
      <c r="F1624" s="66">
        <v>142088</v>
      </c>
    </row>
    <row r="1625" spans="1:6" s="67" customFormat="1" ht="12">
      <c r="A1625" s="57">
        <v>540818</v>
      </c>
      <c r="B1625" s="65" t="s">
        <v>165</v>
      </c>
      <c r="C1625" s="68">
        <v>210019100</v>
      </c>
      <c r="D1625" s="74" t="s">
        <v>1805</v>
      </c>
      <c r="E1625" s="73">
        <v>0</v>
      </c>
      <c r="F1625" s="66">
        <v>319483</v>
      </c>
    </row>
    <row r="1626" spans="1:6" s="67" customFormat="1" ht="12">
      <c r="A1626" s="57">
        <v>540818</v>
      </c>
      <c r="B1626" s="65" t="s">
        <v>165</v>
      </c>
      <c r="C1626" s="68">
        <v>211019110</v>
      </c>
      <c r="D1626" s="74" t="s">
        <v>1806</v>
      </c>
      <c r="E1626" s="73">
        <v>0</v>
      </c>
      <c r="F1626" s="66">
        <v>195110</v>
      </c>
    </row>
    <row r="1627" spans="1:6" s="67" customFormat="1" ht="12">
      <c r="A1627" s="57">
        <v>540818</v>
      </c>
      <c r="B1627" s="65" t="s">
        <v>165</v>
      </c>
      <c r="C1627" s="68">
        <v>213019130</v>
      </c>
      <c r="D1627" s="74" t="s">
        <v>1807</v>
      </c>
      <c r="E1627" s="73">
        <v>0</v>
      </c>
      <c r="F1627" s="66">
        <v>244975</v>
      </c>
    </row>
    <row r="1628" spans="1:6" s="67" customFormat="1" ht="12">
      <c r="A1628" s="57">
        <v>540818</v>
      </c>
      <c r="B1628" s="65" t="s">
        <v>165</v>
      </c>
      <c r="C1628" s="68">
        <v>213719137</v>
      </c>
      <c r="D1628" s="74" t="s">
        <v>1808</v>
      </c>
      <c r="E1628" s="73">
        <v>0</v>
      </c>
      <c r="F1628" s="66">
        <v>307220</v>
      </c>
    </row>
    <row r="1629" spans="1:6" s="67" customFormat="1" ht="12">
      <c r="A1629" s="57">
        <v>540818</v>
      </c>
      <c r="B1629" s="65" t="s">
        <v>165</v>
      </c>
      <c r="C1629" s="68">
        <v>214219142</v>
      </c>
      <c r="D1629" s="74" t="s">
        <v>1809</v>
      </c>
      <c r="E1629" s="73">
        <v>0</v>
      </c>
      <c r="F1629" s="66">
        <v>295883</v>
      </c>
    </row>
    <row r="1630" spans="1:6" s="67" customFormat="1" ht="12">
      <c r="A1630" s="57">
        <v>540818</v>
      </c>
      <c r="B1630" s="65" t="s">
        <v>165</v>
      </c>
      <c r="C1630" s="68">
        <v>211219212</v>
      </c>
      <c r="D1630" s="74" t="s">
        <v>1810</v>
      </c>
      <c r="E1630" s="73">
        <v>0</v>
      </c>
      <c r="F1630" s="66">
        <v>207069</v>
      </c>
    </row>
    <row r="1631" spans="1:6" s="67" customFormat="1" ht="12">
      <c r="A1631" s="57">
        <v>540818</v>
      </c>
      <c r="B1631" s="65" t="s">
        <v>165</v>
      </c>
      <c r="C1631" s="68">
        <v>215619256</v>
      </c>
      <c r="D1631" s="74" t="s">
        <v>1811</v>
      </c>
      <c r="E1631" s="73">
        <v>0</v>
      </c>
      <c r="F1631" s="66">
        <v>347096</v>
      </c>
    </row>
    <row r="1632" spans="1:6" s="67" customFormat="1" ht="12">
      <c r="A1632" s="57">
        <v>540818</v>
      </c>
      <c r="B1632" s="65" t="s">
        <v>165</v>
      </c>
      <c r="C1632" s="68">
        <v>219019290</v>
      </c>
      <c r="D1632" s="74" t="s">
        <v>1812</v>
      </c>
      <c r="E1632" s="73">
        <v>0</v>
      </c>
      <c r="F1632" s="66">
        <v>37905</v>
      </c>
    </row>
    <row r="1633" spans="1:6" s="67" customFormat="1" ht="12">
      <c r="A1633" s="57">
        <v>540818</v>
      </c>
      <c r="B1633" s="65" t="s">
        <v>165</v>
      </c>
      <c r="C1633" s="68">
        <v>211819318</v>
      </c>
      <c r="D1633" s="74" t="s">
        <v>1813</v>
      </c>
      <c r="E1633" s="73">
        <v>0</v>
      </c>
      <c r="F1633" s="66">
        <v>398953</v>
      </c>
    </row>
    <row r="1634" spans="1:6" s="67" customFormat="1" ht="12">
      <c r="A1634" s="57">
        <v>540818</v>
      </c>
      <c r="B1634" s="65" t="s">
        <v>165</v>
      </c>
      <c r="C1634" s="68">
        <v>215519355</v>
      </c>
      <c r="D1634" s="74" t="s">
        <v>1814</v>
      </c>
      <c r="E1634" s="73">
        <v>0</v>
      </c>
      <c r="F1634" s="66">
        <v>263059</v>
      </c>
    </row>
    <row r="1635" spans="1:6" s="67" customFormat="1" ht="12">
      <c r="A1635" s="57">
        <v>540818</v>
      </c>
      <c r="B1635" s="65" t="s">
        <v>165</v>
      </c>
      <c r="C1635" s="68">
        <v>216419364</v>
      </c>
      <c r="D1635" s="74" t="s">
        <v>1815</v>
      </c>
      <c r="E1635" s="73">
        <v>0</v>
      </c>
      <c r="F1635" s="66">
        <v>154200</v>
      </c>
    </row>
    <row r="1636" spans="1:6" s="67" customFormat="1" ht="12">
      <c r="A1636" s="57">
        <v>540818</v>
      </c>
      <c r="B1636" s="65" t="s">
        <v>165</v>
      </c>
      <c r="C1636" s="68">
        <v>219219392</v>
      </c>
      <c r="D1636" s="74" t="s">
        <v>1816</v>
      </c>
      <c r="E1636" s="73">
        <v>0</v>
      </c>
      <c r="F1636" s="66">
        <v>91533</v>
      </c>
    </row>
    <row r="1637" spans="1:6" s="67" customFormat="1" ht="12">
      <c r="A1637" s="57">
        <v>540818</v>
      </c>
      <c r="B1637" s="65" t="s">
        <v>165</v>
      </c>
      <c r="C1637" s="68">
        <v>219719397</v>
      </c>
      <c r="D1637" s="74" t="s">
        <v>1817</v>
      </c>
      <c r="E1637" s="73">
        <v>0</v>
      </c>
      <c r="F1637" s="66">
        <v>197203</v>
      </c>
    </row>
    <row r="1638" spans="1:6" s="67" customFormat="1" ht="12">
      <c r="A1638" s="57">
        <v>540818</v>
      </c>
      <c r="B1638" s="65" t="s">
        <v>165</v>
      </c>
      <c r="C1638" s="68">
        <v>211819418</v>
      </c>
      <c r="D1638" s="74" t="s">
        <v>1818</v>
      </c>
      <c r="E1638" s="73">
        <v>0</v>
      </c>
      <c r="F1638" s="66">
        <v>270942</v>
      </c>
    </row>
    <row r="1639" spans="1:6" s="67" customFormat="1" ht="12">
      <c r="A1639" s="57">
        <v>540818</v>
      </c>
      <c r="B1639" s="65" t="s">
        <v>165</v>
      </c>
      <c r="C1639" s="68">
        <v>215019450</v>
      </c>
      <c r="D1639" s="74" t="s">
        <v>1819</v>
      </c>
      <c r="E1639" s="73">
        <v>0</v>
      </c>
      <c r="F1639" s="66">
        <v>126055</v>
      </c>
    </row>
    <row r="1640" spans="1:6" s="67" customFormat="1" ht="12">
      <c r="A1640" s="57">
        <v>540818</v>
      </c>
      <c r="B1640" s="65" t="s">
        <v>165</v>
      </c>
      <c r="C1640" s="68">
        <v>215519455</v>
      </c>
      <c r="D1640" s="74" t="s">
        <v>1820</v>
      </c>
      <c r="E1640" s="73">
        <v>0</v>
      </c>
      <c r="F1640" s="66">
        <v>198183</v>
      </c>
    </row>
    <row r="1641" spans="1:6" s="67" customFormat="1" ht="12">
      <c r="A1641" s="57">
        <v>540818</v>
      </c>
      <c r="B1641" s="65" t="s">
        <v>165</v>
      </c>
      <c r="C1641" s="68">
        <v>217319473</v>
      </c>
      <c r="D1641" s="74" t="s">
        <v>1821</v>
      </c>
      <c r="E1641" s="73">
        <v>0</v>
      </c>
      <c r="F1641" s="66">
        <v>210897</v>
      </c>
    </row>
    <row r="1642" spans="1:6" s="67" customFormat="1" ht="12">
      <c r="A1642" s="57">
        <v>540818</v>
      </c>
      <c r="B1642" s="65" t="s">
        <v>165</v>
      </c>
      <c r="C1642" s="68">
        <v>211319513</v>
      </c>
      <c r="D1642" s="74" t="s">
        <v>1822</v>
      </c>
      <c r="E1642" s="73">
        <v>0</v>
      </c>
      <c r="F1642" s="66">
        <v>73940</v>
      </c>
    </row>
    <row r="1643" spans="1:6" s="67" customFormat="1" ht="12">
      <c r="A1643" s="57">
        <v>540818</v>
      </c>
      <c r="B1643" s="65" t="s">
        <v>165</v>
      </c>
      <c r="C1643" s="68">
        <v>211719517</v>
      </c>
      <c r="D1643" s="74" t="s">
        <v>1823</v>
      </c>
      <c r="E1643" s="73">
        <v>0</v>
      </c>
      <c r="F1643" s="66">
        <v>364823</v>
      </c>
    </row>
    <row r="1644" spans="1:6" s="67" customFormat="1" ht="12">
      <c r="A1644" s="57">
        <v>540818</v>
      </c>
      <c r="B1644" s="65" t="s">
        <v>165</v>
      </c>
      <c r="C1644" s="68">
        <v>213219532</v>
      </c>
      <c r="D1644" s="74" t="s">
        <v>1824</v>
      </c>
      <c r="E1644" s="73">
        <v>0</v>
      </c>
      <c r="F1644" s="66">
        <v>256331</v>
      </c>
    </row>
    <row r="1645" spans="1:6" s="67" customFormat="1" ht="12">
      <c r="A1645" s="57">
        <v>540818</v>
      </c>
      <c r="B1645" s="65" t="s">
        <v>165</v>
      </c>
      <c r="C1645" s="68">
        <v>213319533</v>
      </c>
      <c r="D1645" s="74" t="s">
        <v>1825</v>
      </c>
      <c r="E1645" s="73">
        <v>0</v>
      </c>
      <c r="F1645" s="66">
        <v>76071</v>
      </c>
    </row>
    <row r="1646" spans="1:6" s="67" customFormat="1" ht="12">
      <c r="A1646" s="57">
        <v>540818</v>
      </c>
      <c r="B1646" s="65" t="s">
        <v>165</v>
      </c>
      <c r="C1646" s="68">
        <v>214819548</v>
      </c>
      <c r="D1646" s="74" t="s">
        <v>1826</v>
      </c>
      <c r="E1646" s="73">
        <v>0</v>
      </c>
      <c r="F1646" s="66">
        <v>246579</v>
      </c>
    </row>
    <row r="1647" spans="1:6" s="67" customFormat="1" ht="12">
      <c r="A1647" s="57">
        <v>540818</v>
      </c>
      <c r="B1647" s="65" t="s">
        <v>165</v>
      </c>
      <c r="C1647" s="68">
        <v>217319573</v>
      </c>
      <c r="D1647" s="74" t="s">
        <v>1827</v>
      </c>
      <c r="E1647" s="73">
        <v>0</v>
      </c>
      <c r="F1647" s="66">
        <v>325241</v>
      </c>
    </row>
    <row r="1648" spans="1:6" s="67" customFormat="1" ht="12">
      <c r="A1648" s="57">
        <v>540818</v>
      </c>
      <c r="B1648" s="65" t="s">
        <v>165</v>
      </c>
      <c r="C1648" s="68">
        <v>218519585</v>
      </c>
      <c r="D1648" s="74" t="s">
        <v>1828</v>
      </c>
      <c r="E1648" s="73">
        <v>0</v>
      </c>
      <c r="F1648" s="66">
        <v>145506</v>
      </c>
    </row>
    <row r="1649" spans="1:6" s="67" customFormat="1" ht="12">
      <c r="A1649" s="57">
        <v>540818</v>
      </c>
      <c r="B1649" s="65" t="s">
        <v>165</v>
      </c>
      <c r="C1649" s="68">
        <v>212219622</v>
      </c>
      <c r="D1649" s="74" t="s">
        <v>1829</v>
      </c>
      <c r="E1649" s="73">
        <v>0</v>
      </c>
      <c r="F1649" s="66">
        <v>75037</v>
      </c>
    </row>
    <row r="1650" spans="1:6" s="67" customFormat="1" ht="12">
      <c r="A1650" s="57">
        <v>540818</v>
      </c>
      <c r="B1650" s="65" t="s">
        <v>165</v>
      </c>
      <c r="C1650" s="68">
        <v>219319693</v>
      </c>
      <c r="D1650" s="74" t="s">
        <v>1830</v>
      </c>
      <c r="E1650" s="73">
        <v>0</v>
      </c>
      <c r="F1650" s="66">
        <v>82035</v>
      </c>
    </row>
    <row r="1651" spans="1:6" s="67" customFormat="1" ht="12">
      <c r="A1651" s="57">
        <v>540818</v>
      </c>
      <c r="B1651" s="65" t="s">
        <v>165</v>
      </c>
      <c r="C1651" s="68">
        <v>219819698</v>
      </c>
      <c r="D1651" s="74" t="s">
        <v>1831</v>
      </c>
      <c r="E1651" s="73">
        <v>0</v>
      </c>
      <c r="F1651" s="66">
        <v>562044</v>
      </c>
    </row>
    <row r="1652" spans="1:6" s="67" customFormat="1" ht="12">
      <c r="A1652" s="57">
        <v>540818</v>
      </c>
      <c r="B1652" s="65" t="s">
        <v>165</v>
      </c>
      <c r="C1652" s="68">
        <v>210119701</v>
      </c>
      <c r="D1652" s="74" t="s">
        <v>1832</v>
      </c>
      <c r="E1652" s="73">
        <v>0</v>
      </c>
      <c r="F1652" s="66">
        <v>66211</v>
      </c>
    </row>
    <row r="1653" spans="1:6" s="67" customFormat="1" ht="12">
      <c r="A1653" s="57">
        <v>540818</v>
      </c>
      <c r="B1653" s="65" t="s">
        <v>165</v>
      </c>
      <c r="C1653" s="68">
        <v>214319743</v>
      </c>
      <c r="D1653" s="74" t="s">
        <v>1833</v>
      </c>
      <c r="E1653" s="73">
        <v>0</v>
      </c>
      <c r="F1653" s="66">
        <v>331504</v>
      </c>
    </row>
    <row r="1654" spans="1:6" s="67" customFormat="1" ht="12">
      <c r="A1654" s="57">
        <v>540818</v>
      </c>
      <c r="B1654" s="65" t="s">
        <v>165</v>
      </c>
      <c r="C1654" s="68">
        <v>216019760</v>
      </c>
      <c r="D1654" s="74" t="s">
        <v>1834</v>
      </c>
      <c r="E1654" s="73">
        <v>0</v>
      </c>
      <c r="F1654" s="66">
        <v>91033</v>
      </c>
    </row>
    <row r="1655" spans="1:6" s="67" customFormat="1" ht="12">
      <c r="A1655" s="57">
        <v>540818</v>
      </c>
      <c r="B1655" s="65" t="s">
        <v>165</v>
      </c>
      <c r="C1655" s="68">
        <v>218019780</v>
      </c>
      <c r="D1655" s="74" t="s">
        <v>1835</v>
      </c>
      <c r="E1655" s="73">
        <v>0</v>
      </c>
      <c r="F1655" s="66">
        <v>182876</v>
      </c>
    </row>
    <row r="1656" spans="1:6" s="67" customFormat="1" ht="12">
      <c r="A1656" s="57">
        <v>540818</v>
      </c>
      <c r="B1656" s="65" t="s">
        <v>165</v>
      </c>
      <c r="C1656" s="68">
        <v>218519785</v>
      </c>
      <c r="D1656" s="74" t="s">
        <v>1836</v>
      </c>
      <c r="E1656" s="73">
        <v>0</v>
      </c>
      <c r="F1656" s="66">
        <v>56327</v>
      </c>
    </row>
    <row r="1657" spans="1:6" s="67" customFormat="1" ht="12">
      <c r="A1657" s="57">
        <v>540818</v>
      </c>
      <c r="B1657" s="65" t="s">
        <v>165</v>
      </c>
      <c r="C1657" s="68">
        <v>210719807</v>
      </c>
      <c r="D1657" s="74" t="s">
        <v>1837</v>
      </c>
      <c r="E1657" s="73">
        <v>0</v>
      </c>
      <c r="F1657" s="66">
        <v>206386</v>
      </c>
    </row>
    <row r="1658" spans="1:6" s="67" customFormat="1" ht="12">
      <c r="A1658" s="57">
        <v>540818</v>
      </c>
      <c r="B1658" s="65" t="s">
        <v>165</v>
      </c>
      <c r="C1658" s="68">
        <v>210919809</v>
      </c>
      <c r="D1658" s="74" t="s">
        <v>1838</v>
      </c>
      <c r="E1658" s="73">
        <v>0</v>
      </c>
      <c r="F1658" s="66">
        <v>315287</v>
      </c>
    </row>
    <row r="1659" spans="1:6" s="67" customFormat="1" ht="12">
      <c r="A1659" s="57">
        <v>540818</v>
      </c>
      <c r="B1659" s="65" t="s">
        <v>165</v>
      </c>
      <c r="C1659" s="68">
        <v>212119821</v>
      </c>
      <c r="D1659" s="74" t="s">
        <v>1839</v>
      </c>
      <c r="E1659" s="73">
        <v>0</v>
      </c>
      <c r="F1659" s="66">
        <v>359635</v>
      </c>
    </row>
    <row r="1660" spans="1:6" s="67" customFormat="1" ht="12">
      <c r="A1660" s="57">
        <v>540818</v>
      </c>
      <c r="B1660" s="65" t="s">
        <v>165</v>
      </c>
      <c r="C1660" s="68">
        <v>212419824</v>
      </c>
      <c r="D1660" s="74" t="s">
        <v>1840</v>
      </c>
      <c r="E1660" s="73">
        <v>0</v>
      </c>
      <c r="F1660" s="66">
        <v>162751</v>
      </c>
    </row>
    <row r="1661" spans="1:6" s="67" customFormat="1" ht="12">
      <c r="A1661" s="57">
        <v>540818</v>
      </c>
      <c r="B1661" s="65" t="s">
        <v>165</v>
      </c>
      <c r="C1661" s="68">
        <v>214519845</v>
      </c>
      <c r="D1661" s="74" t="s">
        <v>1841</v>
      </c>
      <c r="E1661" s="73">
        <v>0</v>
      </c>
      <c r="F1661" s="66">
        <v>97306</v>
      </c>
    </row>
    <row r="1662" spans="1:6" s="67" customFormat="1" ht="12">
      <c r="A1662" s="57">
        <v>540818</v>
      </c>
      <c r="B1662" s="65" t="s">
        <v>165</v>
      </c>
      <c r="C1662" s="68">
        <v>211120011</v>
      </c>
      <c r="D1662" s="74" t="s">
        <v>1842</v>
      </c>
      <c r="E1662" s="73">
        <v>0</v>
      </c>
      <c r="F1662" s="66">
        <v>679356</v>
      </c>
    </row>
    <row r="1663" spans="1:6" s="67" customFormat="1" ht="12">
      <c r="A1663" s="57">
        <v>540818</v>
      </c>
      <c r="B1663" s="65" t="s">
        <v>165</v>
      </c>
      <c r="C1663" s="68">
        <v>211320013</v>
      </c>
      <c r="D1663" s="74" t="s">
        <v>1843</v>
      </c>
      <c r="E1663" s="73">
        <v>0</v>
      </c>
      <c r="F1663" s="66">
        <v>481550</v>
      </c>
    </row>
    <row r="1664" spans="1:6" s="67" customFormat="1" ht="12">
      <c r="A1664" s="57">
        <v>540818</v>
      </c>
      <c r="B1664" s="65" t="s">
        <v>165</v>
      </c>
      <c r="C1664" s="68">
        <v>213220032</v>
      </c>
      <c r="D1664" s="74" t="s">
        <v>1844</v>
      </c>
      <c r="E1664" s="73">
        <v>0</v>
      </c>
      <c r="F1664" s="66">
        <v>223062</v>
      </c>
    </row>
    <row r="1665" spans="1:6" s="67" customFormat="1" ht="12">
      <c r="A1665" s="57">
        <v>540818</v>
      </c>
      <c r="B1665" s="65" t="s">
        <v>165</v>
      </c>
      <c r="C1665" s="68">
        <v>214520045</v>
      </c>
      <c r="D1665" s="74" t="s">
        <v>1845</v>
      </c>
      <c r="E1665" s="73">
        <v>0</v>
      </c>
      <c r="F1665" s="66">
        <v>161324</v>
      </c>
    </row>
    <row r="1666" spans="1:6" s="67" customFormat="1" ht="12">
      <c r="A1666" s="57">
        <v>540818</v>
      </c>
      <c r="B1666" s="65" t="s">
        <v>165</v>
      </c>
      <c r="C1666" s="68">
        <v>216020060</v>
      </c>
      <c r="D1666" s="74" t="s">
        <v>1846</v>
      </c>
      <c r="E1666" s="73">
        <v>0</v>
      </c>
      <c r="F1666" s="66">
        <v>240849</v>
      </c>
    </row>
    <row r="1667" spans="1:6" s="67" customFormat="1" ht="12">
      <c r="A1667" s="57">
        <v>540818</v>
      </c>
      <c r="B1667" s="65" t="s">
        <v>165</v>
      </c>
      <c r="C1667" s="68">
        <v>217520175</v>
      </c>
      <c r="D1667" s="74" t="s">
        <v>1847</v>
      </c>
      <c r="E1667" s="73">
        <v>0</v>
      </c>
      <c r="F1667" s="66">
        <v>389874</v>
      </c>
    </row>
    <row r="1668" spans="1:6" s="67" customFormat="1" ht="12">
      <c r="A1668" s="57">
        <v>540818</v>
      </c>
      <c r="B1668" s="65" t="s">
        <v>165</v>
      </c>
      <c r="C1668" s="68">
        <v>217820178</v>
      </c>
      <c r="D1668" s="74" t="s">
        <v>1848</v>
      </c>
      <c r="E1668" s="73">
        <v>0</v>
      </c>
      <c r="F1668" s="66">
        <v>250193</v>
      </c>
    </row>
    <row r="1669" spans="1:6" s="67" customFormat="1" ht="12">
      <c r="A1669" s="57">
        <v>540818</v>
      </c>
      <c r="B1669" s="65" t="s">
        <v>165</v>
      </c>
      <c r="C1669" s="68">
        <v>212820228</v>
      </c>
      <c r="D1669" s="74" t="s">
        <v>1849</v>
      </c>
      <c r="E1669" s="73">
        <v>0</v>
      </c>
      <c r="F1669" s="66">
        <v>315049</v>
      </c>
    </row>
    <row r="1670" spans="1:6" s="67" customFormat="1" ht="12">
      <c r="A1670" s="57">
        <v>540818</v>
      </c>
      <c r="B1670" s="65" t="s">
        <v>165</v>
      </c>
      <c r="C1670" s="68">
        <v>213820238</v>
      </c>
      <c r="D1670" s="74" t="s">
        <v>1850</v>
      </c>
      <c r="E1670" s="73">
        <v>0</v>
      </c>
      <c r="F1670" s="66">
        <v>231249</v>
      </c>
    </row>
    <row r="1671" spans="1:6" s="67" customFormat="1" ht="12">
      <c r="A1671" s="57">
        <v>540818</v>
      </c>
      <c r="B1671" s="65" t="s">
        <v>165</v>
      </c>
      <c r="C1671" s="68">
        <v>215020250</v>
      </c>
      <c r="D1671" s="74" t="s">
        <v>1851</v>
      </c>
      <c r="E1671" s="73">
        <v>0</v>
      </c>
      <c r="F1671" s="66">
        <v>231212</v>
      </c>
    </row>
    <row r="1672" spans="1:6" s="67" customFormat="1" ht="12">
      <c r="A1672" s="57">
        <v>540818</v>
      </c>
      <c r="B1672" s="65" t="s">
        <v>165</v>
      </c>
      <c r="C1672" s="68">
        <v>219520295</v>
      </c>
      <c r="D1672" s="74" t="s">
        <v>1852</v>
      </c>
      <c r="E1672" s="73">
        <v>0</v>
      </c>
      <c r="F1672" s="66">
        <v>106896</v>
      </c>
    </row>
    <row r="1673" spans="1:6" s="67" customFormat="1" ht="12">
      <c r="A1673" s="57">
        <v>540818</v>
      </c>
      <c r="B1673" s="65" t="s">
        <v>165</v>
      </c>
      <c r="C1673" s="68">
        <v>211020310</v>
      </c>
      <c r="D1673" s="74" t="s">
        <v>1853</v>
      </c>
      <c r="E1673" s="73">
        <v>0</v>
      </c>
      <c r="F1673" s="66">
        <v>40805</v>
      </c>
    </row>
    <row r="1674" spans="1:6" s="67" customFormat="1" ht="12">
      <c r="A1674" s="57">
        <v>540818</v>
      </c>
      <c r="B1674" s="65" t="s">
        <v>165</v>
      </c>
      <c r="C1674" s="68">
        <v>218320383</v>
      </c>
      <c r="D1674" s="74" t="s">
        <v>1854</v>
      </c>
      <c r="E1674" s="73">
        <v>0</v>
      </c>
      <c r="F1674" s="66">
        <v>135454</v>
      </c>
    </row>
    <row r="1675" spans="1:6" s="67" customFormat="1" ht="12">
      <c r="A1675" s="57">
        <v>540818</v>
      </c>
      <c r="B1675" s="65" t="s">
        <v>165</v>
      </c>
      <c r="C1675" s="68">
        <v>210020400</v>
      </c>
      <c r="D1675" s="74" t="s">
        <v>1855</v>
      </c>
      <c r="E1675" s="73">
        <v>0</v>
      </c>
      <c r="F1675" s="66">
        <v>265357</v>
      </c>
    </row>
    <row r="1676" spans="1:6" s="67" customFormat="1" ht="12">
      <c r="A1676" s="57">
        <v>540818</v>
      </c>
      <c r="B1676" s="65" t="s">
        <v>165</v>
      </c>
      <c r="C1676" s="68">
        <v>214320443</v>
      </c>
      <c r="D1676" s="74" t="s">
        <v>1856</v>
      </c>
      <c r="E1676" s="73">
        <v>0</v>
      </c>
      <c r="F1676" s="66">
        <v>87535</v>
      </c>
    </row>
    <row r="1677" spans="1:6" s="67" customFormat="1" ht="12">
      <c r="A1677" s="57">
        <v>540818</v>
      </c>
      <c r="B1677" s="65" t="s">
        <v>165</v>
      </c>
      <c r="C1677" s="68">
        <v>211720517</v>
      </c>
      <c r="D1677" s="74" t="s">
        <v>1857</v>
      </c>
      <c r="E1677" s="73">
        <v>0</v>
      </c>
      <c r="F1677" s="66">
        <v>147106</v>
      </c>
    </row>
    <row r="1678" spans="1:6" s="67" customFormat="1" ht="12">
      <c r="A1678" s="57">
        <v>540818</v>
      </c>
      <c r="B1678" s="65" t="s">
        <v>165</v>
      </c>
      <c r="C1678" s="68">
        <v>215020550</v>
      </c>
      <c r="D1678" s="74" t="s">
        <v>1858</v>
      </c>
      <c r="E1678" s="73">
        <v>0</v>
      </c>
      <c r="F1678" s="66">
        <v>179454</v>
      </c>
    </row>
    <row r="1679" spans="1:6" s="67" customFormat="1" ht="12">
      <c r="A1679" s="57">
        <v>540818</v>
      </c>
      <c r="B1679" s="65" t="s">
        <v>165</v>
      </c>
      <c r="C1679" s="68">
        <v>217020570</v>
      </c>
      <c r="D1679" s="74" t="s">
        <v>1859</v>
      </c>
      <c r="E1679" s="73">
        <v>0</v>
      </c>
      <c r="F1679" s="66">
        <v>203925</v>
      </c>
    </row>
    <row r="1680" spans="1:6" s="67" customFormat="1" ht="12">
      <c r="A1680" s="57">
        <v>540818</v>
      </c>
      <c r="B1680" s="65" t="s">
        <v>165</v>
      </c>
      <c r="C1680" s="68">
        <v>211420614</v>
      </c>
      <c r="D1680" s="74" t="s">
        <v>1860</v>
      </c>
      <c r="E1680" s="73">
        <v>0</v>
      </c>
      <c r="F1680" s="66">
        <v>153050</v>
      </c>
    </row>
    <row r="1681" spans="1:6" s="67" customFormat="1" ht="12">
      <c r="A1681" s="57">
        <v>540818</v>
      </c>
      <c r="B1681" s="65" t="s">
        <v>165</v>
      </c>
      <c r="C1681" s="68">
        <v>212120621</v>
      </c>
      <c r="D1681" s="74" t="s">
        <v>1861</v>
      </c>
      <c r="E1681" s="73">
        <v>0</v>
      </c>
      <c r="F1681" s="66">
        <v>224864</v>
      </c>
    </row>
    <row r="1682" spans="1:6" s="67" customFormat="1" ht="12">
      <c r="A1682" s="57">
        <v>540818</v>
      </c>
      <c r="B1682" s="65" t="s">
        <v>165</v>
      </c>
      <c r="C1682" s="68">
        <v>211020710</v>
      </c>
      <c r="D1682" s="74" t="s">
        <v>1862</v>
      </c>
      <c r="E1682" s="73">
        <v>0</v>
      </c>
      <c r="F1682" s="66">
        <v>158837</v>
      </c>
    </row>
    <row r="1683" spans="1:6" s="67" customFormat="1" ht="12">
      <c r="A1683" s="57">
        <v>540818</v>
      </c>
      <c r="B1683" s="65" t="s">
        <v>165</v>
      </c>
      <c r="C1683" s="68">
        <v>215020750</v>
      </c>
      <c r="D1683" s="74" t="s">
        <v>1863</v>
      </c>
      <c r="E1683" s="73">
        <v>0</v>
      </c>
      <c r="F1683" s="66">
        <v>121644</v>
      </c>
    </row>
    <row r="1684" spans="1:6" s="67" customFormat="1" ht="12">
      <c r="A1684" s="57">
        <v>540818</v>
      </c>
      <c r="B1684" s="65" t="s">
        <v>165</v>
      </c>
      <c r="C1684" s="68">
        <v>217020770</v>
      </c>
      <c r="D1684" s="74" t="s">
        <v>1864</v>
      </c>
      <c r="E1684" s="73">
        <v>0</v>
      </c>
      <c r="F1684" s="66">
        <v>153316</v>
      </c>
    </row>
    <row r="1685" spans="1:6" s="67" customFormat="1" ht="12">
      <c r="A1685" s="57">
        <v>540818</v>
      </c>
      <c r="B1685" s="65" t="s">
        <v>165</v>
      </c>
      <c r="C1685" s="68">
        <v>218720787</v>
      </c>
      <c r="D1685" s="74" t="s">
        <v>1865</v>
      </c>
      <c r="E1685" s="73">
        <v>0</v>
      </c>
      <c r="F1685" s="66">
        <v>177299</v>
      </c>
    </row>
    <row r="1686" spans="1:6" s="67" customFormat="1" ht="12">
      <c r="A1686" s="57">
        <v>540818</v>
      </c>
      <c r="B1686" s="65" t="s">
        <v>165</v>
      </c>
      <c r="C1686" s="68">
        <v>216823068</v>
      </c>
      <c r="D1686" s="74" t="s">
        <v>1866</v>
      </c>
      <c r="E1686" s="73">
        <v>0</v>
      </c>
      <c r="F1686" s="66">
        <v>449990</v>
      </c>
    </row>
    <row r="1687" spans="1:6" s="67" customFormat="1" ht="12">
      <c r="A1687" s="57">
        <v>540818</v>
      </c>
      <c r="B1687" s="65" t="s">
        <v>165</v>
      </c>
      <c r="C1687" s="68">
        <v>217923079</v>
      </c>
      <c r="D1687" s="74" t="s">
        <v>1867</v>
      </c>
      <c r="E1687" s="73">
        <v>0</v>
      </c>
      <c r="F1687" s="66">
        <v>199643</v>
      </c>
    </row>
    <row r="1688" spans="1:6" s="67" customFormat="1" ht="12">
      <c r="A1688" s="57">
        <v>540818</v>
      </c>
      <c r="B1688" s="65" t="s">
        <v>165</v>
      </c>
      <c r="C1688" s="68">
        <v>219023090</v>
      </c>
      <c r="D1688" s="74" t="s">
        <v>1868</v>
      </c>
      <c r="E1688" s="73">
        <v>0</v>
      </c>
      <c r="F1688" s="66">
        <v>221186</v>
      </c>
    </row>
    <row r="1689" spans="1:6" s="67" customFormat="1" ht="12">
      <c r="A1689" s="57">
        <v>540818</v>
      </c>
      <c r="B1689" s="65" t="s">
        <v>165</v>
      </c>
      <c r="C1689" s="68">
        <v>216223162</v>
      </c>
      <c r="D1689" s="74" t="s">
        <v>1869</v>
      </c>
      <c r="E1689" s="73">
        <v>0</v>
      </c>
      <c r="F1689" s="66">
        <v>620272</v>
      </c>
    </row>
    <row r="1690" spans="1:6" s="67" customFormat="1" ht="12">
      <c r="A1690" s="57">
        <v>540818</v>
      </c>
      <c r="B1690" s="65" t="s">
        <v>165</v>
      </c>
      <c r="C1690" s="68">
        <v>216823168</v>
      </c>
      <c r="D1690" s="74" t="s">
        <v>1870</v>
      </c>
      <c r="E1690" s="73">
        <v>0</v>
      </c>
      <c r="F1690" s="66">
        <v>118732</v>
      </c>
    </row>
    <row r="1691" spans="1:6" s="67" customFormat="1" ht="12">
      <c r="A1691" s="57">
        <v>540818</v>
      </c>
      <c r="B1691" s="65" t="s">
        <v>165</v>
      </c>
      <c r="C1691" s="68">
        <v>218223182</v>
      </c>
      <c r="D1691" s="74" t="s">
        <v>1871</v>
      </c>
      <c r="E1691" s="73">
        <v>0</v>
      </c>
      <c r="F1691" s="66">
        <v>405957</v>
      </c>
    </row>
    <row r="1692" spans="1:6" s="67" customFormat="1" ht="12">
      <c r="A1692" s="57">
        <v>540818</v>
      </c>
      <c r="B1692" s="65" t="s">
        <v>165</v>
      </c>
      <c r="C1692" s="68">
        <v>218923189</v>
      </c>
      <c r="D1692" s="74" t="s">
        <v>1872</v>
      </c>
      <c r="E1692" s="73">
        <v>0</v>
      </c>
      <c r="F1692" s="66">
        <v>478375</v>
      </c>
    </row>
    <row r="1693" spans="1:6" s="67" customFormat="1" ht="12">
      <c r="A1693" s="57">
        <v>540818</v>
      </c>
      <c r="B1693" s="65" t="s">
        <v>165</v>
      </c>
      <c r="C1693" s="68">
        <v>210023300</v>
      </c>
      <c r="D1693" s="74" t="s">
        <v>1873</v>
      </c>
      <c r="E1693" s="73">
        <v>0</v>
      </c>
      <c r="F1693" s="66">
        <v>157885</v>
      </c>
    </row>
    <row r="1694" spans="1:6" s="67" customFormat="1" ht="12">
      <c r="A1694" s="57">
        <v>540818</v>
      </c>
      <c r="B1694" s="65" t="s">
        <v>165</v>
      </c>
      <c r="C1694" s="68">
        <v>215023350</v>
      </c>
      <c r="D1694" s="74" t="s">
        <v>1874</v>
      </c>
      <c r="E1694" s="73">
        <v>0</v>
      </c>
      <c r="F1694" s="66">
        <v>126010</v>
      </c>
    </row>
    <row r="1695" spans="1:6" s="67" customFormat="1" ht="12">
      <c r="A1695" s="57">
        <v>540818</v>
      </c>
      <c r="B1695" s="65" t="s">
        <v>165</v>
      </c>
      <c r="C1695" s="68">
        <v>211923419</v>
      </c>
      <c r="D1695" s="74" t="s">
        <v>1875</v>
      </c>
      <c r="E1695" s="73">
        <v>0</v>
      </c>
      <c r="F1695" s="66">
        <v>193893</v>
      </c>
    </row>
    <row r="1696" spans="1:6" s="67" customFormat="1" ht="12">
      <c r="A1696" s="57">
        <v>540818</v>
      </c>
      <c r="B1696" s="65" t="s">
        <v>165</v>
      </c>
      <c r="C1696" s="68">
        <v>216423464</v>
      </c>
      <c r="D1696" s="74" t="s">
        <v>1876</v>
      </c>
      <c r="E1696" s="73">
        <v>0</v>
      </c>
      <c r="F1696" s="66">
        <v>152828</v>
      </c>
    </row>
    <row r="1697" spans="1:6" s="67" customFormat="1" ht="12">
      <c r="A1697" s="57">
        <v>540818</v>
      </c>
      <c r="B1697" s="65" t="s">
        <v>165</v>
      </c>
      <c r="C1697" s="68">
        <v>216623466</v>
      </c>
      <c r="D1697" s="74" t="s">
        <v>1877</v>
      </c>
      <c r="E1697" s="73">
        <v>0</v>
      </c>
      <c r="F1697" s="66">
        <v>632490</v>
      </c>
    </row>
    <row r="1698" spans="1:6" s="67" customFormat="1" ht="12">
      <c r="A1698" s="57">
        <v>540818</v>
      </c>
      <c r="B1698" s="65" t="s">
        <v>165</v>
      </c>
      <c r="C1698" s="68">
        <v>210023500</v>
      </c>
      <c r="D1698" s="74" t="s">
        <v>1878</v>
      </c>
      <c r="E1698" s="73">
        <v>0</v>
      </c>
      <c r="F1698" s="66">
        <v>345909</v>
      </c>
    </row>
    <row r="1699" spans="1:6" s="67" customFormat="1" ht="12">
      <c r="A1699" s="57">
        <v>540818</v>
      </c>
      <c r="B1699" s="65" t="s">
        <v>165</v>
      </c>
      <c r="C1699" s="68">
        <v>215523555</v>
      </c>
      <c r="D1699" s="74" t="s">
        <v>1879</v>
      </c>
      <c r="E1699" s="73">
        <v>0</v>
      </c>
      <c r="F1699" s="66">
        <v>572375</v>
      </c>
    </row>
    <row r="1700" spans="1:6" s="67" customFormat="1" ht="12">
      <c r="A1700" s="57">
        <v>540818</v>
      </c>
      <c r="B1700" s="65" t="s">
        <v>165</v>
      </c>
      <c r="C1700" s="68">
        <v>217023570</v>
      </c>
      <c r="D1700" s="74" t="s">
        <v>1880</v>
      </c>
      <c r="E1700" s="73">
        <v>0</v>
      </c>
      <c r="F1700" s="66">
        <v>302922</v>
      </c>
    </row>
    <row r="1701" spans="1:6" s="67" customFormat="1" ht="12">
      <c r="A1701" s="57">
        <v>540818</v>
      </c>
      <c r="B1701" s="65" t="s">
        <v>165</v>
      </c>
      <c r="C1701" s="68">
        <v>217423574</v>
      </c>
      <c r="D1701" s="74" t="s">
        <v>1881</v>
      </c>
      <c r="E1701" s="73">
        <v>0</v>
      </c>
      <c r="F1701" s="66">
        <v>259340</v>
      </c>
    </row>
    <row r="1702" spans="1:6" s="67" customFormat="1" ht="12">
      <c r="A1702" s="57">
        <v>540818</v>
      </c>
      <c r="B1702" s="65" t="s">
        <v>165</v>
      </c>
      <c r="C1702" s="68">
        <v>218023580</v>
      </c>
      <c r="D1702" s="74" t="s">
        <v>1882</v>
      </c>
      <c r="E1702" s="73">
        <v>0</v>
      </c>
      <c r="F1702" s="66">
        <v>362179</v>
      </c>
    </row>
    <row r="1703" spans="1:6" s="67" customFormat="1" ht="12">
      <c r="A1703" s="57">
        <v>540818</v>
      </c>
      <c r="B1703" s="65" t="s">
        <v>165</v>
      </c>
      <c r="C1703" s="68">
        <v>218623586</v>
      </c>
      <c r="D1703" s="74" t="s">
        <v>1883</v>
      </c>
      <c r="E1703" s="73">
        <v>0</v>
      </c>
      <c r="F1703" s="66">
        <v>169636</v>
      </c>
    </row>
    <row r="1704" spans="1:6" s="67" customFormat="1" ht="12">
      <c r="A1704" s="57">
        <v>540818</v>
      </c>
      <c r="B1704" s="65" t="s">
        <v>165</v>
      </c>
      <c r="C1704" s="68">
        <v>217023670</v>
      </c>
      <c r="D1704" s="74" t="s">
        <v>1884</v>
      </c>
      <c r="E1704" s="73">
        <v>0</v>
      </c>
      <c r="F1704" s="66">
        <v>729813</v>
      </c>
    </row>
    <row r="1705" spans="1:6" s="67" customFormat="1" ht="12">
      <c r="A1705" s="57">
        <v>540818</v>
      </c>
      <c r="B1705" s="65" t="s">
        <v>165</v>
      </c>
      <c r="C1705" s="68">
        <v>217223672</v>
      </c>
      <c r="D1705" s="74" t="s">
        <v>1885</v>
      </c>
      <c r="E1705" s="73">
        <v>0</v>
      </c>
      <c r="F1705" s="66">
        <v>368464</v>
      </c>
    </row>
    <row r="1706" spans="1:6" s="67" customFormat="1" ht="12">
      <c r="A1706" s="57">
        <v>540818</v>
      </c>
      <c r="B1706" s="65" t="s">
        <v>165</v>
      </c>
      <c r="C1706" s="68">
        <v>217523675</v>
      </c>
      <c r="D1706" s="74" t="s">
        <v>1886</v>
      </c>
      <c r="E1706" s="73">
        <v>0</v>
      </c>
      <c r="F1706" s="66">
        <v>347654</v>
      </c>
    </row>
    <row r="1707" spans="1:6" s="67" customFormat="1" ht="12">
      <c r="A1707" s="57">
        <v>540818</v>
      </c>
      <c r="B1707" s="65" t="s">
        <v>165</v>
      </c>
      <c r="C1707" s="68">
        <v>217823678</v>
      </c>
      <c r="D1707" s="74" t="s">
        <v>1887</v>
      </c>
      <c r="E1707" s="73">
        <v>0</v>
      </c>
      <c r="F1707" s="66">
        <v>257973</v>
      </c>
    </row>
    <row r="1708" spans="1:6" s="67" customFormat="1" ht="12">
      <c r="A1708" s="57">
        <v>540818</v>
      </c>
      <c r="B1708" s="65" t="s">
        <v>165</v>
      </c>
      <c r="C1708" s="68">
        <v>218623686</v>
      </c>
      <c r="D1708" s="74" t="s">
        <v>1888</v>
      </c>
      <c r="E1708" s="73">
        <v>0</v>
      </c>
      <c r="F1708" s="66">
        <v>393045</v>
      </c>
    </row>
    <row r="1709" spans="1:6" s="67" customFormat="1" ht="12">
      <c r="A1709" s="57">
        <v>540818</v>
      </c>
      <c r="B1709" s="65" t="s">
        <v>165</v>
      </c>
      <c r="C1709" s="68">
        <v>210723807</v>
      </c>
      <c r="D1709" s="74" t="s">
        <v>1889</v>
      </c>
      <c r="E1709" s="73">
        <v>0</v>
      </c>
      <c r="F1709" s="66">
        <v>874533</v>
      </c>
    </row>
    <row r="1710" spans="1:6" s="67" customFormat="1" ht="12">
      <c r="A1710" s="57">
        <v>540818</v>
      </c>
      <c r="B1710" s="65" t="s">
        <v>165</v>
      </c>
      <c r="C1710" s="68">
        <v>215523855</v>
      </c>
      <c r="D1710" s="74" t="s">
        <v>1890</v>
      </c>
      <c r="E1710" s="73">
        <v>0</v>
      </c>
      <c r="F1710" s="66">
        <v>373791</v>
      </c>
    </row>
    <row r="1711" spans="1:6" s="67" customFormat="1" ht="12">
      <c r="A1711" s="57">
        <v>540818</v>
      </c>
      <c r="B1711" s="65" t="s">
        <v>165</v>
      </c>
      <c r="C1711" s="68">
        <v>210125001</v>
      </c>
      <c r="D1711" s="74" t="s">
        <v>1891</v>
      </c>
      <c r="E1711" s="73">
        <v>0</v>
      </c>
      <c r="F1711" s="66">
        <v>73032</v>
      </c>
    </row>
    <row r="1712" spans="1:6" s="67" customFormat="1" ht="12">
      <c r="A1712" s="57">
        <v>540818</v>
      </c>
      <c r="B1712" s="65" t="s">
        <v>165</v>
      </c>
      <c r="C1712" s="68">
        <v>211925019</v>
      </c>
      <c r="D1712" s="74" t="s">
        <v>1892</v>
      </c>
      <c r="E1712" s="73">
        <v>0</v>
      </c>
      <c r="F1712" s="66">
        <v>42040</v>
      </c>
    </row>
    <row r="1713" spans="1:6" s="67" customFormat="1" ht="12">
      <c r="A1713" s="57">
        <v>540818</v>
      </c>
      <c r="B1713" s="65" t="s">
        <v>165</v>
      </c>
      <c r="C1713" s="68">
        <v>213525035</v>
      </c>
      <c r="D1713" s="74" t="s">
        <v>1893</v>
      </c>
      <c r="E1713" s="73">
        <v>0</v>
      </c>
      <c r="F1713" s="66">
        <v>69976</v>
      </c>
    </row>
    <row r="1714" spans="1:6" s="67" customFormat="1" ht="12">
      <c r="A1714" s="57">
        <v>540818</v>
      </c>
      <c r="B1714" s="65" t="s">
        <v>165</v>
      </c>
      <c r="C1714" s="68">
        <v>214025040</v>
      </c>
      <c r="D1714" s="74" t="s">
        <v>1894</v>
      </c>
      <c r="E1714" s="73">
        <v>0</v>
      </c>
      <c r="F1714" s="66">
        <v>114316</v>
      </c>
    </row>
    <row r="1715" spans="1:6" s="67" customFormat="1" ht="12">
      <c r="A1715" s="57">
        <v>540818</v>
      </c>
      <c r="B1715" s="65" t="s">
        <v>165</v>
      </c>
      <c r="C1715" s="68">
        <v>215325053</v>
      </c>
      <c r="D1715" s="74" t="s">
        <v>1895</v>
      </c>
      <c r="E1715" s="73">
        <v>0</v>
      </c>
      <c r="F1715" s="66">
        <v>88953</v>
      </c>
    </row>
    <row r="1716" spans="1:6" s="67" customFormat="1" ht="12">
      <c r="A1716" s="57">
        <v>540818</v>
      </c>
      <c r="B1716" s="65" t="s">
        <v>165</v>
      </c>
      <c r="C1716" s="68">
        <v>218625086</v>
      </c>
      <c r="D1716" s="74" t="s">
        <v>1896</v>
      </c>
      <c r="E1716" s="73">
        <v>0</v>
      </c>
      <c r="F1716" s="66">
        <v>19582</v>
      </c>
    </row>
    <row r="1717" spans="1:6" s="67" customFormat="1" ht="12">
      <c r="A1717" s="57">
        <v>540818</v>
      </c>
      <c r="B1717" s="65" t="s">
        <v>165</v>
      </c>
      <c r="C1717" s="68">
        <v>219525095</v>
      </c>
      <c r="D1717" s="74" t="s">
        <v>1897</v>
      </c>
      <c r="E1717" s="73">
        <v>0</v>
      </c>
      <c r="F1717" s="66">
        <v>18735</v>
      </c>
    </row>
    <row r="1718" spans="1:6" s="67" customFormat="1" ht="12">
      <c r="A1718" s="57">
        <v>540818</v>
      </c>
      <c r="B1718" s="65" t="s">
        <v>165</v>
      </c>
      <c r="C1718" s="68">
        <v>219925099</v>
      </c>
      <c r="D1718" s="74" t="s">
        <v>1898</v>
      </c>
      <c r="E1718" s="73">
        <v>0</v>
      </c>
      <c r="F1718" s="66">
        <v>54873</v>
      </c>
    </row>
    <row r="1719" spans="1:6" s="67" customFormat="1" ht="12">
      <c r="A1719" s="57">
        <v>540818</v>
      </c>
      <c r="B1719" s="65" t="s">
        <v>165</v>
      </c>
      <c r="C1719" s="68">
        <v>212025120</v>
      </c>
      <c r="D1719" s="74" t="s">
        <v>1899</v>
      </c>
      <c r="E1719" s="73">
        <v>0</v>
      </c>
      <c r="F1719" s="66">
        <v>37893</v>
      </c>
    </row>
    <row r="1720" spans="1:6" s="67" customFormat="1" ht="12">
      <c r="A1720" s="57">
        <v>540818</v>
      </c>
      <c r="B1720" s="65" t="s">
        <v>165</v>
      </c>
      <c r="C1720" s="68">
        <v>212325123</v>
      </c>
      <c r="D1720" s="74" t="s">
        <v>1900</v>
      </c>
      <c r="E1720" s="73">
        <v>0</v>
      </c>
      <c r="F1720" s="66">
        <v>49122</v>
      </c>
    </row>
    <row r="1721" spans="1:6" s="67" customFormat="1" ht="12">
      <c r="A1721" s="57">
        <v>540818</v>
      </c>
      <c r="B1721" s="65" t="s">
        <v>165</v>
      </c>
      <c r="C1721" s="68">
        <v>212625126</v>
      </c>
      <c r="D1721" s="74" t="s">
        <v>1901</v>
      </c>
      <c r="E1721" s="73">
        <v>0</v>
      </c>
      <c r="F1721" s="66">
        <v>274999</v>
      </c>
    </row>
    <row r="1722" spans="1:6" s="67" customFormat="1" ht="12">
      <c r="A1722" s="57">
        <v>540818</v>
      </c>
      <c r="B1722" s="65" t="s">
        <v>165</v>
      </c>
      <c r="C1722" s="68">
        <v>214825148</v>
      </c>
      <c r="D1722" s="74" t="s">
        <v>1902</v>
      </c>
      <c r="E1722" s="73">
        <v>0</v>
      </c>
      <c r="F1722" s="66">
        <v>107523</v>
      </c>
    </row>
    <row r="1723" spans="1:6" s="67" customFormat="1" ht="12">
      <c r="A1723" s="57">
        <v>540818</v>
      </c>
      <c r="B1723" s="65" t="s">
        <v>165</v>
      </c>
      <c r="C1723" s="68">
        <v>215125151</v>
      </c>
      <c r="D1723" s="74" t="s">
        <v>1903</v>
      </c>
      <c r="E1723" s="73">
        <v>0</v>
      </c>
      <c r="F1723" s="66">
        <v>119642</v>
      </c>
    </row>
    <row r="1724" spans="1:6" s="67" customFormat="1" ht="12">
      <c r="A1724" s="57">
        <v>540818</v>
      </c>
      <c r="B1724" s="65" t="s">
        <v>165</v>
      </c>
      <c r="C1724" s="68">
        <v>215425154</v>
      </c>
      <c r="D1724" s="74" t="s">
        <v>1904</v>
      </c>
      <c r="E1724" s="73">
        <v>0</v>
      </c>
      <c r="F1724" s="66">
        <v>47488</v>
      </c>
    </row>
    <row r="1725" spans="1:6" s="67" customFormat="1" ht="12">
      <c r="A1725" s="57">
        <v>540818</v>
      </c>
      <c r="B1725" s="65" t="s">
        <v>165</v>
      </c>
      <c r="C1725" s="68">
        <v>216825168</v>
      </c>
      <c r="D1725" s="74" t="s">
        <v>1905</v>
      </c>
      <c r="E1725" s="73">
        <v>0</v>
      </c>
      <c r="F1725" s="66">
        <v>27300</v>
      </c>
    </row>
    <row r="1726" spans="1:6" s="67" customFormat="1" ht="12">
      <c r="A1726" s="57">
        <v>540818</v>
      </c>
      <c r="B1726" s="65" t="s">
        <v>165</v>
      </c>
      <c r="C1726" s="68">
        <v>217525175</v>
      </c>
      <c r="D1726" s="74" t="s">
        <v>1906</v>
      </c>
      <c r="E1726" s="73">
        <v>0</v>
      </c>
      <c r="F1726" s="66">
        <v>452632</v>
      </c>
    </row>
    <row r="1727" spans="1:6" s="67" customFormat="1" ht="12">
      <c r="A1727" s="57">
        <v>540818</v>
      </c>
      <c r="B1727" s="65" t="s">
        <v>165</v>
      </c>
      <c r="C1727" s="68">
        <v>217825178</v>
      </c>
      <c r="D1727" s="74" t="s">
        <v>1907</v>
      </c>
      <c r="E1727" s="73">
        <v>0</v>
      </c>
      <c r="F1727" s="66">
        <v>58081</v>
      </c>
    </row>
    <row r="1728" spans="1:6" s="67" customFormat="1" ht="12">
      <c r="A1728" s="57">
        <v>540818</v>
      </c>
      <c r="B1728" s="65" t="s">
        <v>165</v>
      </c>
      <c r="C1728" s="68">
        <v>218125181</v>
      </c>
      <c r="D1728" s="74" t="s">
        <v>1908</v>
      </c>
      <c r="E1728" s="73">
        <v>0</v>
      </c>
      <c r="F1728" s="66">
        <v>84080</v>
      </c>
    </row>
    <row r="1729" spans="1:6" s="67" customFormat="1" ht="12">
      <c r="A1729" s="57">
        <v>540818</v>
      </c>
      <c r="B1729" s="65" t="s">
        <v>165</v>
      </c>
      <c r="C1729" s="68">
        <v>218325183</v>
      </c>
      <c r="D1729" s="74" t="s">
        <v>1909</v>
      </c>
      <c r="E1729" s="73">
        <v>0</v>
      </c>
      <c r="F1729" s="66">
        <v>140889</v>
      </c>
    </row>
    <row r="1730" spans="1:6" s="67" customFormat="1" ht="12">
      <c r="A1730" s="57">
        <v>540818</v>
      </c>
      <c r="B1730" s="65" t="s">
        <v>165</v>
      </c>
      <c r="C1730" s="68">
        <v>210025200</v>
      </c>
      <c r="D1730" s="74" t="s">
        <v>1910</v>
      </c>
      <c r="E1730" s="73">
        <v>0</v>
      </c>
      <c r="F1730" s="66">
        <v>109322</v>
      </c>
    </row>
    <row r="1731" spans="1:6" s="67" customFormat="1" ht="12">
      <c r="A1731" s="57">
        <v>540818</v>
      </c>
      <c r="B1731" s="65" t="s">
        <v>165</v>
      </c>
      <c r="C1731" s="68">
        <v>211425214</v>
      </c>
      <c r="D1731" s="74" t="s">
        <v>1911</v>
      </c>
      <c r="E1731" s="73">
        <v>0</v>
      </c>
      <c r="F1731" s="66">
        <v>99213</v>
      </c>
    </row>
    <row r="1732" spans="1:6" s="67" customFormat="1" ht="12">
      <c r="A1732" s="57">
        <v>540818</v>
      </c>
      <c r="B1732" s="65" t="s">
        <v>165</v>
      </c>
      <c r="C1732" s="68">
        <v>212425224</v>
      </c>
      <c r="D1732" s="74" t="s">
        <v>1912</v>
      </c>
      <c r="E1732" s="73">
        <v>0</v>
      </c>
      <c r="F1732" s="66">
        <v>49485</v>
      </c>
    </row>
    <row r="1733" spans="1:6" s="67" customFormat="1" ht="12">
      <c r="A1733" s="57">
        <v>540818</v>
      </c>
      <c r="B1733" s="65" t="s">
        <v>165</v>
      </c>
      <c r="C1733" s="68">
        <v>214525245</v>
      </c>
      <c r="D1733" s="74" t="s">
        <v>1913</v>
      </c>
      <c r="E1733" s="73">
        <v>0</v>
      </c>
      <c r="F1733" s="66">
        <v>161622</v>
      </c>
    </row>
    <row r="1734" spans="1:6" s="67" customFormat="1" ht="12">
      <c r="A1734" s="57">
        <v>540818</v>
      </c>
      <c r="B1734" s="65" t="s">
        <v>165</v>
      </c>
      <c r="C1734" s="68">
        <v>215825258</v>
      </c>
      <c r="D1734" s="74" t="s">
        <v>1914</v>
      </c>
      <c r="E1734" s="73">
        <v>0</v>
      </c>
      <c r="F1734" s="66">
        <v>43427</v>
      </c>
    </row>
    <row r="1735" spans="1:6" s="67" customFormat="1" ht="12">
      <c r="A1735" s="57">
        <v>540818</v>
      </c>
      <c r="B1735" s="65" t="s">
        <v>165</v>
      </c>
      <c r="C1735" s="68">
        <v>216025260</v>
      </c>
      <c r="D1735" s="74" t="s">
        <v>1915</v>
      </c>
      <c r="E1735" s="73">
        <v>0</v>
      </c>
      <c r="F1735" s="66">
        <v>75242</v>
      </c>
    </row>
    <row r="1736" spans="1:6" s="67" customFormat="1" ht="12">
      <c r="A1736" s="57">
        <v>540818</v>
      </c>
      <c r="B1736" s="65" t="s">
        <v>165</v>
      </c>
      <c r="C1736" s="68">
        <v>216925269</v>
      </c>
      <c r="D1736" s="74" t="s">
        <v>1916</v>
      </c>
      <c r="E1736" s="73">
        <v>0</v>
      </c>
      <c r="F1736" s="66">
        <v>646154</v>
      </c>
    </row>
    <row r="1737" spans="1:6" s="67" customFormat="1" ht="12">
      <c r="A1737" s="57">
        <v>540818</v>
      </c>
      <c r="B1737" s="65" t="s">
        <v>165</v>
      </c>
      <c r="C1737" s="68">
        <v>217925279</v>
      </c>
      <c r="D1737" s="74" t="s">
        <v>1917</v>
      </c>
      <c r="E1737" s="73">
        <v>0</v>
      </c>
      <c r="F1737" s="66">
        <v>74727</v>
      </c>
    </row>
    <row r="1738" spans="1:6" s="67" customFormat="1" ht="12">
      <c r="A1738" s="57">
        <v>540818</v>
      </c>
      <c r="B1738" s="65" t="s">
        <v>165</v>
      </c>
      <c r="C1738" s="68">
        <v>218125281</v>
      </c>
      <c r="D1738" s="74" t="s">
        <v>1918</v>
      </c>
      <c r="E1738" s="73">
        <v>0</v>
      </c>
      <c r="F1738" s="66">
        <v>44068</v>
      </c>
    </row>
    <row r="1739" spans="1:6" s="67" customFormat="1" ht="12">
      <c r="A1739" s="57">
        <v>540818</v>
      </c>
      <c r="B1739" s="65" t="s">
        <v>165</v>
      </c>
      <c r="C1739" s="68">
        <v>218625286</v>
      </c>
      <c r="D1739" s="74" t="s">
        <v>1919</v>
      </c>
      <c r="E1739" s="73">
        <v>0</v>
      </c>
      <c r="F1739" s="66">
        <v>284321</v>
      </c>
    </row>
    <row r="1740" spans="1:6" s="67" customFormat="1" ht="12">
      <c r="A1740" s="57">
        <v>540818</v>
      </c>
      <c r="B1740" s="65" t="s">
        <v>165</v>
      </c>
      <c r="C1740" s="68">
        <v>218825288</v>
      </c>
      <c r="D1740" s="74" t="s">
        <v>1920</v>
      </c>
      <c r="E1740" s="73">
        <v>0</v>
      </c>
      <c r="F1740" s="66">
        <v>45066</v>
      </c>
    </row>
    <row r="1741" spans="1:6" s="67" customFormat="1" ht="12">
      <c r="A1741" s="57">
        <v>540818</v>
      </c>
      <c r="B1741" s="65" t="s">
        <v>165</v>
      </c>
      <c r="C1741" s="68">
        <v>219325293</v>
      </c>
      <c r="D1741" s="74" t="s">
        <v>1921</v>
      </c>
      <c r="E1741" s="73">
        <v>0</v>
      </c>
      <c r="F1741" s="66">
        <v>45763</v>
      </c>
    </row>
    <row r="1742" spans="1:6" s="67" customFormat="1" ht="12">
      <c r="A1742" s="57">
        <v>540818</v>
      </c>
      <c r="B1742" s="65" t="s">
        <v>165</v>
      </c>
      <c r="C1742" s="68">
        <v>219525295</v>
      </c>
      <c r="D1742" s="74" t="s">
        <v>1922</v>
      </c>
      <c r="E1742" s="73">
        <v>0</v>
      </c>
      <c r="F1742" s="66">
        <v>68553</v>
      </c>
    </row>
    <row r="1743" spans="1:6" s="67" customFormat="1" ht="12">
      <c r="A1743" s="57">
        <v>540818</v>
      </c>
      <c r="B1743" s="65" t="s">
        <v>165</v>
      </c>
      <c r="C1743" s="68">
        <v>219725297</v>
      </c>
      <c r="D1743" s="74" t="s">
        <v>1923</v>
      </c>
      <c r="E1743" s="73">
        <v>0</v>
      </c>
      <c r="F1743" s="66">
        <v>81689</v>
      </c>
    </row>
    <row r="1744" spans="1:6" s="67" customFormat="1" ht="12">
      <c r="A1744" s="57">
        <v>540818</v>
      </c>
      <c r="B1744" s="65" t="s">
        <v>165</v>
      </c>
      <c r="C1744" s="68">
        <v>219925299</v>
      </c>
      <c r="D1744" s="74" t="s">
        <v>1924</v>
      </c>
      <c r="E1744" s="73">
        <v>0</v>
      </c>
      <c r="F1744" s="66">
        <v>23214</v>
      </c>
    </row>
    <row r="1745" spans="1:6" s="67" customFormat="1" ht="12">
      <c r="A1745" s="57">
        <v>540818</v>
      </c>
      <c r="B1745" s="65" t="s">
        <v>165</v>
      </c>
      <c r="C1745" s="68">
        <v>211225312</v>
      </c>
      <c r="D1745" s="74" t="s">
        <v>1925</v>
      </c>
      <c r="E1745" s="73">
        <v>0</v>
      </c>
      <c r="F1745" s="66">
        <v>47730</v>
      </c>
    </row>
    <row r="1746" spans="1:6" s="67" customFormat="1" ht="12">
      <c r="A1746" s="57">
        <v>540818</v>
      </c>
      <c r="B1746" s="65" t="s">
        <v>165</v>
      </c>
      <c r="C1746" s="68">
        <v>211725317</v>
      </c>
      <c r="D1746" s="74" t="s">
        <v>1926</v>
      </c>
      <c r="E1746" s="73">
        <v>0</v>
      </c>
      <c r="F1746" s="66">
        <v>87379</v>
      </c>
    </row>
    <row r="1747" spans="1:6" s="67" customFormat="1" ht="12">
      <c r="A1747" s="57">
        <v>540818</v>
      </c>
      <c r="B1747" s="65" t="s">
        <v>165</v>
      </c>
      <c r="C1747" s="68">
        <v>212025320</v>
      </c>
      <c r="D1747" s="74" t="s">
        <v>1927</v>
      </c>
      <c r="E1747" s="73">
        <v>0</v>
      </c>
      <c r="F1747" s="66">
        <v>174424</v>
      </c>
    </row>
    <row r="1748" spans="1:6" s="67" customFormat="1" ht="12">
      <c r="A1748" s="57">
        <v>540818</v>
      </c>
      <c r="B1748" s="65" t="s">
        <v>165</v>
      </c>
      <c r="C1748" s="68">
        <v>212225322</v>
      </c>
      <c r="D1748" s="74" t="s">
        <v>1928</v>
      </c>
      <c r="E1748" s="73">
        <v>0</v>
      </c>
      <c r="F1748" s="66">
        <v>117342</v>
      </c>
    </row>
    <row r="1749" spans="1:6" s="67" customFormat="1" ht="12">
      <c r="A1749" s="57">
        <v>540818</v>
      </c>
      <c r="B1749" s="65" t="s">
        <v>165</v>
      </c>
      <c r="C1749" s="68">
        <v>212425324</v>
      </c>
      <c r="D1749" s="74" t="s">
        <v>1929</v>
      </c>
      <c r="E1749" s="73">
        <v>0</v>
      </c>
      <c r="F1749" s="66">
        <v>25465</v>
      </c>
    </row>
    <row r="1750" spans="1:6" s="67" customFormat="1" ht="12">
      <c r="A1750" s="57">
        <v>540818</v>
      </c>
      <c r="B1750" s="65" t="s">
        <v>165</v>
      </c>
      <c r="C1750" s="68">
        <v>212625326</v>
      </c>
      <c r="D1750" s="74" t="s">
        <v>1930</v>
      </c>
      <c r="E1750" s="73">
        <v>0</v>
      </c>
      <c r="F1750" s="66">
        <v>37924</v>
      </c>
    </row>
    <row r="1751" spans="1:6" s="67" customFormat="1" ht="12">
      <c r="A1751" s="57">
        <v>540818</v>
      </c>
      <c r="B1751" s="65" t="s">
        <v>165</v>
      </c>
      <c r="C1751" s="68">
        <v>212825328</v>
      </c>
      <c r="D1751" s="74" t="s">
        <v>1931</v>
      </c>
      <c r="E1751" s="73">
        <v>0</v>
      </c>
      <c r="F1751" s="66">
        <v>28662</v>
      </c>
    </row>
    <row r="1752" spans="1:6" s="67" customFormat="1" ht="12">
      <c r="A1752" s="57">
        <v>540818</v>
      </c>
      <c r="B1752" s="65" t="s">
        <v>165</v>
      </c>
      <c r="C1752" s="68">
        <v>213525335</v>
      </c>
      <c r="D1752" s="74" t="s">
        <v>1932</v>
      </c>
      <c r="E1752" s="73">
        <v>0</v>
      </c>
      <c r="F1752" s="66">
        <v>40921</v>
      </c>
    </row>
    <row r="1753" spans="1:6" s="67" customFormat="1" ht="12">
      <c r="A1753" s="57">
        <v>540818</v>
      </c>
      <c r="B1753" s="65" t="s">
        <v>165</v>
      </c>
      <c r="C1753" s="68">
        <v>213925339</v>
      </c>
      <c r="D1753" s="74" t="s">
        <v>1933</v>
      </c>
      <c r="E1753" s="73">
        <v>0</v>
      </c>
      <c r="F1753" s="66">
        <v>33127</v>
      </c>
    </row>
    <row r="1754" spans="1:6" s="67" customFormat="1" ht="12">
      <c r="A1754" s="57">
        <v>540818</v>
      </c>
      <c r="B1754" s="65" t="s">
        <v>165</v>
      </c>
      <c r="C1754" s="68">
        <v>216825368</v>
      </c>
      <c r="D1754" s="74" t="s">
        <v>1934</v>
      </c>
      <c r="E1754" s="73">
        <v>0</v>
      </c>
      <c r="F1754" s="66">
        <v>23255</v>
      </c>
    </row>
    <row r="1755" spans="1:6" s="67" customFormat="1" ht="12">
      <c r="A1755" s="57">
        <v>540818</v>
      </c>
      <c r="B1755" s="65" t="s">
        <v>165</v>
      </c>
      <c r="C1755" s="68">
        <v>217225372</v>
      </c>
      <c r="D1755" s="74" t="s">
        <v>1935</v>
      </c>
      <c r="E1755" s="73">
        <v>0</v>
      </c>
      <c r="F1755" s="66">
        <v>60411</v>
      </c>
    </row>
    <row r="1756" spans="1:6" s="67" customFormat="1" ht="12">
      <c r="A1756" s="57">
        <v>540818</v>
      </c>
      <c r="B1756" s="65" t="s">
        <v>165</v>
      </c>
      <c r="C1756" s="68">
        <v>217725377</v>
      </c>
      <c r="D1756" s="74" t="s">
        <v>1936</v>
      </c>
      <c r="E1756" s="73">
        <v>0</v>
      </c>
      <c r="F1756" s="66">
        <v>117312</v>
      </c>
    </row>
    <row r="1757" spans="1:6" s="67" customFormat="1" ht="12">
      <c r="A1757" s="57">
        <v>540818</v>
      </c>
      <c r="B1757" s="65" t="s">
        <v>165</v>
      </c>
      <c r="C1757" s="68">
        <v>218625386</v>
      </c>
      <c r="D1757" s="74" t="s">
        <v>1937</v>
      </c>
      <c r="E1757" s="73">
        <v>0</v>
      </c>
      <c r="F1757" s="66">
        <v>176604</v>
      </c>
    </row>
    <row r="1758" spans="1:6" s="67" customFormat="1" ht="12">
      <c r="A1758" s="57">
        <v>540818</v>
      </c>
      <c r="B1758" s="65" t="s">
        <v>165</v>
      </c>
      <c r="C1758" s="68">
        <v>219425394</v>
      </c>
      <c r="D1758" s="74" t="s">
        <v>1938</v>
      </c>
      <c r="E1758" s="73">
        <v>0</v>
      </c>
      <c r="F1758" s="66">
        <v>76584</v>
      </c>
    </row>
    <row r="1759" spans="1:6" s="67" customFormat="1" ht="12">
      <c r="A1759" s="57">
        <v>540818</v>
      </c>
      <c r="B1759" s="65" t="s">
        <v>165</v>
      </c>
      <c r="C1759" s="68">
        <v>219825398</v>
      </c>
      <c r="D1759" s="74" t="s">
        <v>1939</v>
      </c>
      <c r="E1759" s="73">
        <v>0</v>
      </c>
      <c r="F1759" s="66">
        <v>49347</v>
      </c>
    </row>
    <row r="1760" spans="1:6" s="67" customFormat="1" ht="12">
      <c r="A1760" s="57">
        <v>540818</v>
      </c>
      <c r="B1760" s="65" t="s">
        <v>165</v>
      </c>
      <c r="C1760" s="68">
        <v>210225402</v>
      </c>
      <c r="D1760" s="74" t="s">
        <v>1940</v>
      </c>
      <c r="E1760" s="73">
        <v>0</v>
      </c>
      <c r="F1760" s="66">
        <v>111107</v>
      </c>
    </row>
    <row r="1761" spans="1:6" s="67" customFormat="1" ht="12">
      <c r="A1761" s="57">
        <v>540818</v>
      </c>
      <c r="B1761" s="65" t="s">
        <v>165</v>
      </c>
      <c r="C1761" s="68">
        <v>210725407</v>
      </c>
      <c r="D1761" s="74" t="s">
        <v>1941</v>
      </c>
      <c r="E1761" s="73">
        <v>0</v>
      </c>
      <c r="F1761" s="66">
        <v>63014</v>
      </c>
    </row>
    <row r="1762" spans="1:6" s="67" customFormat="1" ht="12">
      <c r="A1762" s="57">
        <v>540818</v>
      </c>
      <c r="B1762" s="65" t="s">
        <v>165</v>
      </c>
      <c r="C1762" s="68">
        <v>212625426</v>
      </c>
      <c r="D1762" s="74" t="s">
        <v>1942</v>
      </c>
      <c r="E1762" s="73">
        <v>0</v>
      </c>
      <c r="F1762" s="66">
        <v>50878</v>
      </c>
    </row>
    <row r="1763" spans="1:6" s="67" customFormat="1" ht="12">
      <c r="A1763" s="57">
        <v>540818</v>
      </c>
      <c r="B1763" s="65" t="s">
        <v>165</v>
      </c>
      <c r="C1763" s="68">
        <v>213025430</v>
      </c>
      <c r="D1763" s="74" t="s">
        <v>1943</v>
      </c>
      <c r="E1763" s="73">
        <v>0</v>
      </c>
      <c r="F1763" s="66">
        <v>323849</v>
      </c>
    </row>
    <row r="1764" spans="1:6" s="67" customFormat="1" ht="12">
      <c r="A1764" s="57">
        <v>540818</v>
      </c>
      <c r="B1764" s="65" t="s">
        <v>165</v>
      </c>
      <c r="C1764" s="68">
        <v>213625436</v>
      </c>
      <c r="D1764" s="74" t="s">
        <v>1944</v>
      </c>
      <c r="E1764" s="73">
        <v>0</v>
      </c>
      <c r="F1764" s="66">
        <v>29479</v>
      </c>
    </row>
    <row r="1765" spans="1:6" s="67" customFormat="1" ht="12">
      <c r="A1765" s="57">
        <v>540818</v>
      </c>
      <c r="B1765" s="65" t="s">
        <v>165</v>
      </c>
      <c r="C1765" s="68">
        <v>213825438</v>
      </c>
      <c r="D1765" s="74" t="s">
        <v>1945</v>
      </c>
      <c r="E1765" s="73">
        <v>0</v>
      </c>
      <c r="F1765" s="66">
        <v>72393</v>
      </c>
    </row>
    <row r="1766" spans="1:6" s="67" customFormat="1" ht="12">
      <c r="A1766" s="57">
        <v>540818</v>
      </c>
      <c r="B1766" s="65" t="s">
        <v>165</v>
      </c>
      <c r="C1766" s="68">
        <v>217325473</v>
      </c>
      <c r="D1766" s="74" t="s">
        <v>1946</v>
      </c>
      <c r="E1766" s="73">
        <v>0</v>
      </c>
      <c r="F1766" s="66">
        <v>319400</v>
      </c>
    </row>
    <row r="1767" spans="1:6" s="67" customFormat="1" ht="12">
      <c r="A1767" s="57">
        <v>540818</v>
      </c>
      <c r="B1767" s="65" t="s">
        <v>165</v>
      </c>
      <c r="C1767" s="68">
        <v>218325483</v>
      </c>
      <c r="D1767" s="74" t="s">
        <v>1947</v>
      </c>
      <c r="E1767" s="73">
        <v>0</v>
      </c>
      <c r="F1767" s="66">
        <v>19491</v>
      </c>
    </row>
    <row r="1768" spans="1:6" s="67" customFormat="1" ht="12">
      <c r="A1768" s="57">
        <v>540818</v>
      </c>
      <c r="B1768" s="65" t="s">
        <v>165</v>
      </c>
      <c r="C1768" s="68">
        <v>218625486</v>
      </c>
      <c r="D1768" s="74" t="s">
        <v>1948</v>
      </c>
      <c r="E1768" s="73">
        <v>0</v>
      </c>
      <c r="F1768" s="66">
        <v>86138</v>
      </c>
    </row>
    <row r="1769" spans="1:6" s="67" customFormat="1" ht="12">
      <c r="A1769" s="57">
        <v>540818</v>
      </c>
      <c r="B1769" s="65" t="s">
        <v>165</v>
      </c>
      <c r="C1769" s="68">
        <v>218825488</v>
      </c>
      <c r="D1769" s="74" t="s">
        <v>1949</v>
      </c>
      <c r="E1769" s="73">
        <v>0</v>
      </c>
      <c r="F1769" s="66">
        <v>43523</v>
      </c>
    </row>
    <row r="1770" spans="1:6" s="67" customFormat="1" ht="12">
      <c r="A1770" s="57">
        <v>540818</v>
      </c>
      <c r="B1770" s="65" t="s">
        <v>165</v>
      </c>
      <c r="C1770" s="68">
        <v>218925489</v>
      </c>
      <c r="D1770" s="74" t="s">
        <v>1950</v>
      </c>
      <c r="E1770" s="73">
        <v>0</v>
      </c>
      <c r="F1770" s="66">
        <v>28150</v>
      </c>
    </row>
    <row r="1771" spans="1:6" s="67" customFormat="1" ht="12">
      <c r="A1771" s="57">
        <v>540818</v>
      </c>
      <c r="B1771" s="65" t="s">
        <v>165</v>
      </c>
      <c r="C1771" s="68">
        <v>219125491</v>
      </c>
      <c r="D1771" s="74" t="s">
        <v>1951</v>
      </c>
      <c r="E1771" s="73">
        <v>0</v>
      </c>
      <c r="F1771" s="66">
        <v>46400</v>
      </c>
    </row>
    <row r="1772" spans="1:6" s="67" customFormat="1" ht="12">
      <c r="A1772" s="57">
        <v>540818</v>
      </c>
      <c r="B1772" s="65" t="s">
        <v>165</v>
      </c>
      <c r="C1772" s="59">
        <v>210652506</v>
      </c>
      <c r="D1772" s="74" t="s">
        <v>1952</v>
      </c>
      <c r="E1772" s="73">
        <v>0</v>
      </c>
      <c r="F1772" s="66">
        <v>73850</v>
      </c>
    </row>
    <row r="1773" spans="1:6" s="67" customFormat="1" ht="12">
      <c r="A1773" s="57">
        <v>540818</v>
      </c>
      <c r="B1773" s="65" t="s">
        <v>165</v>
      </c>
      <c r="C1773" s="68">
        <v>211325513</v>
      </c>
      <c r="D1773" s="74" t="s">
        <v>1953</v>
      </c>
      <c r="E1773" s="73">
        <v>0</v>
      </c>
      <c r="F1773" s="66">
        <v>197941</v>
      </c>
    </row>
    <row r="1774" spans="1:6" s="67" customFormat="1" ht="12">
      <c r="A1774" s="57">
        <v>540818</v>
      </c>
      <c r="B1774" s="65" t="s">
        <v>165</v>
      </c>
      <c r="C1774" s="68">
        <v>211825518</v>
      </c>
      <c r="D1774" s="74" t="s">
        <v>1954</v>
      </c>
      <c r="E1774" s="73">
        <v>0</v>
      </c>
      <c r="F1774" s="66">
        <v>48145</v>
      </c>
    </row>
    <row r="1775" spans="1:6" s="67" customFormat="1" ht="12">
      <c r="A1775" s="57">
        <v>540818</v>
      </c>
      <c r="B1775" s="65" t="s">
        <v>165</v>
      </c>
      <c r="C1775" s="68">
        <v>212425524</v>
      </c>
      <c r="D1775" s="74" t="s">
        <v>1955</v>
      </c>
      <c r="E1775" s="73">
        <v>0</v>
      </c>
      <c r="F1775" s="66">
        <v>40557</v>
      </c>
    </row>
    <row r="1776" spans="1:6" s="67" customFormat="1" ht="12">
      <c r="A1776" s="57">
        <v>540818</v>
      </c>
      <c r="B1776" s="65" t="s">
        <v>165</v>
      </c>
      <c r="C1776" s="68">
        <v>213025530</v>
      </c>
      <c r="D1776" s="74" t="s">
        <v>1956</v>
      </c>
      <c r="E1776" s="73">
        <v>0</v>
      </c>
      <c r="F1776" s="66">
        <v>51931</v>
      </c>
    </row>
    <row r="1777" spans="1:6" s="67" customFormat="1" ht="12">
      <c r="A1777" s="57">
        <v>540818</v>
      </c>
      <c r="B1777" s="65" t="s">
        <v>165</v>
      </c>
      <c r="C1777" s="68">
        <v>213525535</v>
      </c>
      <c r="D1777" s="74" t="s">
        <v>1957</v>
      </c>
      <c r="E1777" s="73">
        <v>0</v>
      </c>
      <c r="F1777" s="66">
        <v>97124</v>
      </c>
    </row>
    <row r="1778" spans="1:6" s="67" customFormat="1" ht="12">
      <c r="A1778" s="57">
        <v>540818</v>
      </c>
      <c r="B1778" s="65" t="s">
        <v>165</v>
      </c>
      <c r="C1778" s="68">
        <v>217225572</v>
      </c>
      <c r="D1778" s="74" t="s">
        <v>1958</v>
      </c>
      <c r="E1778" s="73">
        <v>0</v>
      </c>
      <c r="F1778" s="66">
        <v>114588</v>
      </c>
    </row>
    <row r="1779" spans="1:6" s="67" customFormat="1" ht="12">
      <c r="A1779" s="57">
        <v>540818</v>
      </c>
      <c r="B1779" s="65" t="s">
        <v>165</v>
      </c>
      <c r="C1779" s="68">
        <v>218025580</v>
      </c>
      <c r="D1779" s="74" t="s">
        <v>1959</v>
      </c>
      <c r="E1779" s="73">
        <v>0</v>
      </c>
      <c r="F1779" s="66">
        <v>24647</v>
      </c>
    </row>
    <row r="1780" spans="1:6" s="67" customFormat="1" ht="12">
      <c r="A1780" s="57">
        <v>540818</v>
      </c>
      <c r="B1780" s="65" t="s">
        <v>165</v>
      </c>
      <c r="C1780" s="68">
        <v>219225592</v>
      </c>
      <c r="D1780" s="74" t="s">
        <v>1960</v>
      </c>
      <c r="E1780" s="73">
        <v>0</v>
      </c>
      <c r="F1780" s="66">
        <v>31806</v>
      </c>
    </row>
    <row r="1781" spans="1:6" s="67" customFormat="1" ht="12">
      <c r="A1781" s="57">
        <v>540818</v>
      </c>
      <c r="B1781" s="65" t="s">
        <v>165</v>
      </c>
      <c r="C1781" s="68">
        <v>219425594</v>
      </c>
      <c r="D1781" s="74" t="s">
        <v>1961</v>
      </c>
      <c r="E1781" s="73">
        <v>0</v>
      </c>
      <c r="F1781" s="66">
        <v>39740</v>
      </c>
    </row>
    <row r="1782" spans="1:6" s="67" customFormat="1" ht="12">
      <c r="A1782" s="57">
        <v>540818</v>
      </c>
      <c r="B1782" s="65" t="s">
        <v>165</v>
      </c>
      <c r="C1782" s="68">
        <v>219625596</v>
      </c>
      <c r="D1782" s="74" t="s">
        <v>1962</v>
      </c>
      <c r="E1782" s="73">
        <v>0</v>
      </c>
      <c r="F1782" s="66">
        <v>69386</v>
      </c>
    </row>
    <row r="1783" spans="1:6" s="67" customFormat="1" ht="12">
      <c r="A1783" s="57">
        <v>540818</v>
      </c>
      <c r="B1783" s="65" t="s">
        <v>165</v>
      </c>
      <c r="C1783" s="68">
        <v>219925599</v>
      </c>
      <c r="D1783" s="74" t="s">
        <v>1963</v>
      </c>
      <c r="E1783" s="73">
        <v>0</v>
      </c>
      <c r="F1783" s="66">
        <v>52694</v>
      </c>
    </row>
    <row r="1784" spans="1:6" s="67" customFormat="1" ht="12">
      <c r="A1784" s="57">
        <v>540818</v>
      </c>
      <c r="B1784" s="65" t="s">
        <v>165</v>
      </c>
      <c r="C1784" s="68">
        <v>211225612</v>
      </c>
      <c r="D1784" s="74" t="s">
        <v>1964</v>
      </c>
      <c r="E1784" s="73">
        <v>0</v>
      </c>
      <c r="F1784" s="66">
        <v>54994</v>
      </c>
    </row>
    <row r="1785" spans="1:6" s="67" customFormat="1" ht="12">
      <c r="A1785" s="57">
        <v>540818</v>
      </c>
      <c r="B1785" s="75" t="s">
        <v>165</v>
      </c>
      <c r="C1785" s="68">
        <v>214525645</v>
      </c>
      <c r="D1785" s="76" t="s">
        <v>1965</v>
      </c>
      <c r="E1785" s="73">
        <v>0</v>
      </c>
      <c r="F1785" s="73">
        <v>84685</v>
      </c>
    </row>
    <row r="1786" spans="1:6" s="67" customFormat="1" ht="12">
      <c r="A1786" s="57">
        <v>540818</v>
      </c>
      <c r="B1786" s="65" t="s">
        <v>165</v>
      </c>
      <c r="C1786" s="68">
        <v>214925649</v>
      </c>
      <c r="D1786" s="74" t="s">
        <v>1966</v>
      </c>
      <c r="E1786" s="73">
        <v>0</v>
      </c>
      <c r="F1786" s="66">
        <v>80992</v>
      </c>
    </row>
    <row r="1787" spans="1:6" s="67" customFormat="1" ht="12">
      <c r="A1787" s="57">
        <v>540818</v>
      </c>
      <c r="B1787" s="65" t="s">
        <v>165</v>
      </c>
      <c r="C1787" s="68">
        <v>215325653</v>
      </c>
      <c r="D1787" s="74" t="s">
        <v>1967</v>
      </c>
      <c r="E1787" s="73">
        <v>0</v>
      </c>
      <c r="F1787" s="66">
        <v>38347</v>
      </c>
    </row>
    <row r="1788" spans="1:6" s="67" customFormat="1" ht="12">
      <c r="A1788" s="57">
        <v>540818</v>
      </c>
      <c r="B1788" s="65" t="s">
        <v>165</v>
      </c>
      <c r="C1788" s="68">
        <v>215825658</v>
      </c>
      <c r="D1788" s="74" t="s">
        <v>1968</v>
      </c>
      <c r="E1788" s="73">
        <v>0</v>
      </c>
      <c r="F1788" s="66">
        <v>55871</v>
      </c>
    </row>
    <row r="1789" spans="1:6" s="67" customFormat="1" ht="12">
      <c r="A1789" s="57">
        <v>540818</v>
      </c>
      <c r="B1789" s="65" t="s">
        <v>165</v>
      </c>
      <c r="C1789" s="68">
        <v>216225662</v>
      </c>
      <c r="D1789" s="74" t="s">
        <v>1969</v>
      </c>
      <c r="E1789" s="73">
        <v>0</v>
      </c>
      <c r="F1789" s="66">
        <v>71398</v>
      </c>
    </row>
    <row r="1790" spans="1:6" s="67" customFormat="1" ht="12">
      <c r="A1790" s="57">
        <v>540818</v>
      </c>
      <c r="B1790" s="65" t="s">
        <v>165</v>
      </c>
      <c r="C1790" s="68">
        <v>211825718</v>
      </c>
      <c r="D1790" s="74" t="s">
        <v>1970</v>
      </c>
      <c r="E1790" s="73">
        <v>0</v>
      </c>
      <c r="F1790" s="66">
        <v>84624</v>
      </c>
    </row>
    <row r="1791" spans="1:6" s="67" customFormat="1" ht="12">
      <c r="A1791" s="57">
        <v>540818</v>
      </c>
      <c r="B1791" s="65" t="s">
        <v>165</v>
      </c>
      <c r="C1791" s="68">
        <v>213625736</v>
      </c>
      <c r="D1791" s="74" t="s">
        <v>1971</v>
      </c>
      <c r="E1791" s="73">
        <v>0</v>
      </c>
      <c r="F1791" s="66">
        <v>68947</v>
      </c>
    </row>
    <row r="1792" spans="1:6" s="67" customFormat="1" ht="12">
      <c r="A1792" s="57">
        <v>540818</v>
      </c>
      <c r="B1792" s="65" t="s">
        <v>165</v>
      </c>
      <c r="C1792" s="68">
        <v>214025740</v>
      </c>
      <c r="D1792" s="74" t="s">
        <v>1972</v>
      </c>
      <c r="E1792" s="73">
        <v>0</v>
      </c>
      <c r="F1792" s="66">
        <v>184231</v>
      </c>
    </row>
    <row r="1793" spans="1:6" s="67" customFormat="1" ht="12">
      <c r="A1793" s="57">
        <v>540818</v>
      </c>
      <c r="B1793" s="65" t="s">
        <v>165</v>
      </c>
      <c r="C1793" s="68">
        <v>214325743</v>
      </c>
      <c r="D1793" s="74" t="s">
        <v>1973</v>
      </c>
      <c r="E1793" s="73">
        <v>0</v>
      </c>
      <c r="F1793" s="66">
        <v>151059</v>
      </c>
    </row>
    <row r="1794" spans="1:6" s="67" customFormat="1" ht="12">
      <c r="A1794" s="57">
        <v>540818</v>
      </c>
      <c r="B1794" s="65" t="s">
        <v>165</v>
      </c>
      <c r="C1794" s="68">
        <v>214525745</v>
      </c>
      <c r="D1794" s="74" t="s">
        <v>1974</v>
      </c>
      <c r="E1794" s="73">
        <v>0</v>
      </c>
      <c r="F1794" s="66">
        <v>87106</v>
      </c>
    </row>
    <row r="1795" spans="1:6" s="67" customFormat="1" ht="12">
      <c r="A1795" s="57">
        <v>540818</v>
      </c>
      <c r="B1795" s="65" t="s">
        <v>165</v>
      </c>
      <c r="C1795" s="68">
        <v>215825758</v>
      </c>
      <c r="D1795" s="74" t="s">
        <v>1975</v>
      </c>
      <c r="E1795" s="73">
        <v>0</v>
      </c>
      <c r="F1795" s="66">
        <v>126119</v>
      </c>
    </row>
    <row r="1796" spans="1:6" s="67" customFormat="1" ht="12">
      <c r="A1796" s="57">
        <v>540818</v>
      </c>
      <c r="B1796" s="65" t="s">
        <v>165</v>
      </c>
      <c r="C1796" s="68">
        <v>216925769</v>
      </c>
      <c r="D1796" s="74" t="s">
        <v>1976</v>
      </c>
      <c r="E1796" s="73">
        <v>0</v>
      </c>
      <c r="F1796" s="66">
        <v>85593</v>
      </c>
    </row>
    <row r="1797" spans="1:6" s="67" customFormat="1" ht="12">
      <c r="A1797" s="57">
        <v>540818</v>
      </c>
      <c r="B1797" s="65" t="s">
        <v>165</v>
      </c>
      <c r="C1797" s="68">
        <v>217225772</v>
      </c>
      <c r="D1797" s="74" t="s">
        <v>1977</v>
      </c>
      <c r="E1797" s="73">
        <v>0</v>
      </c>
      <c r="F1797" s="66">
        <v>100151</v>
      </c>
    </row>
    <row r="1798" spans="1:6" s="67" customFormat="1" ht="12">
      <c r="A1798" s="57">
        <v>540818</v>
      </c>
      <c r="B1798" s="65" t="s">
        <v>165</v>
      </c>
      <c r="C1798" s="68">
        <v>217725777</v>
      </c>
      <c r="D1798" s="74" t="s">
        <v>1978</v>
      </c>
      <c r="E1798" s="73">
        <v>0</v>
      </c>
      <c r="F1798" s="66">
        <v>39437</v>
      </c>
    </row>
    <row r="1799" spans="1:6" s="67" customFormat="1" ht="12">
      <c r="A1799" s="57">
        <v>540818</v>
      </c>
      <c r="B1799" s="65" t="s">
        <v>165</v>
      </c>
      <c r="C1799" s="68">
        <v>217925779</v>
      </c>
      <c r="D1799" s="74" t="s">
        <v>1979</v>
      </c>
      <c r="E1799" s="73">
        <v>0</v>
      </c>
      <c r="F1799" s="66">
        <v>41979</v>
      </c>
    </row>
    <row r="1800" spans="1:6" s="67" customFormat="1" ht="12">
      <c r="A1800" s="57">
        <v>540818</v>
      </c>
      <c r="B1800" s="65" t="s">
        <v>165</v>
      </c>
      <c r="C1800" s="68">
        <v>218125781</v>
      </c>
      <c r="D1800" s="74" t="s">
        <v>1980</v>
      </c>
      <c r="E1800" s="73">
        <v>0</v>
      </c>
      <c r="F1800" s="66">
        <v>34625</v>
      </c>
    </row>
    <row r="1801" spans="1:6" s="67" customFormat="1" ht="12">
      <c r="A1801" s="57">
        <v>540818</v>
      </c>
      <c r="B1801" s="65" t="s">
        <v>165</v>
      </c>
      <c r="C1801" s="68">
        <v>218525785</v>
      </c>
      <c r="D1801" s="74" t="s">
        <v>1981</v>
      </c>
      <c r="E1801" s="73">
        <v>0</v>
      </c>
      <c r="F1801" s="66">
        <v>103904</v>
      </c>
    </row>
    <row r="1802" spans="1:6" s="67" customFormat="1" ht="12">
      <c r="A1802" s="57">
        <v>540818</v>
      </c>
      <c r="B1802" s="65" t="s">
        <v>165</v>
      </c>
      <c r="C1802" s="68">
        <v>219325793</v>
      </c>
      <c r="D1802" s="74" t="s">
        <v>1982</v>
      </c>
      <c r="E1802" s="73">
        <v>0</v>
      </c>
      <c r="F1802" s="66">
        <v>56386</v>
      </c>
    </row>
    <row r="1803" spans="1:6" s="67" customFormat="1" ht="12">
      <c r="A1803" s="57">
        <v>540818</v>
      </c>
      <c r="B1803" s="65" t="s">
        <v>165</v>
      </c>
      <c r="C1803" s="68">
        <v>219725797</v>
      </c>
      <c r="D1803" s="74" t="s">
        <v>1983</v>
      </c>
      <c r="E1803" s="73">
        <v>0</v>
      </c>
      <c r="F1803" s="66">
        <v>62863</v>
      </c>
    </row>
    <row r="1804" spans="1:6" s="67" customFormat="1" ht="12">
      <c r="A1804" s="57">
        <v>540818</v>
      </c>
      <c r="B1804" s="65" t="s">
        <v>165</v>
      </c>
      <c r="C1804" s="68">
        <v>219925799</v>
      </c>
      <c r="D1804" s="74" t="s">
        <v>1984</v>
      </c>
      <c r="E1804" s="73">
        <v>0</v>
      </c>
      <c r="F1804" s="66">
        <v>96126</v>
      </c>
    </row>
    <row r="1805" spans="1:6" s="67" customFormat="1" ht="12">
      <c r="A1805" s="57">
        <v>540818</v>
      </c>
      <c r="B1805" s="65" t="s">
        <v>165</v>
      </c>
      <c r="C1805" s="68">
        <v>210525805</v>
      </c>
      <c r="D1805" s="74" t="s">
        <v>1985</v>
      </c>
      <c r="E1805" s="73">
        <v>0</v>
      </c>
      <c r="F1805" s="66">
        <v>30599</v>
      </c>
    </row>
    <row r="1806" spans="1:6" s="67" customFormat="1" ht="12">
      <c r="A1806" s="57">
        <v>540818</v>
      </c>
      <c r="B1806" s="65" t="s">
        <v>165</v>
      </c>
      <c r="C1806" s="68">
        <v>210725807</v>
      </c>
      <c r="D1806" s="74" t="s">
        <v>1986</v>
      </c>
      <c r="E1806" s="73">
        <v>0</v>
      </c>
      <c r="F1806" s="66">
        <v>18765</v>
      </c>
    </row>
    <row r="1807" spans="1:6" s="67" customFormat="1" ht="12">
      <c r="A1807" s="57">
        <v>540818</v>
      </c>
      <c r="B1807" s="65" t="s">
        <v>165</v>
      </c>
      <c r="C1807" s="68">
        <v>211525815</v>
      </c>
      <c r="D1807" s="74" t="s">
        <v>1987</v>
      </c>
      <c r="E1807" s="73">
        <v>0</v>
      </c>
      <c r="F1807" s="66">
        <v>104812</v>
      </c>
    </row>
    <row r="1808" spans="1:6" s="67" customFormat="1" ht="12">
      <c r="A1808" s="57">
        <v>540818</v>
      </c>
      <c r="B1808" s="65" t="s">
        <v>165</v>
      </c>
      <c r="C1808" s="68">
        <v>211725817</v>
      </c>
      <c r="D1808" s="74" t="s">
        <v>1988</v>
      </c>
      <c r="E1808" s="73">
        <v>0</v>
      </c>
      <c r="F1808" s="66">
        <v>179933</v>
      </c>
    </row>
    <row r="1809" spans="1:6" s="67" customFormat="1" ht="12">
      <c r="A1809" s="57">
        <v>540818</v>
      </c>
      <c r="B1809" s="65" t="s">
        <v>165</v>
      </c>
      <c r="C1809" s="68">
        <v>212325823</v>
      </c>
      <c r="D1809" s="74" t="s">
        <v>1989</v>
      </c>
      <c r="E1809" s="73">
        <v>0</v>
      </c>
      <c r="F1809" s="66">
        <v>38431</v>
      </c>
    </row>
    <row r="1810" spans="1:6" s="67" customFormat="1" ht="12">
      <c r="A1810" s="57">
        <v>540818</v>
      </c>
      <c r="B1810" s="65" t="s">
        <v>165</v>
      </c>
      <c r="C1810" s="68">
        <v>213925839</v>
      </c>
      <c r="D1810" s="74" t="s">
        <v>1990</v>
      </c>
      <c r="E1810" s="73">
        <v>0</v>
      </c>
      <c r="F1810" s="66">
        <v>85805</v>
      </c>
    </row>
    <row r="1811" spans="1:6" s="67" customFormat="1" ht="12">
      <c r="A1811" s="57">
        <v>540818</v>
      </c>
      <c r="B1811" s="65" t="s">
        <v>165</v>
      </c>
      <c r="C1811" s="68">
        <v>214125841</v>
      </c>
      <c r="D1811" s="74" t="s">
        <v>1991</v>
      </c>
      <c r="E1811" s="73">
        <v>0</v>
      </c>
      <c r="F1811" s="66">
        <v>45914</v>
      </c>
    </row>
    <row r="1812" spans="1:6" s="67" customFormat="1" ht="12">
      <c r="A1812" s="57">
        <v>540818</v>
      </c>
      <c r="B1812" s="65" t="s">
        <v>165</v>
      </c>
      <c r="C1812" s="68">
        <v>214325843</v>
      </c>
      <c r="D1812" s="74" t="s">
        <v>1992</v>
      </c>
      <c r="E1812" s="73">
        <v>0</v>
      </c>
      <c r="F1812" s="66">
        <v>226755</v>
      </c>
    </row>
    <row r="1813" spans="1:6" s="67" customFormat="1" ht="12">
      <c r="A1813" s="57">
        <v>540818</v>
      </c>
      <c r="B1813" s="65" t="s">
        <v>165</v>
      </c>
      <c r="C1813" s="68">
        <v>214525845</v>
      </c>
      <c r="D1813" s="74" t="s">
        <v>1993</v>
      </c>
      <c r="E1813" s="73">
        <v>0</v>
      </c>
      <c r="F1813" s="66">
        <v>49183</v>
      </c>
    </row>
    <row r="1814" spans="1:6" s="67" customFormat="1" ht="12">
      <c r="A1814" s="57">
        <v>540818</v>
      </c>
      <c r="B1814" s="65" t="s">
        <v>165</v>
      </c>
      <c r="C1814" s="68">
        <v>215125851</v>
      </c>
      <c r="D1814" s="74" t="s">
        <v>1994</v>
      </c>
      <c r="E1814" s="73">
        <v>0</v>
      </c>
      <c r="F1814" s="66">
        <v>31044</v>
      </c>
    </row>
    <row r="1815" spans="1:6" s="67" customFormat="1" ht="12">
      <c r="A1815" s="57">
        <v>540818</v>
      </c>
      <c r="B1815" s="65" t="s">
        <v>165</v>
      </c>
      <c r="C1815" s="68">
        <v>216225862</v>
      </c>
      <c r="D1815" s="74" t="s">
        <v>1995</v>
      </c>
      <c r="E1815" s="73">
        <v>0</v>
      </c>
      <c r="F1815" s="66">
        <v>55564</v>
      </c>
    </row>
    <row r="1816" spans="1:6" s="67" customFormat="1" ht="12">
      <c r="A1816" s="57">
        <v>540818</v>
      </c>
      <c r="B1816" s="65" t="s">
        <v>165</v>
      </c>
      <c r="C1816" s="68">
        <v>216725867</v>
      </c>
      <c r="D1816" s="74" t="s">
        <v>1996</v>
      </c>
      <c r="E1816" s="73">
        <v>0</v>
      </c>
      <c r="F1816" s="66">
        <v>31447</v>
      </c>
    </row>
    <row r="1817" spans="1:6" s="67" customFormat="1" ht="12">
      <c r="A1817" s="57">
        <v>540818</v>
      </c>
      <c r="B1817" s="65" t="s">
        <v>165</v>
      </c>
      <c r="C1817" s="68">
        <v>217125871</v>
      </c>
      <c r="D1817" s="74" t="s">
        <v>1997</v>
      </c>
      <c r="E1817" s="73">
        <v>0</v>
      </c>
      <c r="F1817" s="66">
        <v>17373</v>
      </c>
    </row>
    <row r="1818" spans="1:6" s="67" customFormat="1" ht="12">
      <c r="A1818" s="57">
        <v>540818</v>
      </c>
      <c r="B1818" s="65" t="s">
        <v>165</v>
      </c>
      <c r="C1818" s="68">
        <v>217325873</v>
      </c>
      <c r="D1818" s="74" t="s">
        <v>1998</v>
      </c>
      <c r="E1818" s="73">
        <v>0</v>
      </c>
      <c r="F1818" s="66">
        <v>129358</v>
      </c>
    </row>
    <row r="1819" spans="1:6" s="67" customFormat="1" ht="12">
      <c r="A1819" s="57">
        <v>540818</v>
      </c>
      <c r="B1819" s="65" t="s">
        <v>165</v>
      </c>
      <c r="C1819" s="68">
        <v>217525875</v>
      </c>
      <c r="D1819" s="74" t="s">
        <v>1999</v>
      </c>
      <c r="E1819" s="73">
        <v>0</v>
      </c>
      <c r="F1819" s="66">
        <v>166797</v>
      </c>
    </row>
    <row r="1820" spans="1:6" s="67" customFormat="1" ht="12">
      <c r="A1820" s="57">
        <v>540818</v>
      </c>
      <c r="B1820" s="65" t="s">
        <v>165</v>
      </c>
      <c r="C1820" s="68">
        <v>217825878</v>
      </c>
      <c r="D1820" s="74" t="s">
        <v>2000</v>
      </c>
      <c r="E1820" s="73">
        <v>0</v>
      </c>
      <c r="F1820" s="66">
        <v>108535</v>
      </c>
    </row>
    <row r="1821" spans="1:6" s="67" customFormat="1" ht="12">
      <c r="A1821" s="57">
        <v>540818</v>
      </c>
      <c r="B1821" s="65" t="s">
        <v>165</v>
      </c>
      <c r="C1821" s="68">
        <v>218525885</v>
      </c>
      <c r="D1821" s="74" t="s">
        <v>2001</v>
      </c>
      <c r="E1821" s="73">
        <v>0</v>
      </c>
      <c r="F1821" s="66">
        <v>149349</v>
      </c>
    </row>
    <row r="1822" spans="1:6" s="67" customFormat="1" ht="12">
      <c r="A1822" s="57">
        <v>540818</v>
      </c>
      <c r="B1822" s="65" t="s">
        <v>165</v>
      </c>
      <c r="C1822" s="68">
        <v>219825898</v>
      </c>
      <c r="D1822" s="74" t="s">
        <v>2002</v>
      </c>
      <c r="E1822" s="73">
        <v>0</v>
      </c>
      <c r="F1822" s="66">
        <v>33838</v>
      </c>
    </row>
    <row r="1823" spans="1:6" s="67" customFormat="1" ht="12">
      <c r="A1823" s="57">
        <v>540818</v>
      </c>
      <c r="B1823" s="65" t="s">
        <v>165</v>
      </c>
      <c r="C1823" s="68">
        <v>219925899</v>
      </c>
      <c r="D1823" s="74" t="s">
        <v>2003</v>
      </c>
      <c r="E1823" s="73">
        <v>0</v>
      </c>
      <c r="F1823" s="66">
        <v>571639</v>
      </c>
    </row>
    <row r="1824" spans="1:6" s="67" customFormat="1" ht="12">
      <c r="A1824" s="57">
        <v>540818</v>
      </c>
      <c r="B1824" s="65" t="s">
        <v>165</v>
      </c>
      <c r="C1824" s="68">
        <v>210127001</v>
      </c>
      <c r="D1824" s="74" t="s">
        <v>2004</v>
      </c>
      <c r="E1824" s="73">
        <v>0</v>
      </c>
      <c r="F1824" s="66">
        <v>1404119</v>
      </c>
    </row>
    <row r="1825" spans="1:6" s="67" customFormat="1" ht="12">
      <c r="A1825" s="57">
        <v>540818</v>
      </c>
      <c r="B1825" s="65" t="s">
        <v>165</v>
      </c>
      <c r="C1825" s="68">
        <v>210627006</v>
      </c>
      <c r="D1825" s="74" t="s">
        <v>2005</v>
      </c>
      <c r="E1825" s="73">
        <v>0</v>
      </c>
      <c r="F1825" s="66">
        <v>93258</v>
      </c>
    </row>
    <row r="1826" spans="1:6" s="67" customFormat="1" ht="12">
      <c r="A1826" s="57">
        <v>540818</v>
      </c>
      <c r="B1826" s="65" t="s">
        <v>165</v>
      </c>
      <c r="C1826" s="68">
        <v>212527025</v>
      </c>
      <c r="D1826" s="74" t="s">
        <v>2006</v>
      </c>
      <c r="E1826" s="73">
        <v>0</v>
      </c>
      <c r="F1826" s="66">
        <v>213101</v>
      </c>
    </row>
    <row r="1827" spans="1:6" s="67" customFormat="1" ht="12">
      <c r="A1827" s="57">
        <v>540818</v>
      </c>
      <c r="B1827" s="65" t="s">
        <v>165</v>
      </c>
      <c r="C1827" s="68">
        <v>215027050</v>
      </c>
      <c r="D1827" s="74" t="s">
        <v>2007</v>
      </c>
      <c r="E1827" s="73">
        <v>0</v>
      </c>
      <c r="F1827" s="66">
        <v>84854</v>
      </c>
    </row>
    <row r="1828" spans="1:6" s="67" customFormat="1" ht="12">
      <c r="A1828" s="57">
        <v>540818</v>
      </c>
      <c r="B1828" s="65" t="s">
        <v>165</v>
      </c>
      <c r="C1828" s="68">
        <v>217327073</v>
      </c>
      <c r="D1828" s="74" t="s">
        <v>2008</v>
      </c>
      <c r="E1828" s="73">
        <v>0</v>
      </c>
      <c r="F1828" s="66">
        <v>123398</v>
      </c>
    </row>
    <row r="1829" spans="1:6" s="67" customFormat="1" ht="12">
      <c r="A1829" s="57">
        <v>540818</v>
      </c>
      <c r="B1829" s="65" t="s">
        <v>165</v>
      </c>
      <c r="C1829" s="68">
        <v>217527075</v>
      </c>
      <c r="D1829" s="74" t="s">
        <v>2009</v>
      </c>
      <c r="E1829" s="73">
        <v>0</v>
      </c>
      <c r="F1829" s="66">
        <v>89043</v>
      </c>
    </row>
    <row r="1830" spans="1:6" s="67" customFormat="1" ht="12">
      <c r="A1830" s="57">
        <v>540818</v>
      </c>
      <c r="B1830" s="65" t="s">
        <v>165</v>
      </c>
      <c r="C1830" s="68">
        <v>217727077</v>
      </c>
      <c r="D1830" s="74" t="s">
        <v>2010</v>
      </c>
      <c r="E1830" s="73">
        <v>0</v>
      </c>
      <c r="F1830" s="66">
        <v>177140</v>
      </c>
    </row>
    <row r="1831" spans="1:6" s="67" customFormat="1" ht="12">
      <c r="A1831" s="57">
        <v>540818</v>
      </c>
      <c r="B1831" s="65" t="s">
        <v>165</v>
      </c>
      <c r="C1831" s="68">
        <v>219927099</v>
      </c>
      <c r="D1831" s="74" t="s">
        <v>2011</v>
      </c>
      <c r="E1831" s="73">
        <v>0</v>
      </c>
      <c r="F1831" s="66">
        <v>131131</v>
      </c>
    </row>
    <row r="1832" spans="1:6" s="67" customFormat="1" ht="12">
      <c r="A1832" s="57">
        <v>540818</v>
      </c>
      <c r="B1832" s="65" t="s">
        <v>165</v>
      </c>
      <c r="C1832" s="68">
        <v>213527135</v>
      </c>
      <c r="D1832" s="74" t="s">
        <v>2012</v>
      </c>
      <c r="E1832" s="73">
        <v>0</v>
      </c>
      <c r="F1832" s="66">
        <v>75230</v>
      </c>
    </row>
    <row r="1833" spans="1:6" s="67" customFormat="1" ht="12">
      <c r="A1833" s="57">
        <v>540818</v>
      </c>
      <c r="B1833" s="65" t="s">
        <v>165</v>
      </c>
      <c r="C1833" s="68">
        <v>215027150</v>
      </c>
      <c r="D1833" s="74" t="s">
        <v>2013</v>
      </c>
      <c r="E1833" s="73">
        <v>0</v>
      </c>
      <c r="F1833" s="66">
        <v>77215</v>
      </c>
    </row>
    <row r="1834" spans="1:6" s="67" customFormat="1" ht="12">
      <c r="A1834" s="57">
        <v>540818</v>
      </c>
      <c r="B1834" s="65" t="s">
        <v>165</v>
      </c>
      <c r="C1834" s="68">
        <v>216027160</v>
      </c>
      <c r="D1834" s="74" t="s">
        <v>2014</v>
      </c>
      <c r="E1834" s="73">
        <v>0</v>
      </c>
      <c r="F1834" s="66">
        <v>45620</v>
      </c>
    </row>
    <row r="1835" spans="1:6" s="67" customFormat="1" ht="12">
      <c r="A1835" s="57">
        <v>540818</v>
      </c>
      <c r="B1835" s="65" t="s">
        <v>165</v>
      </c>
      <c r="C1835" s="68">
        <v>210527205</v>
      </c>
      <c r="D1835" s="74" t="s">
        <v>2015</v>
      </c>
      <c r="E1835" s="73">
        <v>0</v>
      </c>
      <c r="F1835" s="66">
        <v>171816</v>
      </c>
    </row>
    <row r="1836" spans="1:6" s="67" customFormat="1" ht="12">
      <c r="A1836" s="57">
        <v>540818</v>
      </c>
      <c r="B1836" s="65" t="s">
        <v>165</v>
      </c>
      <c r="C1836" s="68">
        <v>214527245</v>
      </c>
      <c r="D1836" s="74" t="s">
        <v>2016</v>
      </c>
      <c r="E1836" s="73">
        <v>0</v>
      </c>
      <c r="F1836" s="66">
        <v>53087</v>
      </c>
    </row>
    <row r="1837" spans="1:6" s="67" customFormat="1" ht="12">
      <c r="A1837" s="57">
        <v>540818</v>
      </c>
      <c r="B1837" s="65" t="s">
        <v>165</v>
      </c>
      <c r="C1837" s="68">
        <v>215027250</v>
      </c>
      <c r="D1837" s="74" t="s">
        <v>2017</v>
      </c>
      <c r="E1837" s="73">
        <v>0</v>
      </c>
      <c r="F1837" s="66">
        <v>141805</v>
      </c>
    </row>
    <row r="1838" spans="1:6" s="67" customFormat="1" ht="12">
      <c r="A1838" s="57">
        <v>540818</v>
      </c>
      <c r="B1838" s="65" t="s">
        <v>165</v>
      </c>
      <c r="C1838" s="68">
        <v>216127361</v>
      </c>
      <c r="D1838" s="74" t="s">
        <v>2018</v>
      </c>
      <c r="E1838" s="73">
        <v>0</v>
      </c>
      <c r="F1838" s="66">
        <v>355775</v>
      </c>
    </row>
    <row r="1839" spans="1:6" s="67" customFormat="1" ht="12">
      <c r="A1839" s="57">
        <v>540818</v>
      </c>
      <c r="B1839" s="65" t="s">
        <v>165</v>
      </c>
      <c r="C1839" s="68">
        <v>217227372</v>
      </c>
      <c r="D1839" s="74" t="s">
        <v>2019</v>
      </c>
      <c r="E1839" s="73">
        <v>0</v>
      </c>
      <c r="F1839" s="66">
        <v>28982</v>
      </c>
    </row>
    <row r="1840" spans="1:6" s="67" customFormat="1" ht="12">
      <c r="A1840" s="57">
        <v>540818</v>
      </c>
      <c r="B1840" s="65" t="s">
        <v>165</v>
      </c>
      <c r="C1840" s="68">
        <v>211327413</v>
      </c>
      <c r="D1840" s="74" t="s">
        <v>2020</v>
      </c>
      <c r="E1840" s="73">
        <v>0</v>
      </c>
      <c r="F1840" s="66">
        <v>105578</v>
      </c>
    </row>
    <row r="1841" spans="1:6" s="67" customFormat="1" ht="12">
      <c r="A1841" s="57">
        <v>540818</v>
      </c>
      <c r="B1841" s="65" t="s">
        <v>165</v>
      </c>
      <c r="C1841" s="68">
        <v>212527425</v>
      </c>
      <c r="D1841" s="74" t="s">
        <v>2021</v>
      </c>
      <c r="E1841" s="73">
        <v>0</v>
      </c>
      <c r="F1841" s="66">
        <v>94173</v>
      </c>
    </row>
    <row r="1842" spans="1:6" s="67" customFormat="1" ht="12">
      <c r="A1842" s="57">
        <v>540818</v>
      </c>
      <c r="B1842" s="65" t="s">
        <v>165</v>
      </c>
      <c r="C1842" s="68">
        <v>213027430</v>
      </c>
      <c r="D1842" s="74" t="s">
        <v>2022</v>
      </c>
      <c r="E1842" s="73">
        <v>0</v>
      </c>
      <c r="F1842" s="66">
        <v>143651</v>
      </c>
    </row>
    <row r="1843" spans="1:6" s="67" customFormat="1" ht="12">
      <c r="A1843" s="57">
        <v>540818</v>
      </c>
      <c r="B1843" s="65" t="s">
        <v>165</v>
      </c>
      <c r="C1843" s="68">
        <v>215027450</v>
      </c>
      <c r="D1843" s="74" t="s">
        <v>2023</v>
      </c>
      <c r="E1843" s="73">
        <v>0</v>
      </c>
      <c r="F1843" s="66">
        <v>107752</v>
      </c>
    </row>
    <row r="1844" spans="1:6" s="67" customFormat="1" ht="12">
      <c r="A1844" s="57">
        <v>540818</v>
      </c>
      <c r="B1844" s="65" t="s">
        <v>165</v>
      </c>
      <c r="C1844" s="68">
        <v>219127491</v>
      </c>
      <c r="D1844" s="74" t="s">
        <v>2024</v>
      </c>
      <c r="E1844" s="73">
        <v>0</v>
      </c>
      <c r="F1844" s="66">
        <v>62861</v>
      </c>
    </row>
    <row r="1845" spans="1:6" s="67" customFormat="1" ht="12">
      <c r="A1845" s="57">
        <v>540818</v>
      </c>
      <c r="B1845" s="65" t="s">
        <v>165</v>
      </c>
      <c r="C1845" s="68">
        <v>219527495</v>
      </c>
      <c r="D1845" s="74" t="s">
        <v>2025</v>
      </c>
      <c r="E1845" s="73">
        <v>0</v>
      </c>
      <c r="F1845" s="66">
        <v>73652</v>
      </c>
    </row>
    <row r="1846" spans="1:6" s="67" customFormat="1" ht="12">
      <c r="A1846" s="57">
        <v>540818</v>
      </c>
      <c r="B1846" s="65" t="s">
        <v>165</v>
      </c>
      <c r="C1846" s="68">
        <v>218027580</v>
      </c>
      <c r="D1846" s="74" t="s">
        <v>2026</v>
      </c>
      <c r="E1846" s="73">
        <v>0</v>
      </c>
      <c r="F1846" s="66">
        <v>62087</v>
      </c>
    </row>
    <row r="1847" spans="1:6" s="67" customFormat="1" ht="12">
      <c r="A1847" s="57">
        <v>540818</v>
      </c>
      <c r="B1847" s="65" t="s">
        <v>165</v>
      </c>
      <c r="C1847" s="68">
        <v>210027600</v>
      </c>
      <c r="D1847" s="74" t="s">
        <v>2027</v>
      </c>
      <c r="E1847" s="73">
        <v>0</v>
      </c>
      <c r="F1847" s="66">
        <v>97235</v>
      </c>
    </row>
    <row r="1848" spans="1:6" s="67" customFormat="1" ht="12">
      <c r="A1848" s="57">
        <v>540818</v>
      </c>
      <c r="B1848" s="65" t="s">
        <v>165</v>
      </c>
      <c r="C1848" s="68">
        <v>211527615</v>
      </c>
      <c r="D1848" s="74" t="s">
        <v>2028</v>
      </c>
      <c r="E1848" s="73">
        <v>0</v>
      </c>
      <c r="F1848" s="66">
        <v>293635</v>
      </c>
    </row>
    <row r="1849" spans="1:6" s="67" customFormat="1" ht="12">
      <c r="A1849" s="57">
        <v>540818</v>
      </c>
      <c r="B1849" s="65" t="s">
        <v>165</v>
      </c>
      <c r="C1849" s="68">
        <v>216027660</v>
      </c>
      <c r="D1849" s="74" t="s">
        <v>2029</v>
      </c>
      <c r="E1849" s="73">
        <v>0</v>
      </c>
      <c r="F1849" s="66">
        <v>42844</v>
      </c>
    </row>
    <row r="1850" spans="1:6" s="67" customFormat="1" ht="12">
      <c r="A1850" s="57">
        <v>540818</v>
      </c>
      <c r="B1850" s="65" t="s">
        <v>165</v>
      </c>
      <c r="C1850" s="68">
        <v>214527745</v>
      </c>
      <c r="D1850" s="74" t="s">
        <v>2030</v>
      </c>
      <c r="E1850" s="73">
        <v>0</v>
      </c>
      <c r="F1850" s="66">
        <v>43152</v>
      </c>
    </row>
    <row r="1851" spans="1:6" s="67" customFormat="1" ht="12">
      <c r="A1851" s="57">
        <v>540818</v>
      </c>
      <c r="B1851" s="65" t="s">
        <v>165</v>
      </c>
      <c r="C1851" s="68">
        <v>218727787</v>
      </c>
      <c r="D1851" s="74" t="s">
        <v>2031</v>
      </c>
      <c r="E1851" s="73">
        <v>0</v>
      </c>
      <c r="F1851" s="66">
        <v>214390</v>
      </c>
    </row>
    <row r="1852" spans="1:6" s="67" customFormat="1" ht="12">
      <c r="A1852" s="57">
        <v>540818</v>
      </c>
      <c r="B1852" s="65" t="s">
        <v>165</v>
      </c>
      <c r="C1852" s="68">
        <v>210027800</v>
      </c>
      <c r="D1852" s="74" t="s">
        <v>2032</v>
      </c>
      <c r="E1852" s="73">
        <v>0</v>
      </c>
      <c r="F1852" s="66">
        <v>123041</v>
      </c>
    </row>
    <row r="1853" spans="1:6" s="67" customFormat="1" ht="12">
      <c r="A1853" s="57">
        <v>540818</v>
      </c>
      <c r="B1853" s="65" t="s">
        <v>165</v>
      </c>
      <c r="C1853" s="68">
        <v>211027810</v>
      </c>
      <c r="D1853" s="74" t="s">
        <v>2033</v>
      </c>
      <c r="E1853" s="73">
        <v>0</v>
      </c>
      <c r="F1853" s="66">
        <v>65392</v>
      </c>
    </row>
    <row r="1854" spans="1:6" s="67" customFormat="1" ht="12">
      <c r="A1854" s="57">
        <v>540818</v>
      </c>
      <c r="B1854" s="65" t="s">
        <v>165</v>
      </c>
      <c r="C1854" s="68">
        <v>210641006</v>
      </c>
      <c r="D1854" s="74" t="s">
        <v>2034</v>
      </c>
      <c r="E1854" s="73">
        <v>0</v>
      </c>
      <c r="F1854" s="66">
        <v>169426</v>
      </c>
    </row>
    <row r="1855" spans="1:6" s="67" customFormat="1" ht="12">
      <c r="A1855" s="57">
        <v>540818</v>
      </c>
      <c r="B1855" s="65" t="s">
        <v>165</v>
      </c>
      <c r="C1855" s="68">
        <v>211341013</v>
      </c>
      <c r="D1855" s="74" t="s">
        <v>2035</v>
      </c>
      <c r="E1855" s="73">
        <v>0</v>
      </c>
      <c r="F1855" s="66">
        <v>68432</v>
      </c>
    </row>
    <row r="1856" spans="1:6" s="67" customFormat="1" ht="12">
      <c r="A1856" s="57">
        <v>540818</v>
      </c>
      <c r="B1856" s="65" t="s">
        <v>165</v>
      </c>
      <c r="C1856" s="68">
        <v>211641016</v>
      </c>
      <c r="D1856" s="74" t="s">
        <v>2036</v>
      </c>
      <c r="E1856" s="73">
        <v>0</v>
      </c>
      <c r="F1856" s="66">
        <v>135714</v>
      </c>
    </row>
    <row r="1857" spans="1:6" s="67" customFormat="1" ht="12">
      <c r="A1857" s="57">
        <v>540818</v>
      </c>
      <c r="B1857" s="65" t="s">
        <v>165</v>
      </c>
      <c r="C1857" s="68">
        <v>212041020</v>
      </c>
      <c r="D1857" s="74" t="s">
        <v>2037</v>
      </c>
      <c r="E1857" s="73">
        <v>0</v>
      </c>
      <c r="F1857" s="66">
        <v>174848</v>
      </c>
    </row>
    <row r="1858" spans="1:6" s="67" customFormat="1" ht="12">
      <c r="A1858" s="57">
        <v>540818</v>
      </c>
      <c r="B1858" s="65" t="s">
        <v>165</v>
      </c>
      <c r="C1858" s="68">
        <v>212641026</v>
      </c>
      <c r="D1858" s="74" t="s">
        <v>2038</v>
      </c>
      <c r="E1858" s="73">
        <v>0</v>
      </c>
      <c r="F1858" s="66">
        <v>28874</v>
      </c>
    </row>
    <row r="1859" spans="1:6" s="67" customFormat="1" ht="12">
      <c r="A1859" s="57">
        <v>540818</v>
      </c>
      <c r="B1859" s="65" t="s">
        <v>165</v>
      </c>
      <c r="C1859" s="68">
        <v>217841078</v>
      </c>
      <c r="D1859" s="74" t="s">
        <v>2039</v>
      </c>
      <c r="E1859" s="73">
        <v>0</v>
      </c>
      <c r="F1859" s="66">
        <v>62197</v>
      </c>
    </row>
    <row r="1860" spans="1:6" s="67" customFormat="1" ht="12">
      <c r="A1860" s="57">
        <v>540818</v>
      </c>
      <c r="B1860" s="65" t="s">
        <v>165</v>
      </c>
      <c r="C1860" s="68">
        <v>213241132</v>
      </c>
      <c r="D1860" s="74" t="s">
        <v>2040</v>
      </c>
      <c r="E1860" s="73">
        <v>0</v>
      </c>
      <c r="F1860" s="66">
        <v>229116</v>
      </c>
    </row>
    <row r="1861" spans="1:6" s="67" customFormat="1" ht="12">
      <c r="A1861" s="57">
        <v>540818</v>
      </c>
      <c r="B1861" s="65" t="s">
        <v>165</v>
      </c>
      <c r="C1861" s="68">
        <v>210641206</v>
      </c>
      <c r="D1861" s="74" t="s">
        <v>2041</v>
      </c>
      <c r="E1861" s="73">
        <v>0</v>
      </c>
      <c r="F1861" s="66">
        <v>71872</v>
      </c>
    </row>
    <row r="1862" spans="1:6" s="67" customFormat="1" ht="12">
      <c r="A1862" s="57">
        <v>540818</v>
      </c>
      <c r="B1862" s="65" t="s">
        <v>165</v>
      </c>
      <c r="C1862" s="68">
        <v>214441244</v>
      </c>
      <c r="D1862" s="74" t="s">
        <v>2042</v>
      </c>
      <c r="E1862" s="73">
        <v>0</v>
      </c>
      <c r="F1862" s="66">
        <v>25878</v>
      </c>
    </row>
    <row r="1863" spans="1:6" s="67" customFormat="1" ht="12">
      <c r="A1863" s="57">
        <v>540818</v>
      </c>
      <c r="B1863" s="65" t="s">
        <v>165</v>
      </c>
      <c r="C1863" s="68">
        <v>219841298</v>
      </c>
      <c r="D1863" s="74" t="s">
        <v>2043</v>
      </c>
      <c r="E1863" s="73">
        <v>0</v>
      </c>
      <c r="F1863" s="66">
        <v>462135</v>
      </c>
    </row>
    <row r="1864" spans="1:6" s="67" customFormat="1" ht="12">
      <c r="A1864" s="57">
        <v>540818</v>
      </c>
      <c r="B1864" s="65" t="s">
        <v>165</v>
      </c>
      <c r="C1864" s="68">
        <v>210641306</v>
      </c>
      <c r="D1864" s="74" t="s">
        <v>2044</v>
      </c>
      <c r="E1864" s="73">
        <v>0</v>
      </c>
      <c r="F1864" s="66">
        <v>218795</v>
      </c>
    </row>
    <row r="1865" spans="1:6" s="67" customFormat="1" ht="12">
      <c r="A1865" s="57">
        <v>540818</v>
      </c>
      <c r="B1865" s="65" t="s">
        <v>165</v>
      </c>
      <c r="C1865" s="68">
        <v>211941319</v>
      </c>
      <c r="D1865" s="74" t="s">
        <v>2045</v>
      </c>
      <c r="E1865" s="73">
        <v>0</v>
      </c>
      <c r="F1865" s="66">
        <v>137076</v>
      </c>
    </row>
    <row r="1866" spans="1:6" s="67" customFormat="1" ht="12">
      <c r="A1866" s="57">
        <v>540818</v>
      </c>
      <c r="B1866" s="65" t="s">
        <v>165</v>
      </c>
      <c r="C1866" s="68">
        <v>214941349</v>
      </c>
      <c r="D1866" s="74" t="s">
        <v>2046</v>
      </c>
      <c r="E1866" s="73">
        <v>0</v>
      </c>
      <c r="F1866" s="66">
        <v>50060</v>
      </c>
    </row>
    <row r="1867" spans="1:6" s="67" customFormat="1" ht="12">
      <c r="A1867" s="57">
        <v>540818</v>
      </c>
      <c r="B1867" s="65" t="s">
        <v>165</v>
      </c>
      <c r="C1867" s="68">
        <v>215741357</v>
      </c>
      <c r="D1867" s="74" t="s">
        <v>2047</v>
      </c>
      <c r="E1867" s="73">
        <v>0</v>
      </c>
      <c r="F1867" s="66">
        <v>92070</v>
      </c>
    </row>
    <row r="1868" spans="1:6" s="67" customFormat="1" ht="12">
      <c r="A1868" s="57">
        <v>540818</v>
      </c>
      <c r="B1868" s="65" t="s">
        <v>165</v>
      </c>
      <c r="C1868" s="68">
        <v>215941359</v>
      </c>
      <c r="D1868" s="74" t="s">
        <v>2048</v>
      </c>
      <c r="E1868" s="73">
        <v>0</v>
      </c>
      <c r="F1868" s="66">
        <v>160144</v>
      </c>
    </row>
    <row r="1869" spans="1:6" s="67" customFormat="1" ht="12">
      <c r="A1869" s="57">
        <v>540818</v>
      </c>
      <c r="B1869" s="65" t="s">
        <v>165</v>
      </c>
      <c r="C1869" s="68">
        <v>217841378</v>
      </c>
      <c r="D1869" s="74" t="s">
        <v>2049</v>
      </c>
      <c r="E1869" s="73">
        <v>0</v>
      </c>
      <c r="F1869" s="66">
        <v>99022</v>
      </c>
    </row>
    <row r="1870" spans="1:6" s="67" customFormat="1" ht="12">
      <c r="A1870" s="57">
        <v>540818</v>
      </c>
      <c r="B1870" s="65" t="s">
        <v>165</v>
      </c>
      <c r="C1870" s="68">
        <v>219641396</v>
      </c>
      <c r="D1870" s="74" t="s">
        <v>2050</v>
      </c>
      <c r="E1870" s="73">
        <v>0</v>
      </c>
      <c r="F1870" s="66">
        <v>378056</v>
      </c>
    </row>
    <row r="1871" spans="1:6" s="67" customFormat="1" ht="12">
      <c r="A1871" s="57">
        <v>540818</v>
      </c>
      <c r="B1871" s="65" t="s">
        <v>165</v>
      </c>
      <c r="C1871" s="68">
        <v>218341483</v>
      </c>
      <c r="D1871" s="74" t="s">
        <v>2051</v>
      </c>
      <c r="E1871" s="73">
        <v>0</v>
      </c>
      <c r="F1871" s="66">
        <v>56805</v>
      </c>
    </row>
    <row r="1872" spans="1:6" s="67" customFormat="1" ht="12">
      <c r="A1872" s="57">
        <v>540818</v>
      </c>
      <c r="B1872" s="65" t="s">
        <v>165</v>
      </c>
      <c r="C1872" s="68">
        <v>210341503</v>
      </c>
      <c r="D1872" s="74" t="s">
        <v>2052</v>
      </c>
      <c r="E1872" s="73">
        <v>0</v>
      </c>
      <c r="F1872" s="66">
        <v>72681</v>
      </c>
    </row>
    <row r="1873" spans="1:6" s="67" customFormat="1" ht="12">
      <c r="A1873" s="57">
        <v>540818</v>
      </c>
      <c r="B1873" s="65" t="s">
        <v>165</v>
      </c>
      <c r="C1873" s="68">
        <v>211841518</v>
      </c>
      <c r="D1873" s="74" t="s">
        <v>2053</v>
      </c>
      <c r="E1873" s="73">
        <v>0</v>
      </c>
      <c r="F1873" s="66">
        <v>41919</v>
      </c>
    </row>
    <row r="1874" spans="1:6" s="67" customFormat="1" ht="12">
      <c r="A1874" s="57">
        <v>540818</v>
      </c>
      <c r="B1874" s="65" t="s">
        <v>165</v>
      </c>
      <c r="C1874" s="68">
        <v>212441524</v>
      </c>
      <c r="D1874" s="74" t="s">
        <v>2054</v>
      </c>
      <c r="E1874" s="73">
        <v>0</v>
      </c>
      <c r="F1874" s="66">
        <v>174091</v>
      </c>
    </row>
    <row r="1875" spans="1:6" s="67" customFormat="1" ht="12">
      <c r="A1875" s="57">
        <v>540818</v>
      </c>
      <c r="B1875" s="65" t="s">
        <v>165</v>
      </c>
      <c r="C1875" s="68">
        <v>213041530</v>
      </c>
      <c r="D1875" s="74" t="s">
        <v>2055</v>
      </c>
      <c r="E1875" s="73">
        <v>0</v>
      </c>
      <c r="F1875" s="66">
        <v>79783</v>
      </c>
    </row>
    <row r="1876" spans="1:6" s="67" customFormat="1" ht="12">
      <c r="A1876" s="57">
        <v>540818</v>
      </c>
      <c r="B1876" s="65" t="s">
        <v>165</v>
      </c>
      <c r="C1876" s="68">
        <v>214841548</v>
      </c>
      <c r="D1876" s="74" t="s">
        <v>2056</v>
      </c>
      <c r="E1876" s="73">
        <v>0</v>
      </c>
      <c r="F1876" s="66">
        <v>98416</v>
      </c>
    </row>
    <row r="1877" spans="1:6" s="67" customFormat="1" ht="12">
      <c r="A1877" s="57">
        <v>540818</v>
      </c>
      <c r="B1877" s="65" t="s">
        <v>165</v>
      </c>
      <c r="C1877" s="68">
        <v>215141551</v>
      </c>
      <c r="D1877" s="74" t="s">
        <v>2057</v>
      </c>
      <c r="E1877" s="73">
        <v>0</v>
      </c>
      <c r="F1877" s="66">
        <v>756747</v>
      </c>
    </row>
    <row r="1878" spans="1:6" s="67" customFormat="1" ht="12">
      <c r="A1878" s="57">
        <v>540818</v>
      </c>
      <c r="B1878" s="65" t="s">
        <v>165</v>
      </c>
      <c r="C1878" s="68">
        <v>211541615</v>
      </c>
      <c r="D1878" s="74" t="s">
        <v>2058</v>
      </c>
      <c r="E1878" s="73">
        <v>0</v>
      </c>
      <c r="F1878" s="66">
        <v>135805</v>
      </c>
    </row>
    <row r="1879" spans="1:6" s="67" customFormat="1" ht="12">
      <c r="A1879" s="57">
        <v>540818</v>
      </c>
      <c r="B1879" s="65" t="s">
        <v>165</v>
      </c>
      <c r="C1879" s="68">
        <v>216041660</v>
      </c>
      <c r="D1879" s="74" t="s">
        <v>2059</v>
      </c>
      <c r="E1879" s="73">
        <v>0</v>
      </c>
      <c r="F1879" s="66">
        <v>69854</v>
      </c>
    </row>
    <row r="1880" spans="1:6" s="67" customFormat="1" ht="12">
      <c r="A1880" s="57">
        <v>540818</v>
      </c>
      <c r="B1880" s="65" t="s">
        <v>165</v>
      </c>
      <c r="C1880" s="68">
        <v>216841668</v>
      </c>
      <c r="D1880" s="74" t="s">
        <v>2060</v>
      </c>
      <c r="E1880" s="73">
        <v>0</v>
      </c>
      <c r="F1880" s="66">
        <v>206165</v>
      </c>
    </row>
    <row r="1881" spans="1:6" s="67" customFormat="1" ht="12">
      <c r="A1881" s="57">
        <v>540818</v>
      </c>
      <c r="B1881" s="65" t="s">
        <v>165</v>
      </c>
      <c r="C1881" s="68">
        <v>217641676</v>
      </c>
      <c r="D1881" s="74" t="s">
        <v>2061</v>
      </c>
      <c r="E1881" s="73">
        <v>0</v>
      </c>
      <c r="F1881" s="66">
        <v>75545</v>
      </c>
    </row>
    <row r="1882" spans="1:6" s="67" customFormat="1" ht="12">
      <c r="A1882" s="57">
        <v>540818</v>
      </c>
      <c r="B1882" s="65" t="s">
        <v>165</v>
      </c>
      <c r="C1882" s="68">
        <v>217041770</v>
      </c>
      <c r="D1882" s="74" t="s">
        <v>2062</v>
      </c>
      <c r="E1882" s="73">
        <v>0</v>
      </c>
      <c r="F1882" s="66">
        <v>111154</v>
      </c>
    </row>
    <row r="1883" spans="1:6" s="67" customFormat="1" ht="12">
      <c r="A1883" s="57">
        <v>540818</v>
      </c>
      <c r="B1883" s="65" t="s">
        <v>165</v>
      </c>
      <c r="C1883" s="68">
        <v>219141791</v>
      </c>
      <c r="D1883" s="74" t="s">
        <v>2063</v>
      </c>
      <c r="E1883" s="73">
        <v>0</v>
      </c>
      <c r="F1883" s="66">
        <v>125968</v>
      </c>
    </row>
    <row r="1884" spans="1:6" s="67" customFormat="1" ht="12">
      <c r="A1884" s="57">
        <v>540818</v>
      </c>
      <c r="B1884" s="65" t="s">
        <v>165</v>
      </c>
      <c r="C1884" s="68">
        <v>219741797</v>
      </c>
      <c r="D1884" s="74" t="s">
        <v>2064</v>
      </c>
      <c r="E1884" s="73">
        <v>0</v>
      </c>
      <c r="F1884" s="66">
        <v>71216</v>
      </c>
    </row>
    <row r="1885" spans="1:6" s="67" customFormat="1" ht="12">
      <c r="A1885" s="57">
        <v>540818</v>
      </c>
      <c r="B1885" s="65" t="s">
        <v>165</v>
      </c>
      <c r="C1885" s="68">
        <v>219941799</v>
      </c>
      <c r="D1885" s="74" t="s">
        <v>2065</v>
      </c>
      <c r="E1885" s="73">
        <v>0</v>
      </c>
      <c r="F1885" s="66">
        <v>111531</v>
      </c>
    </row>
    <row r="1886" spans="1:6" s="67" customFormat="1" ht="12">
      <c r="A1886" s="57">
        <v>540818</v>
      </c>
      <c r="B1886" s="65" t="s">
        <v>165</v>
      </c>
      <c r="C1886" s="68">
        <v>210141801</v>
      </c>
      <c r="D1886" s="74" t="s">
        <v>2066</v>
      </c>
      <c r="E1886" s="73">
        <v>0</v>
      </c>
      <c r="F1886" s="66">
        <v>62681</v>
      </c>
    </row>
    <row r="1887" spans="1:6" s="67" customFormat="1" ht="12">
      <c r="A1887" s="57">
        <v>540818</v>
      </c>
      <c r="B1887" s="65" t="s">
        <v>165</v>
      </c>
      <c r="C1887" s="68">
        <v>210741807</v>
      </c>
      <c r="D1887" s="74" t="s">
        <v>2067</v>
      </c>
      <c r="E1887" s="73">
        <v>0</v>
      </c>
      <c r="F1887" s="66">
        <v>144915</v>
      </c>
    </row>
    <row r="1888" spans="1:6" s="67" customFormat="1" ht="12">
      <c r="A1888" s="57">
        <v>540818</v>
      </c>
      <c r="B1888" s="65" t="s">
        <v>165</v>
      </c>
      <c r="C1888" s="68">
        <v>217241872</v>
      </c>
      <c r="D1888" s="74" t="s">
        <v>2068</v>
      </c>
      <c r="E1888" s="73">
        <v>0</v>
      </c>
      <c r="F1888" s="66">
        <v>55841</v>
      </c>
    </row>
    <row r="1889" spans="1:6" s="67" customFormat="1" ht="12">
      <c r="A1889" s="57">
        <v>540818</v>
      </c>
      <c r="B1889" s="65" t="s">
        <v>165</v>
      </c>
      <c r="C1889" s="68">
        <v>218541885</v>
      </c>
      <c r="D1889" s="74" t="s">
        <v>2069</v>
      </c>
      <c r="E1889" s="73">
        <v>0</v>
      </c>
      <c r="F1889" s="66">
        <v>64376</v>
      </c>
    </row>
    <row r="1890" spans="1:6" s="67" customFormat="1" ht="12">
      <c r="A1890" s="57">
        <v>540818</v>
      </c>
      <c r="B1890" s="65" t="s">
        <v>165</v>
      </c>
      <c r="C1890" s="68">
        <v>210144001</v>
      </c>
      <c r="D1890" s="74" t="s">
        <v>2070</v>
      </c>
      <c r="E1890" s="73">
        <v>0</v>
      </c>
      <c r="F1890" s="66">
        <v>1017877</v>
      </c>
    </row>
    <row r="1891" spans="1:6" s="67" customFormat="1" ht="12">
      <c r="A1891" s="57">
        <v>540818</v>
      </c>
      <c r="B1891" s="65" t="s">
        <v>165</v>
      </c>
      <c r="C1891" s="68">
        <v>213544035</v>
      </c>
      <c r="D1891" s="74" t="s">
        <v>2071</v>
      </c>
      <c r="E1891" s="73">
        <v>0</v>
      </c>
      <c r="F1891" s="66">
        <v>95486</v>
      </c>
    </row>
    <row r="1892" spans="1:6" s="67" customFormat="1" ht="12">
      <c r="A1892" s="57">
        <v>540818</v>
      </c>
      <c r="B1892" s="65" t="s">
        <v>165</v>
      </c>
      <c r="C1892" s="68">
        <v>217844078</v>
      </c>
      <c r="D1892" s="74" t="s">
        <v>2072</v>
      </c>
      <c r="E1892" s="73">
        <v>0</v>
      </c>
      <c r="F1892" s="66">
        <v>195217</v>
      </c>
    </row>
    <row r="1893" spans="1:6" s="67" customFormat="1" ht="12">
      <c r="A1893" s="57">
        <v>540818</v>
      </c>
      <c r="B1893" s="65" t="s">
        <v>165</v>
      </c>
      <c r="C1893" s="68">
        <v>219044090</v>
      </c>
      <c r="D1893" s="74" t="s">
        <v>2073</v>
      </c>
      <c r="E1893" s="73">
        <v>0</v>
      </c>
      <c r="F1893" s="66">
        <v>187323</v>
      </c>
    </row>
    <row r="1894" spans="1:6" s="67" customFormat="1" ht="12">
      <c r="A1894" s="57">
        <v>540818</v>
      </c>
      <c r="B1894" s="65" t="s">
        <v>165</v>
      </c>
      <c r="C1894" s="68">
        <v>219844098</v>
      </c>
      <c r="D1894" s="74" t="s">
        <v>2074</v>
      </c>
      <c r="E1894" s="73">
        <v>0</v>
      </c>
      <c r="F1894" s="66">
        <v>58323</v>
      </c>
    </row>
    <row r="1895" spans="1:6" s="67" customFormat="1" ht="12">
      <c r="A1895" s="57">
        <v>540818</v>
      </c>
      <c r="B1895" s="65" t="s">
        <v>165</v>
      </c>
      <c r="C1895" s="68">
        <v>211044110</v>
      </c>
      <c r="D1895" s="74" t="s">
        <v>2075</v>
      </c>
      <c r="E1895" s="73">
        <v>0</v>
      </c>
      <c r="F1895" s="66">
        <v>39043</v>
      </c>
    </row>
    <row r="1896" spans="1:6" s="67" customFormat="1" ht="12">
      <c r="A1896" s="57">
        <v>540818</v>
      </c>
      <c r="B1896" s="65" t="s">
        <v>165</v>
      </c>
      <c r="C1896" s="68">
        <v>217944279</v>
      </c>
      <c r="D1896" s="74" t="s">
        <v>2076</v>
      </c>
      <c r="E1896" s="73">
        <v>0</v>
      </c>
      <c r="F1896" s="66">
        <v>258837</v>
      </c>
    </row>
    <row r="1897" spans="1:6" s="67" customFormat="1" ht="12">
      <c r="A1897" s="57">
        <v>540818</v>
      </c>
      <c r="B1897" s="65" t="s">
        <v>165</v>
      </c>
      <c r="C1897" s="68">
        <v>217844378</v>
      </c>
      <c r="D1897" s="74" t="s">
        <v>2077</v>
      </c>
      <c r="E1897" s="73">
        <v>0</v>
      </c>
      <c r="F1897" s="66">
        <v>89074</v>
      </c>
    </row>
    <row r="1898" spans="1:6" s="67" customFormat="1" ht="12">
      <c r="A1898" s="57">
        <v>540818</v>
      </c>
      <c r="B1898" s="65" t="s">
        <v>165</v>
      </c>
      <c r="C1898" s="68">
        <v>212044420</v>
      </c>
      <c r="D1898" s="74" t="s">
        <v>2078</v>
      </c>
      <c r="E1898" s="73">
        <v>0</v>
      </c>
      <c r="F1898" s="66">
        <v>22616</v>
      </c>
    </row>
    <row r="1899" spans="1:6" s="67" customFormat="1" ht="12">
      <c r="A1899" s="57">
        <v>540818</v>
      </c>
      <c r="B1899" s="65" t="s">
        <v>165</v>
      </c>
      <c r="C1899" s="68">
        <v>216044560</v>
      </c>
      <c r="D1899" s="74" t="s">
        <v>2079</v>
      </c>
      <c r="E1899" s="73">
        <v>0</v>
      </c>
      <c r="F1899" s="66">
        <v>607889</v>
      </c>
    </row>
    <row r="1900" spans="1:6" s="67" customFormat="1" ht="12">
      <c r="A1900" s="57">
        <v>540818</v>
      </c>
      <c r="B1900" s="65" t="s">
        <v>165</v>
      </c>
      <c r="C1900" s="68">
        <v>215044650</v>
      </c>
      <c r="D1900" s="74" t="s">
        <v>2080</v>
      </c>
      <c r="E1900" s="73">
        <v>0</v>
      </c>
      <c r="F1900" s="66">
        <v>289406</v>
      </c>
    </row>
    <row r="1901" spans="1:6" s="67" customFormat="1" ht="12">
      <c r="A1901" s="57">
        <v>540818</v>
      </c>
      <c r="B1901" s="65" t="s">
        <v>165</v>
      </c>
      <c r="C1901" s="68">
        <v>214744847</v>
      </c>
      <c r="D1901" s="74" t="s">
        <v>2081</v>
      </c>
      <c r="E1901" s="73">
        <v>0</v>
      </c>
      <c r="F1901" s="66">
        <v>727318</v>
      </c>
    </row>
    <row r="1902" spans="1:6" s="67" customFormat="1" ht="12">
      <c r="A1902" s="57">
        <v>540818</v>
      </c>
      <c r="B1902" s="65" t="s">
        <v>165</v>
      </c>
      <c r="C1902" s="68">
        <v>215544855</v>
      </c>
      <c r="D1902" s="74" t="s">
        <v>2082</v>
      </c>
      <c r="E1902" s="73">
        <v>0</v>
      </c>
      <c r="F1902" s="66">
        <v>68549</v>
      </c>
    </row>
    <row r="1903" spans="1:6" s="67" customFormat="1" ht="12">
      <c r="A1903" s="57">
        <v>540818</v>
      </c>
      <c r="B1903" s="65" t="s">
        <v>165</v>
      </c>
      <c r="C1903" s="68">
        <v>217444874</v>
      </c>
      <c r="D1903" s="74" t="s">
        <v>2083</v>
      </c>
      <c r="E1903" s="73">
        <v>0</v>
      </c>
      <c r="F1903" s="66">
        <v>158807</v>
      </c>
    </row>
    <row r="1904" spans="1:6" s="67" customFormat="1" ht="12">
      <c r="A1904" s="57">
        <v>540818</v>
      </c>
      <c r="B1904" s="65" t="s">
        <v>165</v>
      </c>
      <c r="C1904" s="68">
        <v>213047030</v>
      </c>
      <c r="D1904" s="74" t="s">
        <v>2084</v>
      </c>
      <c r="E1904" s="73">
        <v>0</v>
      </c>
      <c r="F1904" s="66">
        <v>118970</v>
      </c>
    </row>
    <row r="1905" spans="1:6" s="67" customFormat="1" ht="12">
      <c r="A1905" s="57">
        <v>540818</v>
      </c>
      <c r="B1905" s="65" t="s">
        <v>165</v>
      </c>
      <c r="C1905" s="68">
        <v>215347053</v>
      </c>
      <c r="D1905" s="74" t="s">
        <v>2085</v>
      </c>
      <c r="E1905" s="73">
        <v>0</v>
      </c>
      <c r="F1905" s="66">
        <v>304078</v>
      </c>
    </row>
    <row r="1906" spans="1:6" s="67" customFormat="1" ht="12">
      <c r="A1906" s="57">
        <v>540818</v>
      </c>
      <c r="B1906" s="65" t="s">
        <v>165</v>
      </c>
      <c r="C1906" s="68">
        <v>215847058</v>
      </c>
      <c r="D1906" s="74" t="s">
        <v>2086</v>
      </c>
      <c r="E1906" s="73">
        <v>0</v>
      </c>
      <c r="F1906" s="66">
        <v>326027</v>
      </c>
    </row>
    <row r="1907" spans="1:6" s="67" customFormat="1" ht="12">
      <c r="A1907" s="57">
        <v>540818</v>
      </c>
      <c r="B1907" s="65" t="s">
        <v>165</v>
      </c>
      <c r="C1907" s="68">
        <v>216147161</v>
      </c>
      <c r="D1907" s="74" t="s">
        <v>2087</v>
      </c>
      <c r="E1907" s="73">
        <v>0</v>
      </c>
      <c r="F1907" s="66">
        <v>84840</v>
      </c>
    </row>
    <row r="1908" spans="1:6" s="67" customFormat="1" ht="12">
      <c r="A1908" s="57">
        <v>540818</v>
      </c>
      <c r="B1908" s="65" t="s">
        <v>165</v>
      </c>
      <c r="C1908" s="68">
        <v>217047170</v>
      </c>
      <c r="D1908" s="74" t="s">
        <v>2088</v>
      </c>
      <c r="E1908" s="73">
        <v>0</v>
      </c>
      <c r="F1908" s="66">
        <v>175389</v>
      </c>
    </row>
    <row r="1909" spans="1:6" s="67" customFormat="1" ht="12">
      <c r="A1909" s="57">
        <v>540818</v>
      </c>
      <c r="B1909" s="65" t="s">
        <v>165</v>
      </c>
      <c r="C1909" s="68">
        <v>210547205</v>
      </c>
      <c r="D1909" s="74" t="s">
        <v>2089</v>
      </c>
      <c r="E1909" s="73">
        <v>0</v>
      </c>
      <c r="F1909" s="66">
        <v>106701</v>
      </c>
    </row>
    <row r="1910" spans="1:6" s="67" customFormat="1" ht="12">
      <c r="A1910" s="57">
        <v>540818</v>
      </c>
      <c r="B1910" s="65" t="s">
        <v>165</v>
      </c>
      <c r="C1910" s="68">
        <v>214547245</v>
      </c>
      <c r="D1910" s="74" t="s">
        <v>2090</v>
      </c>
      <c r="E1910" s="73">
        <v>0</v>
      </c>
      <c r="F1910" s="66">
        <v>707171</v>
      </c>
    </row>
    <row r="1911" spans="1:6" s="67" customFormat="1" ht="12">
      <c r="A1911" s="57">
        <v>540818</v>
      </c>
      <c r="B1911" s="65" t="s">
        <v>165</v>
      </c>
      <c r="C1911" s="68">
        <v>215847258</v>
      </c>
      <c r="D1911" s="74" t="s">
        <v>2091</v>
      </c>
      <c r="E1911" s="73">
        <v>0</v>
      </c>
      <c r="F1911" s="66">
        <v>145031</v>
      </c>
    </row>
    <row r="1912" spans="1:6" s="67" customFormat="1" ht="12">
      <c r="A1912" s="57">
        <v>540818</v>
      </c>
      <c r="B1912" s="65" t="s">
        <v>165</v>
      </c>
      <c r="C1912" s="68">
        <v>216847268</v>
      </c>
      <c r="D1912" s="74" t="s">
        <v>2092</v>
      </c>
      <c r="E1912" s="73">
        <v>0</v>
      </c>
      <c r="F1912" s="66">
        <v>203047</v>
      </c>
    </row>
    <row r="1913" spans="1:6" s="67" customFormat="1" ht="12">
      <c r="A1913" s="57">
        <v>540818</v>
      </c>
      <c r="B1913" s="65" t="s">
        <v>165</v>
      </c>
      <c r="C1913" s="68">
        <v>218847288</v>
      </c>
      <c r="D1913" s="74" t="s">
        <v>2093</v>
      </c>
      <c r="E1913" s="73">
        <v>0</v>
      </c>
      <c r="F1913" s="66">
        <v>448062</v>
      </c>
    </row>
    <row r="1914" spans="1:6" s="67" customFormat="1" ht="12">
      <c r="A1914" s="57">
        <v>540818</v>
      </c>
      <c r="B1914" s="65" t="s">
        <v>165</v>
      </c>
      <c r="C1914" s="68">
        <v>211847318</v>
      </c>
      <c r="D1914" s="74" t="s">
        <v>2094</v>
      </c>
      <c r="E1914" s="73">
        <v>0</v>
      </c>
      <c r="F1914" s="66">
        <v>323961</v>
      </c>
    </row>
    <row r="1915" spans="1:6" s="67" customFormat="1" ht="12">
      <c r="A1915" s="57">
        <v>540818</v>
      </c>
      <c r="B1915" s="65" t="s">
        <v>165</v>
      </c>
      <c r="C1915" s="68">
        <v>216047460</v>
      </c>
      <c r="D1915" s="74" t="s">
        <v>2095</v>
      </c>
      <c r="E1915" s="73">
        <v>0</v>
      </c>
      <c r="F1915" s="66">
        <v>210965</v>
      </c>
    </row>
    <row r="1916" spans="1:6" s="67" customFormat="1" ht="12">
      <c r="A1916" s="57">
        <v>540818</v>
      </c>
      <c r="B1916" s="65" t="s">
        <v>165</v>
      </c>
      <c r="C1916" s="68">
        <v>214147541</v>
      </c>
      <c r="D1916" s="74" t="s">
        <v>2096</v>
      </c>
      <c r="E1916" s="73">
        <v>0</v>
      </c>
      <c r="F1916" s="66">
        <v>101722</v>
      </c>
    </row>
    <row r="1917" spans="1:6" s="67" customFormat="1" ht="12">
      <c r="A1917" s="57">
        <v>540818</v>
      </c>
      <c r="B1917" s="65" t="s">
        <v>165</v>
      </c>
      <c r="C1917" s="68">
        <v>214547545</v>
      </c>
      <c r="D1917" s="74" t="s">
        <v>2097</v>
      </c>
      <c r="E1917" s="73">
        <v>0</v>
      </c>
      <c r="F1917" s="66">
        <v>186656</v>
      </c>
    </row>
    <row r="1918" spans="1:6" s="67" customFormat="1" ht="12">
      <c r="A1918" s="57">
        <v>540818</v>
      </c>
      <c r="B1918" s="65" t="s">
        <v>165</v>
      </c>
      <c r="C1918" s="68">
        <v>215147551</v>
      </c>
      <c r="D1918" s="74" t="s">
        <v>2098</v>
      </c>
      <c r="E1918" s="73">
        <v>0</v>
      </c>
      <c r="F1918" s="66">
        <v>393603</v>
      </c>
    </row>
    <row r="1919" spans="1:6" s="67" customFormat="1" ht="12">
      <c r="A1919" s="57">
        <v>540818</v>
      </c>
      <c r="B1919" s="65" t="s">
        <v>165</v>
      </c>
      <c r="C1919" s="68">
        <v>215547555</v>
      </c>
      <c r="D1919" s="74" t="s">
        <v>2099</v>
      </c>
      <c r="E1919" s="73">
        <v>0</v>
      </c>
      <c r="F1919" s="66">
        <v>541620</v>
      </c>
    </row>
    <row r="1920" spans="1:6" s="67" customFormat="1" ht="12">
      <c r="A1920" s="57">
        <v>540818</v>
      </c>
      <c r="B1920" s="65" t="s">
        <v>165</v>
      </c>
      <c r="C1920" s="68">
        <v>217047570</v>
      </c>
      <c r="D1920" s="74" t="s">
        <v>2100</v>
      </c>
      <c r="E1920" s="73">
        <v>0</v>
      </c>
      <c r="F1920" s="66">
        <v>238673</v>
      </c>
    </row>
    <row r="1921" spans="1:6" s="67" customFormat="1" ht="12">
      <c r="A1921" s="57">
        <v>540818</v>
      </c>
      <c r="B1921" s="65" t="s">
        <v>165</v>
      </c>
      <c r="C1921" s="68">
        <v>210547605</v>
      </c>
      <c r="D1921" s="74" t="s">
        <v>2101</v>
      </c>
      <c r="E1921" s="73">
        <v>0</v>
      </c>
      <c r="F1921" s="66">
        <v>90299</v>
      </c>
    </row>
    <row r="1922" spans="1:6" s="67" customFormat="1" ht="12">
      <c r="A1922" s="57">
        <v>540818</v>
      </c>
      <c r="B1922" s="65" t="s">
        <v>165</v>
      </c>
      <c r="C1922" s="68">
        <v>216047660</v>
      </c>
      <c r="D1922" s="74" t="s">
        <v>2102</v>
      </c>
      <c r="E1922" s="73">
        <v>0</v>
      </c>
      <c r="F1922" s="66">
        <v>136595</v>
      </c>
    </row>
    <row r="1923" spans="1:6" s="67" customFormat="1" ht="12">
      <c r="A1923" s="57">
        <v>540818</v>
      </c>
      <c r="B1923" s="65" t="s">
        <v>165</v>
      </c>
      <c r="C1923" s="68">
        <v>217547675</v>
      </c>
      <c r="D1923" s="74" t="s">
        <v>2103</v>
      </c>
      <c r="E1923" s="73">
        <v>0</v>
      </c>
      <c r="F1923" s="66">
        <v>117228</v>
      </c>
    </row>
    <row r="1924" spans="1:6" s="67" customFormat="1" ht="12">
      <c r="A1924" s="57">
        <v>540818</v>
      </c>
      <c r="B1924" s="65" t="s">
        <v>165</v>
      </c>
      <c r="C1924" s="68">
        <v>219247692</v>
      </c>
      <c r="D1924" s="74" t="s">
        <v>2104</v>
      </c>
      <c r="E1924" s="73">
        <v>0</v>
      </c>
      <c r="F1924" s="66">
        <v>253846</v>
      </c>
    </row>
    <row r="1925" spans="1:6" s="67" customFormat="1" ht="12">
      <c r="A1925" s="57">
        <v>540818</v>
      </c>
      <c r="B1925" s="65" t="s">
        <v>165</v>
      </c>
      <c r="C1925" s="68">
        <v>210347703</v>
      </c>
      <c r="D1925" s="74" t="s">
        <v>2105</v>
      </c>
      <c r="E1925" s="73">
        <v>0</v>
      </c>
      <c r="F1925" s="66">
        <v>135721</v>
      </c>
    </row>
    <row r="1926" spans="1:6" s="67" customFormat="1" ht="12">
      <c r="A1926" s="57">
        <v>540818</v>
      </c>
      <c r="B1926" s="65" t="s">
        <v>165</v>
      </c>
      <c r="C1926" s="68">
        <v>210747707</v>
      </c>
      <c r="D1926" s="74" t="s">
        <v>2106</v>
      </c>
      <c r="E1926" s="73">
        <v>0</v>
      </c>
      <c r="F1926" s="66">
        <v>257074</v>
      </c>
    </row>
    <row r="1927" spans="1:6" s="67" customFormat="1" ht="12">
      <c r="A1927" s="57">
        <v>540818</v>
      </c>
      <c r="B1927" s="65" t="s">
        <v>165</v>
      </c>
      <c r="C1927" s="68">
        <v>212047720</v>
      </c>
      <c r="D1927" s="74" t="s">
        <v>2107</v>
      </c>
      <c r="E1927" s="73">
        <v>0</v>
      </c>
      <c r="F1927" s="66">
        <v>128758</v>
      </c>
    </row>
    <row r="1928" spans="1:6" s="67" customFormat="1" ht="12">
      <c r="A1928" s="57">
        <v>540818</v>
      </c>
      <c r="B1928" s="65" t="s">
        <v>165</v>
      </c>
      <c r="C1928" s="68">
        <v>214547745</v>
      </c>
      <c r="D1928" s="74" t="s">
        <v>2108</v>
      </c>
      <c r="E1928" s="73">
        <v>0</v>
      </c>
      <c r="F1928" s="66">
        <v>259503</v>
      </c>
    </row>
    <row r="1929" spans="1:6" s="67" customFormat="1" ht="12">
      <c r="A1929" s="57">
        <v>540818</v>
      </c>
      <c r="B1929" s="65" t="s">
        <v>165</v>
      </c>
      <c r="C1929" s="68">
        <v>219847798</v>
      </c>
      <c r="D1929" s="74" t="s">
        <v>2109</v>
      </c>
      <c r="E1929" s="73">
        <v>0</v>
      </c>
      <c r="F1929" s="66">
        <v>192546</v>
      </c>
    </row>
    <row r="1930" spans="1:6" s="67" customFormat="1" ht="12">
      <c r="A1930" s="57">
        <v>540818</v>
      </c>
      <c r="B1930" s="65" t="s">
        <v>165</v>
      </c>
      <c r="C1930" s="68">
        <v>216047960</v>
      </c>
      <c r="D1930" s="74" t="s">
        <v>2110</v>
      </c>
      <c r="E1930" s="73">
        <v>0</v>
      </c>
      <c r="F1930" s="66">
        <v>94810</v>
      </c>
    </row>
    <row r="1931" spans="1:6" s="67" customFormat="1" ht="12">
      <c r="A1931" s="57">
        <v>540818</v>
      </c>
      <c r="B1931" s="65" t="s">
        <v>165</v>
      </c>
      <c r="C1931" s="68">
        <v>218047980</v>
      </c>
      <c r="D1931" s="74" t="s">
        <v>2111</v>
      </c>
      <c r="E1931" s="73">
        <v>0</v>
      </c>
      <c r="F1931" s="66">
        <v>601457</v>
      </c>
    </row>
    <row r="1932" spans="1:6" s="67" customFormat="1" ht="12">
      <c r="A1932" s="57">
        <v>540818</v>
      </c>
      <c r="B1932" s="65" t="s">
        <v>165</v>
      </c>
      <c r="C1932" s="68">
        <v>210650006</v>
      </c>
      <c r="D1932" s="74" t="s">
        <v>2112</v>
      </c>
      <c r="E1932" s="73">
        <v>0</v>
      </c>
      <c r="F1932" s="66">
        <v>463225</v>
      </c>
    </row>
    <row r="1933" spans="1:6" s="67" customFormat="1" ht="12">
      <c r="A1933" s="57">
        <v>540818</v>
      </c>
      <c r="B1933" s="65" t="s">
        <v>165</v>
      </c>
      <c r="C1933" s="68">
        <v>211050110</v>
      </c>
      <c r="D1933" s="74" t="s">
        <v>2113</v>
      </c>
      <c r="E1933" s="73">
        <v>0</v>
      </c>
      <c r="F1933" s="66">
        <v>25885</v>
      </c>
    </row>
    <row r="1934" spans="1:6" s="67" customFormat="1" ht="12">
      <c r="A1934" s="57">
        <v>540818</v>
      </c>
      <c r="B1934" s="65" t="s">
        <v>165</v>
      </c>
      <c r="C1934" s="68">
        <v>212450124</v>
      </c>
      <c r="D1934" s="74" t="s">
        <v>2114</v>
      </c>
      <c r="E1934" s="73">
        <v>0</v>
      </c>
      <c r="F1934" s="66">
        <v>29057</v>
      </c>
    </row>
    <row r="1935" spans="1:6" s="67" customFormat="1" ht="12">
      <c r="A1935" s="57">
        <v>540818</v>
      </c>
      <c r="B1935" s="65" t="s">
        <v>165</v>
      </c>
      <c r="C1935" s="68">
        <v>215050150</v>
      </c>
      <c r="D1935" s="74" t="s">
        <v>2115</v>
      </c>
      <c r="E1935" s="73">
        <v>0</v>
      </c>
      <c r="F1935" s="66">
        <v>58051</v>
      </c>
    </row>
    <row r="1936" spans="1:6" s="67" customFormat="1" ht="12">
      <c r="A1936" s="57">
        <v>540818</v>
      </c>
      <c r="B1936" s="65" t="s">
        <v>165</v>
      </c>
      <c r="C1936" s="68">
        <v>212350223</v>
      </c>
      <c r="D1936" s="74" t="s">
        <v>2116</v>
      </c>
      <c r="E1936" s="73">
        <v>0</v>
      </c>
      <c r="F1936" s="66">
        <v>35502</v>
      </c>
    </row>
    <row r="1937" spans="1:6" s="67" customFormat="1" ht="12">
      <c r="A1937" s="57">
        <v>540818</v>
      </c>
      <c r="B1937" s="65" t="s">
        <v>165</v>
      </c>
      <c r="C1937" s="68">
        <v>212650226</v>
      </c>
      <c r="D1937" s="74" t="s">
        <v>2117</v>
      </c>
      <c r="E1937" s="73">
        <v>0</v>
      </c>
      <c r="F1937" s="66">
        <v>134079</v>
      </c>
    </row>
    <row r="1938" spans="1:6" s="67" customFormat="1" ht="12">
      <c r="A1938" s="57">
        <v>540818</v>
      </c>
      <c r="B1938" s="65" t="s">
        <v>165</v>
      </c>
      <c r="C1938" s="68">
        <v>214550245</v>
      </c>
      <c r="D1938" s="74" t="s">
        <v>2118</v>
      </c>
      <c r="E1938" s="73">
        <v>0</v>
      </c>
      <c r="F1938" s="66">
        <v>21973</v>
      </c>
    </row>
    <row r="1939" spans="1:6" s="67" customFormat="1" ht="12">
      <c r="A1939" s="57">
        <v>540818</v>
      </c>
      <c r="B1939" s="65" t="s">
        <v>165</v>
      </c>
      <c r="C1939" s="68">
        <v>215150251</v>
      </c>
      <c r="D1939" s="74" t="s">
        <v>2119</v>
      </c>
      <c r="E1939" s="73">
        <v>0</v>
      </c>
      <c r="F1939" s="66">
        <v>45401</v>
      </c>
    </row>
    <row r="1940" spans="1:6" s="67" customFormat="1" ht="12">
      <c r="A1940" s="57">
        <v>540818</v>
      </c>
      <c r="B1940" s="65" t="s">
        <v>165</v>
      </c>
      <c r="C1940" s="68">
        <v>217050270</v>
      </c>
      <c r="D1940" s="74" t="s">
        <v>2120</v>
      </c>
      <c r="E1940" s="73">
        <v>0</v>
      </c>
      <c r="F1940" s="66">
        <v>28874</v>
      </c>
    </row>
    <row r="1941" spans="1:6" s="67" customFormat="1" ht="12">
      <c r="A1941" s="57">
        <v>540818</v>
      </c>
      <c r="B1941" s="65" t="s">
        <v>165</v>
      </c>
      <c r="C1941" s="68">
        <v>218750287</v>
      </c>
      <c r="D1941" s="74" t="s">
        <v>2121</v>
      </c>
      <c r="E1941" s="73">
        <v>0</v>
      </c>
      <c r="F1941" s="66">
        <v>89649</v>
      </c>
    </row>
    <row r="1942" spans="1:6" s="67" customFormat="1" ht="12">
      <c r="A1942" s="57">
        <v>540818</v>
      </c>
      <c r="B1942" s="65" t="s">
        <v>165</v>
      </c>
      <c r="C1942" s="68">
        <v>211350313</v>
      </c>
      <c r="D1942" s="74" t="s">
        <v>2122</v>
      </c>
      <c r="E1942" s="73">
        <v>0</v>
      </c>
      <c r="F1942" s="66">
        <v>384230</v>
      </c>
    </row>
    <row r="1943" spans="1:6" s="67" customFormat="1" ht="12">
      <c r="A1943" s="57">
        <v>540818</v>
      </c>
      <c r="B1943" s="65" t="s">
        <v>165</v>
      </c>
      <c r="C1943" s="68">
        <v>211850318</v>
      </c>
      <c r="D1943" s="74" t="s">
        <v>2123</v>
      </c>
      <c r="E1943" s="73">
        <v>0</v>
      </c>
      <c r="F1943" s="66">
        <v>75787</v>
      </c>
    </row>
    <row r="1944" spans="1:6" s="67" customFormat="1" ht="12">
      <c r="A1944" s="57">
        <v>540818</v>
      </c>
      <c r="B1944" s="65" t="s">
        <v>165</v>
      </c>
      <c r="C1944" s="68">
        <v>212550325</v>
      </c>
      <c r="D1944" s="74" t="s">
        <v>2124</v>
      </c>
      <c r="E1944" s="73">
        <v>0</v>
      </c>
      <c r="F1944" s="66">
        <v>71212</v>
      </c>
    </row>
    <row r="1945" spans="1:6" s="67" customFormat="1" ht="12">
      <c r="A1945" s="57">
        <v>540818</v>
      </c>
      <c r="B1945" s="65" t="s">
        <v>165</v>
      </c>
      <c r="C1945" s="68">
        <v>213050330</v>
      </c>
      <c r="D1945" s="74" t="s">
        <v>2125</v>
      </c>
      <c r="E1945" s="73">
        <v>0</v>
      </c>
      <c r="F1945" s="66">
        <v>87697</v>
      </c>
    </row>
    <row r="1946" spans="1:6" s="67" customFormat="1" ht="12">
      <c r="A1946" s="57">
        <v>540818</v>
      </c>
      <c r="B1946" s="65" t="s">
        <v>165</v>
      </c>
      <c r="C1946" s="68">
        <v>215050350</v>
      </c>
      <c r="D1946" s="74" t="s">
        <v>2126</v>
      </c>
      <c r="E1946" s="73">
        <v>0</v>
      </c>
      <c r="F1946" s="66">
        <v>170109</v>
      </c>
    </row>
    <row r="1947" spans="1:6" s="67" customFormat="1" ht="12">
      <c r="A1947" s="57">
        <v>540818</v>
      </c>
      <c r="B1947" s="65" t="s">
        <v>165</v>
      </c>
      <c r="C1947" s="68">
        <v>217050370</v>
      </c>
      <c r="D1947" s="74" t="s">
        <v>2127</v>
      </c>
      <c r="E1947" s="73">
        <v>0</v>
      </c>
      <c r="F1947" s="66">
        <v>78718</v>
      </c>
    </row>
    <row r="1948" spans="1:6" s="67" customFormat="1" ht="12">
      <c r="A1948" s="57">
        <v>540818</v>
      </c>
      <c r="B1948" s="65" t="s">
        <v>165</v>
      </c>
      <c r="C1948" s="68">
        <v>210050400</v>
      </c>
      <c r="D1948" s="74" t="s">
        <v>2128</v>
      </c>
      <c r="E1948" s="73">
        <v>0</v>
      </c>
      <c r="F1948" s="66">
        <v>71519</v>
      </c>
    </row>
    <row r="1949" spans="1:6" s="67" customFormat="1" ht="12">
      <c r="A1949" s="57">
        <v>540818</v>
      </c>
      <c r="B1949" s="65" t="s">
        <v>165</v>
      </c>
      <c r="C1949" s="68">
        <v>215050450</v>
      </c>
      <c r="D1949" s="74" t="s">
        <v>2129</v>
      </c>
      <c r="E1949" s="73">
        <v>0</v>
      </c>
      <c r="F1949" s="66">
        <v>92681</v>
      </c>
    </row>
    <row r="1950" spans="1:6" s="67" customFormat="1" ht="12">
      <c r="A1950" s="57">
        <v>540818</v>
      </c>
      <c r="B1950" s="65" t="s">
        <v>165</v>
      </c>
      <c r="C1950" s="68">
        <v>216850568</v>
      </c>
      <c r="D1950" s="74" t="s">
        <v>2130</v>
      </c>
      <c r="E1950" s="73">
        <v>0</v>
      </c>
      <c r="F1950" s="66">
        <v>151909</v>
      </c>
    </row>
    <row r="1951" spans="1:6" s="67" customFormat="1" ht="12">
      <c r="A1951" s="57">
        <v>540818</v>
      </c>
      <c r="B1951" s="65" t="s">
        <v>165</v>
      </c>
      <c r="C1951" s="68">
        <v>217350573</v>
      </c>
      <c r="D1951" s="74" t="s">
        <v>2131</v>
      </c>
      <c r="E1951" s="73">
        <v>0</v>
      </c>
      <c r="F1951" s="66">
        <v>208595</v>
      </c>
    </row>
    <row r="1952" spans="1:6" s="67" customFormat="1" ht="12">
      <c r="A1952" s="57">
        <v>540818</v>
      </c>
      <c r="B1952" s="65" t="s">
        <v>165</v>
      </c>
      <c r="C1952" s="68">
        <v>217750577</v>
      </c>
      <c r="D1952" s="74" t="s">
        <v>2132</v>
      </c>
      <c r="E1952" s="73">
        <v>0</v>
      </c>
      <c r="F1952" s="66">
        <v>72625</v>
      </c>
    </row>
    <row r="1953" spans="1:6" s="67" customFormat="1" ht="12">
      <c r="A1953" s="57">
        <v>540818</v>
      </c>
      <c r="B1953" s="65" t="s">
        <v>165</v>
      </c>
      <c r="C1953" s="68">
        <v>219050590</v>
      </c>
      <c r="D1953" s="74" t="s">
        <v>2133</v>
      </c>
      <c r="E1953" s="73">
        <v>0</v>
      </c>
      <c r="F1953" s="66">
        <v>127902</v>
      </c>
    </row>
    <row r="1954" spans="1:6" s="67" customFormat="1" ht="12">
      <c r="A1954" s="57">
        <v>540818</v>
      </c>
      <c r="B1954" s="65" t="s">
        <v>165</v>
      </c>
      <c r="C1954" s="68">
        <v>210650606</v>
      </c>
      <c r="D1954" s="74" t="s">
        <v>2134</v>
      </c>
      <c r="E1954" s="73">
        <v>0</v>
      </c>
      <c r="F1954" s="66">
        <v>89860</v>
      </c>
    </row>
    <row r="1955" spans="1:6" s="67" customFormat="1" ht="12">
      <c r="A1955" s="57">
        <v>540818</v>
      </c>
      <c r="B1955" s="65" t="s">
        <v>165</v>
      </c>
      <c r="C1955" s="68">
        <v>218050680</v>
      </c>
      <c r="D1955" s="74" t="s">
        <v>2135</v>
      </c>
      <c r="E1955" s="73">
        <v>0</v>
      </c>
      <c r="F1955" s="66">
        <v>67978</v>
      </c>
    </row>
    <row r="1956" spans="1:6" s="67" customFormat="1" ht="12">
      <c r="A1956" s="57">
        <v>540818</v>
      </c>
      <c r="B1956" s="65" t="s">
        <v>165</v>
      </c>
      <c r="C1956" s="68">
        <v>218350683</v>
      </c>
      <c r="D1956" s="74" t="s">
        <v>2136</v>
      </c>
      <c r="E1956" s="73">
        <v>0</v>
      </c>
      <c r="F1956" s="66">
        <v>61821</v>
      </c>
    </row>
    <row r="1957" spans="1:6" s="67" customFormat="1" ht="12">
      <c r="A1957" s="57">
        <v>540818</v>
      </c>
      <c r="B1957" s="65" t="s">
        <v>165</v>
      </c>
      <c r="C1957" s="68">
        <v>218650686</v>
      </c>
      <c r="D1957" s="74" t="s">
        <v>2137</v>
      </c>
      <c r="E1957" s="73">
        <v>0</v>
      </c>
      <c r="F1957" s="66">
        <v>11713</v>
      </c>
    </row>
    <row r="1958" spans="1:6" s="67" customFormat="1" ht="12">
      <c r="A1958" s="57">
        <v>540818</v>
      </c>
      <c r="B1958" s="65" t="s">
        <v>165</v>
      </c>
      <c r="C1958" s="68">
        <v>218950689</v>
      </c>
      <c r="D1958" s="74" t="s">
        <v>2138</v>
      </c>
      <c r="E1958" s="73">
        <v>0</v>
      </c>
      <c r="F1958" s="66">
        <v>154872</v>
      </c>
    </row>
    <row r="1959" spans="1:6" s="67" customFormat="1" ht="12">
      <c r="A1959" s="57">
        <v>540818</v>
      </c>
      <c r="B1959" s="65" t="s">
        <v>165</v>
      </c>
      <c r="C1959" s="68">
        <v>211150711</v>
      </c>
      <c r="D1959" s="74" t="s">
        <v>2139</v>
      </c>
      <c r="E1959" s="73">
        <v>0</v>
      </c>
      <c r="F1959" s="66">
        <v>206725</v>
      </c>
    </row>
    <row r="1960" spans="1:6" s="67" customFormat="1" ht="12">
      <c r="A1960" s="57">
        <v>540818</v>
      </c>
      <c r="B1960" s="65" t="s">
        <v>165</v>
      </c>
      <c r="C1960" s="68">
        <v>211952019</v>
      </c>
      <c r="D1960" s="74" t="s">
        <v>2140</v>
      </c>
      <c r="E1960" s="73">
        <v>0</v>
      </c>
      <c r="F1960" s="66">
        <v>88361</v>
      </c>
    </row>
    <row r="1961" spans="1:6" s="67" customFormat="1" ht="12">
      <c r="A1961" s="57">
        <v>540818</v>
      </c>
      <c r="B1961" s="65" t="s">
        <v>165</v>
      </c>
      <c r="C1961" s="68">
        <v>212252022</v>
      </c>
      <c r="D1961" s="74" t="s">
        <v>2141</v>
      </c>
      <c r="E1961" s="73">
        <v>0</v>
      </c>
      <c r="F1961" s="66">
        <v>49613</v>
      </c>
    </row>
    <row r="1962" spans="1:6" s="67" customFormat="1" ht="12">
      <c r="A1962" s="57">
        <v>540818</v>
      </c>
      <c r="B1962" s="65" t="s">
        <v>165</v>
      </c>
      <c r="C1962" s="68">
        <v>213652036</v>
      </c>
      <c r="D1962" s="74" t="s">
        <v>2142</v>
      </c>
      <c r="E1962" s="73">
        <v>0</v>
      </c>
      <c r="F1962" s="66">
        <v>70338</v>
      </c>
    </row>
    <row r="1963" spans="1:6" s="67" customFormat="1" ht="12">
      <c r="A1963" s="57">
        <v>540818</v>
      </c>
      <c r="B1963" s="65" t="s">
        <v>165</v>
      </c>
      <c r="C1963" s="68">
        <v>215152051</v>
      </c>
      <c r="D1963" s="74" t="s">
        <v>2143</v>
      </c>
      <c r="E1963" s="73">
        <v>0</v>
      </c>
      <c r="F1963" s="66">
        <v>66410</v>
      </c>
    </row>
    <row r="1964" spans="1:6" s="67" customFormat="1" ht="12">
      <c r="A1964" s="57">
        <v>540818</v>
      </c>
      <c r="B1964" s="65" t="s">
        <v>165</v>
      </c>
      <c r="C1964" s="68">
        <v>217952079</v>
      </c>
      <c r="D1964" s="74" t="s">
        <v>2144</v>
      </c>
      <c r="E1964" s="73">
        <v>0</v>
      </c>
      <c r="F1964" s="66">
        <v>482116</v>
      </c>
    </row>
    <row r="1965" spans="1:6" s="67" customFormat="1" ht="12">
      <c r="A1965" s="57">
        <v>540818</v>
      </c>
      <c r="B1965" s="65" t="s">
        <v>165</v>
      </c>
      <c r="C1965" s="68">
        <v>218352083</v>
      </c>
      <c r="D1965" s="74" t="s">
        <v>2145</v>
      </c>
      <c r="E1965" s="73">
        <v>0</v>
      </c>
      <c r="F1965" s="66">
        <v>58595</v>
      </c>
    </row>
    <row r="1966" spans="1:6" s="67" customFormat="1" ht="12">
      <c r="A1966" s="57">
        <v>540818</v>
      </c>
      <c r="B1966" s="65" t="s">
        <v>165</v>
      </c>
      <c r="C1966" s="68">
        <v>211052110</v>
      </c>
      <c r="D1966" s="74" t="s">
        <v>2146</v>
      </c>
      <c r="E1966" s="73">
        <v>0</v>
      </c>
      <c r="F1966" s="66">
        <v>160727</v>
      </c>
    </row>
    <row r="1967" spans="1:6" s="67" customFormat="1" ht="12">
      <c r="A1967" s="57">
        <v>540818</v>
      </c>
      <c r="B1967" s="65" t="s">
        <v>165</v>
      </c>
      <c r="C1967" s="68">
        <v>210352203</v>
      </c>
      <c r="D1967" s="74" t="s">
        <v>2147</v>
      </c>
      <c r="E1967" s="73">
        <v>0</v>
      </c>
      <c r="F1967" s="66">
        <v>76601</v>
      </c>
    </row>
    <row r="1968" spans="1:6" s="67" customFormat="1" ht="12">
      <c r="A1968" s="57">
        <v>540818</v>
      </c>
      <c r="B1968" s="65" t="s">
        <v>165</v>
      </c>
      <c r="C1968" s="68">
        <v>210752207</v>
      </c>
      <c r="D1968" s="74" t="s">
        <v>2148</v>
      </c>
      <c r="E1968" s="73">
        <v>0</v>
      </c>
      <c r="F1968" s="66">
        <v>68402</v>
      </c>
    </row>
    <row r="1969" spans="1:6" s="67" customFormat="1" ht="12">
      <c r="A1969" s="57">
        <v>540818</v>
      </c>
      <c r="B1969" s="65" t="s">
        <v>165</v>
      </c>
      <c r="C1969" s="68">
        <v>211052210</v>
      </c>
      <c r="D1969" s="74" t="s">
        <v>2149</v>
      </c>
      <c r="E1969" s="73">
        <v>0</v>
      </c>
      <c r="F1969" s="66">
        <v>45127</v>
      </c>
    </row>
    <row r="1970" spans="1:6" s="67" customFormat="1" ht="12">
      <c r="A1970" s="57">
        <v>540818</v>
      </c>
      <c r="B1970" s="65" t="s">
        <v>165</v>
      </c>
      <c r="C1970" s="68">
        <v>211552215</v>
      </c>
      <c r="D1970" s="74" t="s">
        <v>2150</v>
      </c>
      <c r="E1970" s="73">
        <v>0</v>
      </c>
      <c r="F1970" s="66">
        <v>129306</v>
      </c>
    </row>
    <row r="1971" spans="1:6" s="67" customFormat="1" ht="12">
      <c r="A1971" s="57">
        <v>540818</v>
      </c>
      <c r="B1971" s="65" t="s">
        <v>165</v>
      </c>
      <c r="C1971" s="68">
        <v>212452224</v>
      </c>
      <c r="D1971" s="74" t="s">
        <v>2151</v>
      </c>
      <c r="E1971" s="73">
        <v>0</v>
      </c>
      <c r="F1971" s="66">
        <v>56729</v>
      </c>
    </row>
    <row r="1972" spans="1:6" s="67" customFormat="1" ht="12">
      <c r="A1972" s="57">
        <v>540818</v>
      </c>
      <c r="B1972" s="65" t="s">
        <v>165</v>
      </c>
      <c r="C1972" s="68">
        <v>212752227</v>
      </c>
      <c r="D1972" s="74" t="s">
        <v>2152</v>
      </c>
      <c r="E1972" s="73">
        <v>0</v>
      </c>
      <c r="F1972" s="66">
        <v>291686</v>
      </c>
    </row>
    <row r="1973" spans="1:6" s="67" customFormat="1" ht="12">
      <c r="A1973" s="57">
        <v>540818</v>
      </c>
      <c r="B1973" s="65" t="s">
        <v>165</v>
      </c>
      <c r="C1973" s="68">
        <v>213352233</v>
      </c>
      <c r="D1973" s="74" t="s">
        <v>2153</v>
      </c>
      <c r="E1973" s="73">
        <v>0</v>
      </c>
      <c r="F1973" s="66">
        <v>69530</v>
      </c>
    </row>
    <row r="1974" spans="1:6" s="67" customFormat="1" ht="12">
      <c r="A1974" s="57">
        <v>540818</v>
      </c>
      <c r="B1974" s="65" t="s">
        <v>165</v>
      </c>
      <c r="C1974" s="68">
        <v>214052240</v>
      </c>
      <c r="D1974" s="74" t="s">
        <v>2154</v>
      </c>
      <c r="E1974" s="73">
        <v>0</v>
      </c>
      <c r="F1974" s="66">
        <v>84065</v>
      </c>
    </row>
    <row r="1975" spans="1:6" s="67" customFormat="1" ht="12">
      <c r="A1975" s="57">
        <v>540818</v>
      </c>
      <c r="B1975" s="65" t="s">
        <v>165</v>
      </c>
      <c r="C1975" s="68">
        <v>215052250</v>
      </c>
      <c r="D1975" s="74" t="s">
        <v>2155</v>
      </c>
      <c r="E1975" s="73">
        <v>0</v>
      </c>
      <c r="F1975" s="66">
        <v>348163</v>
      </c>
    </row>
    <row r="1976" spans="1:6" s="67" customFormat="1" ht="12">
      <c r="A1976" s="57">
        <v>540818</v>
      </c>
      <c r="B1976" s="65" t="s">
        <v>165</v>
      </c>
      <c r="C1976" s="68">
        <v>215452254</v>
      </c>
      <c r="D1976" s="74" t="s">
        <v>2156</v>
      </c>
      <c r="E1976" s="73">
        <v>0</v>
      </c>
      <c r="F1976" s="66">
        <v>51591</v>
      </c>
    </row>
    <row r="1977" spans="1:6" s="67" customFormat="1" ht="12">
      <c r="A1977" s="57">
        <v>540818</v>
      </c>
      <c r="B1977" s="65" t="s">
        <v>165</v>
      </c>
      <c r="C1977" s="68">
        <v>215652256</v>
      </c>
      <c r="D1977" s="74" t="s">
        <v>2157</v>
      </c>
      <c r="E1977" s="73">
        <v>0</v>
      </c>
      <c r="F1977" s="66">
        <v>100329</v>
      </c>
    </row>
    <row r="1978" spans="1:6" s="67" customFormat="1" ht="12">
      <c r="A1978" s="57">
        <v>540818</v>
      </c>
      <c r="B1978" s="65" t="s">
        <v>165</v>
      </c>
      <c r="C1978" s="68">
        <v>215852258</v>
      </c>
      <c r="D1978" s="74" t="s">
        <v>2158</v>
      </c>
      <c r="E1978" s="73">
        <v>0</v>
      </c>
      <c r="F1978" s="66">
        <v>130300</v>
      </c>
    </row>
    <row r="1979" spans="1:6" s="67" customFormat="1" ht="12">
      <c r="A1979" s="57">
        <v>540818</v>
      </c>
      <c r="B1979" s="65" t="s">
        <v>165</v>
      </c>
      <c r="C1979" s="68">
        <v>216052260</v>
      </c>
      <c r="D1979" s="74" t="s">
        <v>2159</v>
      </c>
      <c r="E1979" s="73">
        <v>0</v>
      </c>
      <c r="F1979" s="66">
        <v>120459</v>
      </c>
    </row>
    <row r="1980" spans="1:6" s="67" customFormat="1" ht="12">
      <c r="A1980" s="57">
        <v>540818</v>
      </c>
      <c r="B1980" s="65" t="s">
        <v>165</v>
      </c>
      <c r="C1980" s="68">
        <v>218752287</v>
      </c>
      <c r="D1980" s="74" t="s">
        <v>2160</v>
      </c>
      <c r="E1980" s="73">
        <v>0</v>
      </c>
      <c r="F1980" s="66">
        <v>40103</v>
      </c>
    </row>
    <row r="1981" spans="1:6" s="67" customFormat="1" ht="12">
      <c r="A1981" s="57">
        <v>540818</v>
      </c>
      <c r="B1981" s="65" t="s">
        <v>165</v>
      </c>
      <c r="C1981" s="68">
        <v>211752317</v>
      </c>
      <c r="D1981" s="74" t="s">
        <v>2161</v>
      </c>
      <c r="E1981" s="73">
        <v>0</v>
      </c>
      <c r="F1981" s="66">
        <v>150444</v>
      </c>
    </row>
    <row r="1982" spans="1:6" s="67" customFormat="1" ht="12">
      <c r="A1982" s="57">
        <v>540818</v>
      </c>
      <c r="B1982" s="65" t="s">
        <v>165</v>
      </c>
      <c r="C1982" s="68">
        <v>212052320</v>
      </c>
      <c r="D1982" s="74" t="s">
        <v>2162</v>
      </c>
      <c r="E1982" s="73">
        <v>0</v>
      </c>
      <c r="F1982" s="66">
        <v>114244</v>
      </c>
    </row>
    <row r="1983" spans="1:6" s="67" customFormat="1" ht="12">
      <c r="A1983" s="57">
        <v>540818</v>
      </c>
      <c r="B1983" s="65" t="s">
        <v>165</v>
      </c>
      <c r="C1983" s="68">
        <v>212352323</v>
      </c>
      <c r="D1983" s="74" t="s">
        <v>2163</v>
      </c>
      <c r="E1983" s="73">
        <v>0</v>
      </c>
      <c r="F1983" s="66">
        <v>46761</v>
      </c>
    </row>
    <row r="1984" spans="1:6" s="67" customFormat="1" ht="12">
      <c r="A1984" s="57">
        <v>540818</v>
      </c>
      <c r="B1984" s="65" t="s">
        <v>165</v>
      </c>
      <c r="C1984" s="68">
        <v>215252352</v>
      </c>
      <c r="D1984" s="74" t="s">
        <v>2164</v>
      </c>
      <c r="E1984" s="73">
        <v>0</v>
      </c>
      <c r="F1984" s="66">
        <v>55418</v>
      </c>
    </row>
    <row r="1985" spans="1:6" s="67" customFormat="1" ht="12">
      <c r="A1985" s="57">
        <v>540818</v>
      </c>
      <c r="B1985" s="65" t="s">
        <v>165</v>
      </c>
      <c r="C1985" s="68">
        <v>215452354</v>
      </c>
      <c r="D1985" s="74" t="s">
        <v>2165</v>
      </c>
      <c r="E1985" s="73">
        <v>0</v>
      </c>
      <c r="F1985" s="66">
        <v>65568</v>
      </c>
    </row>
    <row r="1986" spans="1:6" s="67" customFormat="1" ht="12">
      <c r="A1986" s="57">
        <v>540818</v>
      </c>
      <c r="B1986" s="65" t="s">
        <v>165</v>
      </c>
      <c r="C1986" s="68">
        <v>215652356</v>
      </c>
      <c r="D1986" s="74" t="s">
        <v>2166</v>
      </c>
      <c r="E1986" s="73">
        <v>0</v>
      </c>
      <c r="F1986" s="66">
        <v>679871</v>
      </c>
    </row>
    <row r="1987" spans="1:6" s="67" customFormat="1" ht="12">
      <c r="A1987" s="57">
        <v>540818</v>
      </c>
      <c r="B1987" s="65" t="s">
        <v>165</v>
      </c>
      <c r="C1987" s="68">
        <v>217852378</v>
      </c>
      <c r="D1987" s="74" t="s">
        <v>2167</v>
      </c>
      <c r="E1987" s="73">
        <v>0</v>
      </c>
      <c r="F1987" s="66">
        <v>140526</v>
      </c>
    </row>
    <row r="1988" spans="1:6" s="67" customFormat="1" ht="12">
      <c r="A1988" s="57">
        <v>540818</v>
      </c>
      <c r="B1988" s="65" t="s">
        <v>165</v>
      </c>
      <c r="C1988" s="68">
        <v>218152381</v>
      </c>
      <c r="D1988" s="74" t="s">
        <v>2168</v>
      </c>
      <c r="E1988" s="73">
        <v>0</v>
      </c>
      <c r="F1988" s="66">
        <v>98202</v>
      </c>
    </row>
    <row r="1989" spans="1:6" s="67" customFormat="1" ht="12">
      <c r="A1989" s="57">
        <v>540818</v>
      </c>
      <c r="B1989" s="65" t="s">
        <v>165</v>
      </c>
      <c r="C1989" s="68">
        <v>218552385</v>
      </c>
      <c r="D1989" s="74" t="s">
        <v>2169</v>
      </c>
      <c r="E1989" s="73">
        <v>0</v>
      </c>
      <c r="F1989" s="66">
        <v>46216</v>
      </c>
    </row>
    <row r="1990" spans="1:6" s="67" customFormat="1" ht="12">
      <c r="A1990" s="57">
        <v>540818</v>
      </c>
      <c r="B1990" s="65" t="s">
        <v>165</v>
      </c>
      <c r="C1990" s="68">
        <v>219052390</v>
      </c>
      <c r="D1990" s="74" t="s">
        <v>2170</v>
      </c>
      <c r="E1990" s="73">
        <v>0</v>
      </c>
      <c r="F1990" s="66">
        <v>138320</v>
      </c>
    </row>
    <row r="1991" spans="1:6" s="67" customFormat="1" ht="12">
      <c r="A1991" s="57">
        <v>540818</v>
      </c>
      <c r="B1991" s="65" t="s">
        <v>165</v>
      </c>
      <c r="C1991" s="68">
        <v>219952399</v>
      </c>
      <c r="D1991" s="74" t="s">
        <v>2171</v>
      </c>
      <c r="E1991" s="73">
        <v>0</v>
      </c>
      <c r="F1991" s="66">
        <v>178995</v>
      </c>
    </row>
    <row r="1992" spans="1:6" s="67" customFormat="1" ht="12">
      <c r="A1992" s="57">
        <v>540818</v>
      </c>
      <c r="B1992" s="65" t="s">
        <v>165</v>
      </c>
      <c r="C1992" s="68">
        <v>210552405</v>
      </c>
      <c r="D1992" s="74" t="s">
        <v>2172</v>
      </c>
      <c r="E1992" s="73">
        <v>0</v>
      </c>
      <c r="F1992" s="66">
        <v>84630</v>
      </c>
    </row>
    <row r="1993" spans="1:6" s="67" customFormat="1" ht="12">
      <c r="A1993" s="57">
        <v>540818</v>
      </c>
      <c r="B1993" s="65" t="s">
        <v>165</v>
      </c>
      <c r="C1993" s="68">
        <v>211152411</v>
      </c>
      <c r="D1993" s="74" t="s">
        <v>2173</v>
      </c>
      <c r="E1993" s="73">
        <v>0</v>
      </c>
      <c r="F1993" s="66">
        <v>93179</v>
      </c>
    </row>
    <row r="1994" spans="1:6" s="67" customFormat="1" ht="12">
      <c r="A1994" s="57">
        <v>540818</v>
      </c>
      <c r="B1994" s="65" t="s">
        <v>165</v>
      </c>
      <c r="C1994" s="68">
        <v>211852418</v>
      </c>
      <c r="D1994" s="74" t="s">
        <v>2174</v>
      </c>
      <c r="E1994" s="73">
        <v>0</v>
      </c>
      <c r="F1994" s="66">
        <v>98500</v>
      </c>
    </row>
    <row r="1995" spans="1:6" s="67" customFormat="1" ht="12">
      <c r="A1995" s="57">
        <v>540818</v>
      </c>
      <c r="B1995" s="65" t="s">
        <v>165</v>
      </c>
      <c r="C1995" s="68">
        <v>212752427</v>
      </c>
      <c r="D1995" s="74" t="s">
        <v>2175</v>
      </c>
      <c r="E1995" s="73">
        <v>0</v>
      </c>
      <c r="F1995" s="66">
        <v>180780</v>
      </c>
    </row>
    <row r="1996" spans="1:6" s="67" customFormat="1" ht="12">
      <c r="A1996" s="57">
        <v>540818</v>
      </c>
      <c r="B1996" s="65" t="s">
        <v>165</v>
      </c>
      <c r="C1996" s="68">
        <v>213552435</v>
      </c>
      <c r="D1996" s="74" t="s">
        <v>2176</v>
      </c>
      <c r="E1996" s="73">
        <v>0</v>
      </c>
      <c r="F1996" s="66">
        <v>54086</v>
      </c>
    </row>
    <row r="1997" spans="1:6" s="67" customFormat="1" ht="12">
      <c r="A1997" s="57">
        <v>540818</v>
      </c>
      <c r="B1997" s="65" t="s">
        <v>165</v>
      </c>
      <c r="C1997" s="68">
        <v>217352473</v>
      </c>
      <c r="D1997" s="74" t="s">
        <v>2177</v>
      </c>
      <c r="E1997" s="73">
        <v>0</v>
      </c>
      <c r="F1997" s="66">
        <v>127240</v>
      </c>
    </row>
    <row r="1998" spans="1:6" s="67" customFormat="1" ht="12">
      <c r="A1998" s="57">
        <v>540818</v>
      </c>
      <c r="B1998" s="65" t="s">
        <v>165</v>
      </c>
      <c r="C1998" s="68">
        <v>218052480</v>
      </c>
      <c r="D1998" s="74" t="s">
        <v>2178</v>
      </c>
      <c r="E1998" s="73">
        <v>0</v>
      </c>
      <c r="F1998" s="66">
        <v>20581</v>
      </c>
    </row>
    <row r="1999" spans="1:6" s="67" customFormat="1" ht="12">
      <c r="A1999" s="57">
        <v>540818</v>
      </c>
      <c r="B1999" s="65" t="s">
        <v>165</v>
      </c>
      <c r="C1999" s="68">
        <v>219052490</v>
      </c>
      <c r="D1999" s="74" t="s">
        <v>2179</v>
      </c>
      <c r="E1999" s="73">
        <v>0</v>
      </c>
      <c r="F1999" s="66">
        <v>243709</v>
      </c>
    </row>
    <row r="2000" spans="1:6" s="67" customFormat="1" ht="12">
      <c r="A2000" s="57">
        <v>540818</v>
      </c>
      <c r="B2000" s="65" t="s">
        <v>165</v>
      </c>
      <c r="C2000" s="68">
        <v>212052520</v>
      </c>
      <c r="D2000" s="74" t="s">
        <v>2180</v>
      </c>
      <c r="E2000" s="73">
        <v>0</v>
      </c>
      <c r="F2000" s="66">
        <v>90893</v>
      </c>
    </row>
    <row r="2001" spans="1:6" s="67" customFormat="1" ht="12">
      <c r="A2001" s="57">
        <v>540818</v>
      </c>
      <c r="B2001" s="65" t="s">
        <v>165</v>
      </c>
      <c r="C2001" s="68">
        <v>214052540</v>
      </c>
      <c r="D2001" s="74" t="s">
        <v>2181</v>
      </c>
      <c r="E2001" s="73">
        <v>0</v>
      </c>
      <c r="F2001" s="66">
        <v>104114</v>
      </c>
    </row>
    <row r="2002" spans="1:6" s="67" customFormat="1" ht="12">
      <c r="A2002" s="57">
        <v>540818</v>
      </c>
      <c r="B2002" s="65" t="s">
        <v>165</v>
      </c>
      <c r="C2002" s="68">
        <v>216052560</v>
      </c>
      <c r="D2002" s="74" t="s">
        <v>2182</v>
      </c>
      <c r="E2002" s="73">
        <v>0</v>
      </c>
      <c r="F2002" s="66">
        <v>79651</v>
      </c>
    </row>
    <row r="2003" spans="1:6" s="67" customFormat="1" ht="12">
      <c r="A2003" s="57">
        <v>540818</v>
      </c>
      <c r="B2003" s="65" t="s">
        <v>165</v>
      </c>
      <c r="C2003" s="68">
        <v>216552565</v>
      </c>
      <c r="D2003" s="74" t="s">
        <v>2183</v>
      </c>
      <c r="E2003" s="73">
        <v>0</v>
      </c>
      <c r="F2003" s="66">
        <v>38407</v>
      </c>
    </row>
    <row r="2004" spans="1:6" s="67" customFormat="1" ht="12">
      <c r="A2004" s="57">
        <v>540818</v>
      </c>
      <c r="B2004" s="65" t="s">
        <v>165</v>
      </c>
      <c r="C2004" s="68">
        <v>217352573</v>
      </c>
      <c r="D2004" s="74" t="s">
        <v>2184</v>
      </c>
      <c r="E2004" s="73">
        <v>0</v>
      </c>
      <c r="F2004" s="66">
        <v>68160</v>
      </c>
    </row>
    <row r="2005" spans="1:6" s="67" customFormat="1" ht="12">
      <c r="A2005" s="57">
        <v>540818</v>
      </c>
      <c r="B2005" s="65" t="s">
        <v>165</v>
      </c>
      <c r="C2005" s="68">
        <v>218552585</v>
      </c>
      <c r="D2005" s="74" t="s">
        <v>2185</v>
      </c>
      <c r="E2005" s="73">
        <v>0</v>
      </c>
      <c r="F2005" s="66">
        <v>114921</v>
      </c>
    </row>
    <row r="2006" spans="1:6" s="67" customFormat="1" ht="12">
      <c r="A2006" s="57">
        <v>540818</v>
      </c>
      <c r="B2006" s="65" t="s">
        <v>165</v>
      </c>
      <c r="C2006" s="68">
        <v>211252612</v>
      </c>
      <c r="D2006" s="74" t="s">
        <v>2186</v>
      </c>
      <c r="E2006" s="73">
        <v>0</v>
      </c>
      <c r="F2006" s="66">
        <v>161689</v>
      </c>
    </row>
    <row r="2007" spans="1:6" s="67" customFormat="1" ht="12">
      <c r="A2007" s="57">
        <v>540818</v>
      </c>
      <c r="B2007" s="65" t="s">
        <v>165</v>
      </c>
      <c r="C2007" s="68">
        <v>212152621</v>
      </c>
      <c r="D2007" s="74" t="s">
        <v>2187</v>
      </c>
      <c r="E2007" s="73">
        <v>0</v>
      </c>
      <c r="F2007" s="66">
        <v>251218</v>
      </c>
    </row>
    <row r="2008" spans="1:6" s="67" customFormat="1" ht="12">
      <c r="A2008" s="57">
        <v>540818</v>
      </c>
      <c r="B2008" s="65" t="s">
        <v>165</v>
      </c>
      <c r="C2008" s="68">
        <v>217852678</v>
      </c>
      <c r="D2008" s="74" t="s">
        <v>2188</v>
      </c>
      <c r="E2008" s="73">
        <v>0</v>
      </c>
      <c r="F2008" s="66">
        <v>268095</v>
      </c>
    </row>
    <row r="2009" spans="1:6" s="67" customFormat="1" ht="12">
      <c r="A2009" s="57">
        <v>540818</v>
      </c>
      <c r="B2009" s="65" t="s">
        <v>165</v>
      </c>
      <c r="C2009" s="68">
        <v>218352683</v>
      </c>
      <c r="D2009" s="74" t="s">
        <v>2189</v>
      </c>
      <c r="E2009" s="73">
        <v>0</v>
      </c>
      <c r="F2009" s="66">
        <v>140402</v>
      </c>
    </row>
    <row r="2010" spans="1:6" s="67" customFormat="1" ht="12">
      <c r="A2010" s="57">
        <v>540818</v>
      </c>
      <c r="B2010" s="65" t="s">
        <v>165</v>
      </c>
      <c r="C2010" s="68">
        <v>218552685</v>
      </c>
      <c r="D2010" s="74" t="s">
        <v>2190</v>
      </c>
      <c r="E2010" s="73">
        <v>0</v>
      </c>
      <c r="F2010" s="66">
        <v>58394</v>
      </c>
    </row>
    <row r="2011" spans="1:6" s="67" customFormat="1" ht="12">
      <c r="A2011" s="57">
        <v>540818</v>
      </c>
      <c r="B2011" s="65" t="s">
        <v>165</v>
      </c>
      <c r="C2011" s="68">
        <v>218752687</v>
      </c>
      <c r="D2011" s="74" t="s">
        <v>2191</v>
      </c>
      <c r="E2011" s="73">
        <v>0</v>
      </c>
      <c r="F2011" s="66">
        <v>133195</v>
      </c>
    </row>
    <row r="2012" spans="1:6" s="67" customFormat="1" ht="12">
      <c r="A2012" s="57">
        <v>540818</v>
      </c>
      <c r="B2012" s="65" t="s">
        <v>165</v>
      </c>
      <c r="C2012" s="68">
        <v>219352693</v>
      </c>
      <c r="D2012" s="74" t="s">
        <v>2192</v>
      </c>
      <c r="E2012" s="73">
        <v>0</v>
      </c>
      <c r="F2012" s="66">
        <v>116991</v>
      </c>
    </row>
    <row r="2013" spans="1:6" s="67" customFormat="1" ht="12">
      <c r="A2013" s="57">
        <v>540818</v>
      </c>
      <c r="B2013" s="65" t="s">
        <v>165</v>
      </c>
      <c r="C2013" s="68">
        <v>219452694</v>
      </c>
      <c r="D2013" s="74" t="s">
        <v>2193</v>
      </c>
      <c r="E2013" s="73">
        <v>0</v>
      </c>
      <c r="F2013" s="66">
        <v>47336</v>
      </c>
    </row>
    <row r="2014" spans="1:6" s="67" customFormat="1" ht="12">
      <c r="A2014" s="57">
        <v>540818</v>
      </c>
      <c r="B2014" s="65" t="s">
        <v>165</v>
      </c>
      <c r="C2014" s="68">
        <v>219652696</v>
      </c>
      <c r="D2014" s="74" t="s">
        <v>2194</v>
      </c>
      <c r="E2014" s="73">
        <v>0</v>
      </c>
      <c r="F2014" s="66">
        <v>150877</v>
      </c>
    </row>
    <row r="2015" spans="1:6" s="67" customFormat="1" ht="12">
      <c r="A2015" s="57">
        <v>540818</v>
      </c>
      <c r="B2015" s="65" t="s">
        <v>165</v>
      </c>
      <c r="C2015" s="68">
        <v>219952699</v>
      </c>
      <c r="D2015" s="74" t="s">
        <v>2195</v>
      </c>
      <c r="E2015" s="73">
        <v>0</v>
      </c>
      <c r="F2015" s="66">
        <v>82715</v>
      </c>
    </row>
    <row r="2016" spans="1:6" s="67" customFormat="1" ht="12">
      <c r="A2016" s="57">
        <v>540818</v>
      </c>
      <c r="B2016" s="65" t="s">
        <v>165</v>
      </c>
      <c r="C2016" s="68">
        <v>212052720</v>
      </c>
      <c r="D2016" s="74" t="s">
        <v>2196</v>
      </c>
      <c r="E2016" s="73">
        <v>0</v>
      </c>
      <c r="F2016" s="66">
        <v>44054</v>
      </c>
    </row>
    <row r="2017" spans="1:6" s="67" customFormat="1" ht="12">
      <c r="A2017" s="57">
        <v>540818</v>
      </c>
      <c r="B2017" s="65" t="s">
        <v>165</v>
      </c>
      <c r="C2017" s="68">
        <v>218652786</v>
      </c>
      <c r="D2017" s="74" t="s">
        <v>2197</v>
      </c>
      <c r="E2017" s="73">
        <v>0</v>
      </c>
      <c r="F2017" s="66">
        <v>129470</v>
      </c>
    </row>
    <row r="2018" spans="1:6" s="67" customFormat="1" ht="12">
      <c r="A2018" s="57">
        <v>540818</v>
      </c>
      <c r="B2018" s="65" t="s">
        <v>165</v>
      </c>
      <c r="C2018" s="68">
        <v>218852788</v>
      </c>
      <c r="D2018" s="74" t="s">
        <v>2198</v>
      </c>
      <c r="E2018" s="73">
        <v>0</v>
      </c>
      <c r="F2018" s="66">
        <v>68735</v>
      </c>
    </row>
    <row r="2019" spans="1:6" s="67" customFormat="1" ht="12">
      <c r="A2019" s="57">
        <v>540818</v>
      </c>
      <c r="B2019" s="65" t="s">
        <v>165</v>
      </c>
      <c r="C2019" s="68">
        <v>213852838</v>
      </c>
      <c r="D2019" s="74" t="s">
        <v>2199</v>
      </c>
      <c r="E2019" s="73">
        <v>0</v>
      </c>
      <c r="F2019" s="66">
        <v>321307</v>
      </c>
    </row>
    <row r="2020" spans="1:6" s="67" customFormat="1" ht="12">
      <c r="A2020" s="57">
        <v>540818</v>
      </c>
      <c r="B2020" s="65" t="s">
        <v>165</v>
      </c>
      <c r="C2020" s="68">
        <v>218552885</v>
      </c>
      <c r="D2020" s="74" t="s">
        <v>2200</v>
      </c>
      <c r="E2020" s="73">
        <v>0</v>
      </c>
      <c r="F2020" s="66">
        <v>65375</v>
      </c>
    </row>
    <row r="2021" spans="1:6" s="67" customFormat="1" ht="12">
      <c r="A2021" s="57">
        <v>540818</v>
      </c>
      <c r="B2021" s="65" t="s">
        <v>165</v>
      </c>
      <c r="C2021" s="68">
        <v>210354003</v>
      </c>
      <c r="D2021" s="74" t="s">
        <v>2201</v>
      </c>
      <c r="E2021" s="73">
        <v>0</v>
      </c>
      <c r="F2021" s="66">
        <v>290814</v>
      </c>
    </row>
    <row r="2022" spans="1:6" s="67" customFormat="1" ht="12">
      <c r="A2022" s="57">
        <v>540818</v>
      </c>
      <c r="B2022" s="65" t="s">
        <v>165</v>
      </c>
      <c r="C2022" s="68">
        <v>215154051</v>
      </c>
      <c r="D2022" s="74" t="s">
        <v>2202</v>
      </c>
      <c r="E2022" s="73">
        <v>0</v>
      </c>
      <c r="F2022" s="66">
        <v>76661</v>
      </c>
    </row>
    <row r="2023" spans="1:6" s="67" customFormat="1" ht="12">
      <c r="A2023" s="57">
        <v>540818</v>
      </c>
      <c r="B2023" s="65" t="s">
        <v>165</v>
      </c>
      <c r="C2023" s="68">
        <v>219954099</v>
      </c>
      <c r="D2023" s="74" t="s">
        <v>2203</v>
      </c>
      <c r="E2023" s="73">
        <v>0</v>
      </c>
      <c r="F2023" s="66">
        <v>57385</v>
      </c>
    </row>
    <row r="2024" spans="1:6" s="67" customFormat="1" ht="12">
      <c r="A2024" s="57">
        <v>540818</v>
      </c>
      <c r="B2024" s="65" t="s">
        <v>165</v>
      </c>
      <c r="C2024" s="68">
        <v>210954109</v>
      </c>
      <c r="D2024" s="74" t="s">
        <v>2204</v>
      </c>
      <c r="E2024" s="73">
        <v>0</v>
      </c>
      <c r="F2024" s="66">
        <v>56983</v>
      </c>
    </row>
    <row r="2025" spans="1:6" s="67" customFormat="1" ht="12">
      <c r="A2025" s="57">
        <v>540818</v>
      </c>
      <c r="B2025" s="65" t="s">
        <v>165</v>
      </c>
      <c r="C2025" s="68">
        <v>212554125</v>
      </c>
      <c r="D2025" s="74" t="s">
        <v>2205</v>
      </c>
      <c r="E2025" s="73">
        <v>0</v>
      </c>
      <c r="F2025" s="66">
        <v>19552</v>
      </c>
    </row>
    <row r="2026" spans="1:6" s="67" customFormat="1" ht="12">
      <c r="A2026" s="57">
        <v>540818</v>
      </c>
      <c r="B2026" s="65" t="s">
        <v>165</v>
      </c>
      <c r="C2026" s="68">
        <v>212854128</v>
      </c>
      <c r="D2026" s="74" t="s">
        <v>2206</v>
      </c>
      <c r="E2026" s="73">
        <v>0</v>
      </c>
      <c r="F2026" s="66">
        <v>90186</v>
      </c>
    </row>
    <row r="2027" spans="1:6" s="67" customFormat="1" ht="12">
      <c r="A2027" s="57">
        <v>540818</v>
      </c>
      <c r="B2027" s="65" t="s">
        <v>165</v>
      </c>
      <c r="C2027" s="68">
        <v>217254172</v>
      </c>
      <c r="D2027" s="74" t="s">
        <v>2207</v>
      </c>
      <c r="E2027" s="73">
        <v>0</v>
      </c>
      <c r="F2027" s="66">
        <v>99304</v>
      </c>
    </row>
    <row r="2028" spans="1:6" s="67" customFormat="1" ht="12">
      <c r="A2028" s="57">
        <v>540818</v>
      </c>
      <c r="B2028" s="65" t="s">
        <v>165</v>
      </c>
      <c r="C2028" s="68">
        <v>217454174</v>
      </c>
      <c r="D2028" s="74" t="s">
        <v>2208</v>
      </c>
      <c r="E2028" s="73">
        <v>0</v>
      </c>
      <c r="F2028" s="66">
        <v>71901</v>
      </c>
    </row>
    <row r="2029" spans="1:6" s="67" customFormat="1" ht="12">
      <c r="A2029" s="57">
        <v>540818</v>
      </c>
      <c r="B2029" s="65" t="s">
        <v>165</v>
      </c>
      <c r="C2029" s="68">
        <v>210654206</v>
      </c>
      <c r="D2029" s="74" t="s">
        <v>2209</v>
      </c>
      <c r="E2029" s="73">
        <v>0</v>
      </c>
      <c r="F2029" s="66">
        <v>149177</v>
      </c>
    </row>
    <row r="2030" spans="1:6" s="67" customFormat="1" ht="12">
      <c r="A2030" s="57">
        <v>540818</v>
      </c>
      <c r="B2030" s="65" t="s">
        <v>165</v>
      </c>
      <c r="C2030" s="68">
        <v>212354223</v>
      </c>
      <c r="D2030" s="74" t="s">
        <v>2210</v>
      </c>
      <c r="E2030" s="73">
        <v>0</v>
      </c>
      <c r="F2030" s="66">
        <v>72790</v>
      </c>
    </row>
    <row r="2031" spans="1:6" s="67" customFormat="1" ht="12">
      <c r="A2031" s="57">
        <v>540818</v>
      </c>
      <c r="B2031" s="65" t="s">
        <v>165</v>
      </c>
      <c r="C2031" s="68">
        <v>213954239</v>
      </c>
      <c r="D2031" s="74" t="s">
        <v>2211</v>
      </c>
      <c r="E2031" s="73">
        <v>0</v>
      </c>
      <c r="F2031" s="66">
        <v>31749</v>
      </c>
    </row>
    <row r="2032" spans="1:6" s="67" customFormat="1" ht="12">
      <c r="A2032" s="57">
        <v>540818</v>
      </c>
      <c r="B2032" s="65" t="s">
        <v>165</v>
      </c>
      <c r="C2032" s="68">
        <v>214554245</v>
      </c>
      <c r="D2032" s="74" t="s">
        <v>2212</v>
      </c>
      <c r="E2032" s="73">
        <v>0</v>
      </c>
      <c r="F2032" s="66">
        <v>123505</v>
      </c>
    </row>
    <row r="2033" spans="1:6" s="67" customFormat="1" ht="12">
      <c r="A2033" s="57">
        <v>540818</v>
      </c>
      <c r="B2033" s="65" t="s">
        <v>165</v>
      </c>
      <c r="C2033" s="68">
        <v>215054250</v>
      </c>
      <c r="D2033" s="74" t="s">
        <v>2213</v>
      </c>
      <c r="E2033" s="73">
        <v>0</v>
      </c>
      <c r="F2033" s="66">
        <v>108928</v>
      </c>
    </row>
    <row r="2034" spans="1:6" s="67" customFormat="1" ht="12">
      <c r="A2034" s="57">
        <v>540818</v>
      </c>
      <c r="B2034" s="65" t="s">
        <v>165</v>
      </c>
      <c r="C2034" s="68">
        <v>216154261</v>
      </c>
      <c r="D2034" s="74" t="s">
        <v>2214</v>
      </c>
      <c r="E2034" s="73">
        <v>0</v>
      </c>
      <c r="F2034" s="66">
        <v>158138</v>
      </c>
    </row>
    <row r="2035" spans="1:6" s="67" customFormat="1" ht="12">
      <c r="A2035" s="57">
        <v>540818</v>
      </c>
      <c r="B2035" s="65" t="s">
        <v>165</v>
      </c>
      <c r="C2035" s="68">
        <v>211354313</v>
      </c>
      <c r="D2035" s="74" t="s">
        <v>2215</v>
      </c>
      <c r="E2035" s="73">
        <v>0</v>
      </c>
      <c r="F2035" s="66">
        <v>54146</v>
      </c>
    </row>
    <row r="2036" spans="1:6" s="67" customFormat="1" ht="12">
      <c r="A2036" s="57">
        <v>540818</v>
      </c>
      <c r="B2036" s="65" t="s">
        <v>165</v>
      </c>
      <c r="C2036" s="68">
        <v>214454344</v>
      </c>
      <c r="D2036" s="74" t="s">
        <v>2216</v>
      </c>
      <c r="E2036" s="73">
        <v>0</v>
      </c>
      <c r="F2036" s="66">
        <v>114570</v>
      </c>
    </row>
    <row r="2037" spans="1:6" s="67" customFormat="1" ht="12">
      <c r="A2037" s="57">
        <v>540818</v>
      </c>
      <c r="B2037" s="65" t="s">
        <v>165</v>
      </c>
      <c r="C2037" s="68">
        <v>214754347</v>
      </c>
      <c r="D2037" s="74" t="s">
        <v>2217</v>
      </c>
      <c r="E2037" s="73">
        <v>0</v>
      </c>
      <c r="F2037" s="66">
        <v>17766</v>
      </c>
    </row>
    <row r="2038" spans="1:6" s="67" customFormat="1" ht="12">
      <c r="A2038" s="57">
        <v>540818</v>
      </c>
      <c r="B2038" s="65" t="s">
        <v>165</v>
      </c>
      <c r="C2038" s="68">
        <v>217754377</v>
      </c>
      <c r="D2038" s="74" t="s">
        <v>2218</v>
      </c>
      <c r="E2038" s="73">
        <v>0</v>
      </c>
      <c r="F2038" s="66">
        <v>43795</v>
      </c>
    </row>
    <row r="2039" spans="1:6" s="67" customFormat="1" ht="12">
      <c r="A2039" s="57">
        <v>540818</v>
      </c>
      <c r="B2039" s="65" t="s">
        <v>165</v>
      </c>
      <c r="C2039" s="68">
        <v>218554385</v>
      </c>
      <c r="D2039" s="74" t="s">
        <v>2219</v>
      </c>
      <c r="E2039" s="73">
        <v>0</v>
      </c>
      <c r="F2039" s="66">
        <v>100510</v>
      </c>
    </row>
    <row r="2040" spans="1:6" s="67" customFormat="1" ht="12">
      <c r="A2040" s="57">
        <v>540818</v>
      </c>
      <c r="B2040" s="65" t="s">
        <v>165</v>
      </c>
      <c r="C2040" s="68">
        <v>219854398</v>
      </c>
      <c r="D2040" s="74" t="s">
        <v>2220</v>
      </c>
      <c r="E2040" s="73">
        <v>0</v>
      </c>
      <c r="F2040" s="66">
        <v>69230</v>
      </c>
    </row>
    <row r="2041" spans="1:6" s="67" customFormat="1" ht="12">
      <c r="A2041" s="57">
        <v>540818</v>
      </c>
      <c r="B2041" s="65" t="s">
        <v>165</v>
      </c>
      <c r="C2041" s="68">
        <v>210554405</v>
      </c>
      <c r="D2041" s="74" t="s">
        <v>2221</v>
      </c>
      <c r="E2041" s="73">
        <v>0</v>
      </c>
      <c r="F2041" s="66">
        <v>342947</v>
      </c>
    </row>
    <row r="2042" spans="1:6" s="67" customFormat="1" ht="12">
      <c r="A2042" s="57">
        <v>540818</v>
      </c>
      <c r="B2042" s="65" t="s">
        <v>165</v>
      </c>
      <c r="C2042" s="68">
        <v>211854418</v>
      </c>
      <c r="D2042" s="74" t="s">
        <v>2222</v>
      </c>
      <c r="E2042" s="73">
        <v>0</v>
      </c>
      <c r="F2042" s="66">
        <v>25303</v>
      </c>
    </row>
    <row r="2043" spans="1:6" s="67" customFormat="1" ht="12">
      <c r="A2043" s="57">
        <v>540818</v>
      </c>
      <c r="B2043" s="65" t="s">
        <v>165</v>
      </c>
      <c r="C2043" s="68">
        <v>218054480</v>
      </c>
      <c r="D2043" s="74" t="s">
        <v>2223</v>
      </c>
      <c r="E2043" s="73">
        <v>0</v>
      </c>
      <c r="F2043" s="66">
        <v>27784</v>
      </c>
    </row>
    <row r="2044" spans="1:6" s="67" customFormat="1" ht="12">
      <c r="A2044" s="57">
        <v>540818</v>
      </c>
      <c r="B2044" s="65" t="s">
        <v>165</v>
      </c>
      <c r="C2044" s="68">
        <v>219854498</v>
      </c>
      <c r="D2044" s="74" t="s">
        <v>2224</v>
      </c>
      <c r="E2044" s="73">
        <v>0</v>
      </c>
      <c r="F2044" s="66">
        <v>665101</v>
      </c>
    </row>
    <row r="2045" spans="1:6" s="67" customFormat="1" ht="12">
      <c r="A2045" s="57">
        <v>540818</v>
      </c>
      <c r="B2045" s="65" t="s">
        <v>165</v>
      </c>
      <c r="C2045" s="68">
        <v>211854518</v>
      </c>
      <c r="D2045" s="74" t="s">
        <v>2225</v>
      </c>
      <c r="E2045" s="73">
        <v>0</v>
      </c>
      <c r="F2045" s="66">
        <v>324969</v>
      </c>
    </row>
    <row r="2046" spans="1:6" s="67" customFormat="1" ht="12">
      <c r="A2046" s="57">
        <v>540818</v>
      </c>
      <c r="B2046" s="65" t="s">
        <v>165</v>
      </c>
      <c r="C2046" s="68">
        <v>212054520</v>
      </c>
      <c r="D2046" s="74" t="s">
        <v>2226</v>
      </c>
      <c r="E2046" s="73">
        <v>0</v>
      </c>
      <c r="F2046" s="66">
        <v>32264</v>
      </c>
    </row>
    <row r="2047" spans="1:6" s="67" customFormat="1" ht="12">
      <c r="A2047" s="57">
        <v>540818</v>
      </c>
      <c r="B2047" s="65" t="s">
        <v>165</v>
      </c>
      <c r="C2047" s="68">
        <v>215354553</v>
      </c>
      <c r="D2047" s="74" t="s">
        <v>2227</v>
      </c>
      <c r="E2047" s="73">
        <v>0</v>
      </c>
      <c r="F2047" s="66">
        <v>43099</v>
      </c>
    </row>
    <row r="2048" spans="1:6" s="67" customFormat="1" ht="12">
      <c r="A2048" s="57">
        <v>540818</v>
      </c>
      <c r="B2048" s="65" t="s">
        <v>165</v>
      </c>
      <c r="C2048" s="68">
        <v>219954599</v>
      </c>
      <c r="D2048" s="74" t="s">
        <v>2228</v>
      </c>
      <c r="E2048" s="73">
        <v>0</v>
      </c>
      <c r="F2048" s="66">
        <v>32264</v>
      </c>
    </row>
    <row r="2049" spans="1:6" s="67" customFormat="1" ht="12">
      <c r="A2049" s="57">
        <v>540818</v>
      </c>
      <c r="B2049" s="65" t="s">
        <v>165</v>
      </c>
      <c r="C2049" s="68">
        <v>216054660</v>
      </c>
      <c r="D2049" s="74" t="s">
        <v>2229</v>
      </c>
      <c r="E2049" s="73">
        <v>0</v>
      </c>
      <c r="F2049" s="66">
        <v>78147</v>
      </c>
    </row>
    <row r="2050" spans="1:6" s="67" customFormat="1" ht="12">
      <c r="A2050" s="57">
        <v>540818</v>
      </c>
      <c r="B2050" s="65" t="s">
        <v>165</v>
      </c>
      <c r="C2050" s="68">
        <v>217054670</v>
      </c>
      <c r="D2050" s="74" t="s">
        <v>2230</v>
      </c>
      <c r="E2050" s="73">
        <v>0</v>
      </c>
      <c r="F2050" s="66">
        <v>128803</v>
      </c>
    </row>
    <row r="2051" spans="1:6" s="67" customFormat="1" ht="12">
      <c r="A2051" s="57">
        <v>540818</v>
      </c>
      <c r="B2051" s="65" t="s">
        <v>165</v>
      </c>
      <c r="C2051" s="68">
        <v>217354673</v>
      </c>
      <c r="D2051" s="74" t="s">
        <v>2231</v>
      </c>
      <c r="E2051" s="73">
        <v>0</v>
      </c>
      <c r="F2051" s="66">
        <v>31295</v>
      </c>
    </row>
    <row r="2052" spans="1:6" s="67" customFormat="1" ht="12">
      <c r="A2052" s="57">
        <v>540818</v>
      </c>
      <c r="B2052" s="65" t="s">
        <v>165</v>
      </c>
      <c r="C2052" s="68">
        <v>218054680</v>
      </c>
      <c r="D2052" s="74" t="s">
        <v>2232</v>
      </c>
      <c r="E2052" s="73">
        <v>0</v>
      </c>
      <c r="F2052" s="66">
        <v>25553</v>
      </c>
    </row>
    <row r="2053" spans="1:6" s="67" customFormat="1" ht="12">
      <c r="A2053" s="57">
        <v>540818</v>
      </c>
      <c r="B2053" s="65" t="s">
        <v>165</v>
      </c>
      <c r="C2053" s="68">
        <v>212054720</v>
      </c>
      <c r="D2053" s="74" t="s">
        <v>2233</v>
      </c>
      <c r="E2053" s="73">
        <v>0</v>
      </c>
      <c r="F2053" s="66">
        <v>216586</v>
      </c>
    </row>
    <row r="2054" spans="1:6" s="67" customFormat="1" ht="12">
      <c r="A2054" s="57">
        <v>540818</v>
      </c>
      <c r="B2054" s="65" t="s">
        <v>165</v>
      </c>
      <c r="C2054" s="68">
        <v>214354743</v>
      </c>
      <c r="D2054" s="74" t="s">
        <v>2234</v>
      </c>
      <c r="E2054" s="73">
        <v>0</v>
      </c>
      <c r="F2054" s="66">
        <v>42854</v>
      </c>
    </row>
    <row r="2055" spans="1:6" s="67" customFormat="1" ht="12">
      <c r="A2055" s="57">
        <v>540818</v>
      </c>
      <c r="B2055" s="65" t="s">
        <v>165</v>
      </c>
      <c r="C2055" s="68">
        <v>210054800</v>
      </c>
      <c r="D2055" s="74" t="s">
        <v>2235</v>
      </c>
      <c r="E2055" s="73">
        <v>0</v>
      </c>
      <c r="F2055" s="66">
        <v>148299</v>
      </c>
    </row>
    <row r="2056" spans="1:6" s="67" customFormat="1" ht="12">
      <c r="A2056" s="57">
        <v>540818</v>
      </c>
      <c r="B2056" s="65" t="s">
        <v>165</v>
      </c>
      <c r="C2056" s="68">
        <v>211054810</v>
      </c>
      <c r="D2056" s="74" t="s">
        <v>2236</v>
      </c>
      <c r="E2056" s="73">
        <v>0</v>
      </c>
      <c r="F2056" s="66">
        <v>321627</v>
      </c>
    </row>
    <row r="2057" spans="1:6" s="67" customFormat="1" ht="12">
      <c r="A2057" s="57">
        <v>540818</v>
      </c>
      <c r="B2057" s="65" t="s">
        <v>165</v>
      </c>
      <c r="C2057" s="68">
        <v>212054820</v>
      </c>
      <c r="D2057" s="74" t="s">
        <v>2237</v>
      </c>
      <c r="E2057" s="73">
        <v>0</v>
      </c>
      <c r="F2057" s="66">
        <v>126604</v>
      </c>
    </row>
    <row r="2058" spans="1:6" s="67" customFormat="1" ht="12">
      <c r="A2058" s="57">
        <v>540818</v>
      </c>
      <c r="B2058" s="65" t="s">
        <v>165</v>
      </c>
      <c r="C2058" s="68">
        <v>217154871</v>
      </c>
      <c r="D2058" s="74" t="s">
        <v>2238</v>
      </c>
      <c r="E2058" s="73">
        <v>0</v>
      </c>
      <c r="F2058" s="66">
        <v>41582</v>
      </c>
    </row>
    <row r="2059" spans="1:6" s="67" customFormat="1" ht="12">
      <c r="A2059" s="57">
        <v>540818</v>
      </c>
      <c r="B2059" s="65" t="s">
        <v>165</v>
      </c>
      <c r="C2059" s="68">
        <v>217454874</v>
      </c>
      <c r="D2059" s="74" t="s">
        <v>2239</v>
      </c>
      <c r="E2059" s="73">
        <v>0</v>
      </c>
      <c r="F2059" s="66">
        <v>430719</v>
      </c>
    </row>
    <row r="2060" spans="1:6" s="67" customFormat="1" ht="12">
      <c r="A2060" s="57">
        <v>540818</v>
      </c>
      <c r="B2060" s="65" t="s">
        <v>165</v>
      </c>
      <c r="C2060" s="70">
        <v>211163111</v>
      </c>
      <c r="D2060" s="74" t="s">
        <v>2240</v>
      </c>
      <c r="E2060" s="73">
        <v>0</v>
      </c>
      <c r="F2060" s="66">
        <v>25968</v>
      </c>
    </row>
    <row r="2061" spans="1:6" s="67" customFormat="1" ht="12">
      <c r="A2061" s="57">
        <v>540818</v>
      </c>
      <c r="B2061" s="65" t="s">
        <v>165</v>
      </c>
      <c r="C2061" s="70">
        <v>213063130</v>
      </c>
      <c r="D2061" s="74" t="s">
        <v>2241</v>
      </c>
      <c r="E2061" s="73">
        <v>0</v>
      </c>
      <c r="F2061" s="66">
        <v>524726</v>
      </c>
    </row>
    <row r="2062" spans="1:6" s="67" customFormat="1" ht="12">
      <c r="A2062" s="57">
        <v>540818</v>
      </c>
      <c r="B2062" s="65" t="s">
        <v>165</v>
      </c>
      <c r="C2062" s="70">
        <v>219063190</v>
      </c>
      <c r="D2062" s="74" t="s">
        <v>2242</v>
      </c>
      <c r="E2062" s="73">
        <v>0</v>
      </c>
      <c r="F2062" s="66">
        <v>188740</v>
      </c>
    </row>
    <row r="2063" spans="1:6" s="67" customFormat="1" ht="12">
      <c r="A2063" s="57">
        <v>540818</v>
      </c>
      <c r="B2063" s="65" t="s">
        <v>165</v>
      </c>
      <c r="C2063" s="68">
        <v>211263212</v>
      </c>
      <c r="D2063" s="74" t="s">
        <v>2243</v>
      </c>
      <c r="E2063" s="73">
        <v>0</v>
      </c>
      <c r="F2063" s="66">
        <v>43129</v>
      </c>
    </row>
    <row r="2064" spans="1:6" s="67" customFormat="1" ht="12">
      <c r="A2064" s="57">
        <v>540818</v>
      </c>
      <c r="B2064" s="65" t="s">
        <v>165</v>
      </c>
      <c r="C2064" s="68">
        <v>217263272</v>
      </c>
      <c r="D2064" s="74" t="s">
        <v>2244</v>
      </c>
      <c r="E2064" s="73">
        <v>0</v>
      </c>
      <c r="F2064" s="66">
        <v>96489</v>
      </c>
    </row>
    <row r="2065" spans="1:6" s="67" customFormat="1" ht="12">
      <c r="A2065" s="57">
        <v>540818</v>
      </c>
      <c r="B2065" s="65" t="s">
        <v>165</v>
      </c>
      <c r="C2065" s="68">
        <v>210263302</v>
      </c>
      <c r="D2065" s="74" t="s">
        <v>2245</v>
      </c>
      <c r="E2065" s="73">
        <v>0</v>
      </c>
      <c r="F2065" s="66">
        <v>63771</v>
      </c>
    </row>
    <row r="2066" spans="1:6" s="67" customFormat="1" ht="12">
      <c r="A2066" s="57">
        <v>540818</v>
      </c>
      <c r="B2066" s="65" t="s">
        <v>165</v>
      </c>
      <c r="C2066" s="68">
        <v>210163401</v>
      </c>
      <c r="D2066" s="74" t="s">
        <v>2246</v>
      </c>
      <c r="E2066" s="73">
        <v>0</v>
      </c>
      <c r="F2066" s="66">
        <v>261228</v>
      </c>
    </row>
    <row r="2067" spans="1:6" s="67" customFormat="1" ht="12">
      <c r="A2067" s="57">
        <v>540818</v>
      </c>
      <c r="B2067" s="65" t="s">
        <v>165</v>
      </c>
      <c r="C2067" s="68">
        <v>217063470</v>
      </c>
      <c r="D2067" s="74" t="s">
        <v>2247</v>
      </c>
      <c r="E2067" s="73">
        <v>0</v>
      </c>
      <c r="F2067" s="66">
        <v>301331</v>
      </c>
    </row>
    <row r="2068" spans="1:6" s="67" customFormat="1" ht="12">
      <c r="A2068" s="57">
        <v>540818</v>
      </c>
      <c r="B2068" s="65" t="s">
        <v>165</v>
      </c>
      <c r="C2068" s="68">
        <v>214863548</v>
      </c>
      <c r="D2068" s="74" t="s">
        <v>2248</v>
      </c>
      <c r="E2068" s="73">
        <v>0</v>
      </c>
      <c r="F2068" s="66">
        <v>84897</v>
      </c>
    </row>
    <row r="2069" spans="1:6" s="67" customFormat="1" ht="12">
      <c r="A2069" s="57">
        <v>540818</v>
      </c>
      <c r="B2069" s="65" t="s">
        <v>165</v>
      </c>
      <c r="C2069" s="68">
        <v>219463594</v>
      </c>
      <c r="D2069" s="74" t="s">
        <v>2249</v>
      </c>
      <c r="E2069" s="73">
        <v>0</v>
      </c>
      <c r="F2069" s="66">
        <v>250907</v>
      </c>
    </row>
    <row r="2070" spans="1:6" s="67" customFormat="1" ht="12">
      <c r="A2070" s="57">
        <v>540818</v>
      </c>
      <c r="B2070" s="65" t="s">
        <v>165</v>
      </c>
      <c r="C2070" s="68">
        <v>219063690</v>
      </c>
      <c r="D2070" s="74" t="s">
        <v>2250</v>
      </c>
      <c r="E2070" s="73">
        <v>0</v>
      </c>
      <c r="F2070" s="66">
        <v>55841</v>
      </c>
    </row>
    <row r="2071" spans="1:6" s="67" customFormat="1" ht="12">
      <c r="A2071" s="57">
        <v>540818</v>
      </c>
      <c r="B2071" s="65" t="s">
        <v>165</v>
      </c>
      <c r="C2071" s="68">
        <v>214566045</v>
      </c>
      <c r="D2071" s="74" t="s">
        <v>2251</v>
      </c>
      <c r="E2071" s="73">
        <v>0</v>
      </c>
      <c r="F2071" s="66">
        <v>85078</v>
      </c>
    </row>
    <row r="2072" spans="1:6" s="67" customFormat="1" ht="12">
      <c r="A2072" s="57">
        <v>540818</v>
      </c>
      <c r="B2072" s="65" t="s">
        <v>165</v>
      </c>
      <c r="C2072" s="68">
        <v>217566075</v>
      </c>
      <c r="D2072" s="74" t="s">
        <v>2252</v>
      </c>
      <c r="E2072" s="73">
        <v>0</v>
      </c>
      <c r="F2072" s="66">
        <v>48547</v>
      </c>
    </row>
    <row r="2073" spans="1:6" s="67" customFormat="1" ht="12">
      <c r="A2073" s="57">
        <v>540818</v>
      </c>
      <c r="B2073" s="65" t="s">
        <v>165</v>
      </c>
      <c r="C2073" s="68">
        <v>218866088</v>
      </c>
      <c r="D2073" s="74" t="s">
        <v>2253</v>
      </c>
      <c r="E2073" s="73">
        <v>0</v>
      </c>
      <c r="F2073" s="66">
        <v>196519</v>
      </c>
    </row>
    <row r="2074" spans="1:6" s="67" customFormat="1" ht="12">
      <c r="A2074" s="57">
        <v>540818</v>
      </c>
      <c r="B2074" s="65" t="s">
        <v>165</v>
      </c>
      <c r="C2074" s="68">
        <v>211866318</v>
      </c>
      <c r="D2074" s="74" t="s">
        <v>2254</v>
      </c>
      <c r="E2074" s="73">
        <v>0</v>
      </c>
      <c r="F2074" s="66">
        <v>95974</v>
      </c>
    </row>
    <row r="2075" spans="1:6" s="67" customFormat="1" ht="12">
      <c r="A2075" s="57">
        <v>540818</v>
      </c>
      <c r="B2075" s="65" t="s">
        <v>165</v>
      </c>
      <c r="C2075" s="68">
        <v>218366383</v>
      </c>
      <c r="D2075" s="74" t="s">
        <v>2255</v>
      </c>
      <c r="E2075" s="73">
        <v>0</v>
      </c>
      <c r="F2075" s="66">
        <v>60139</v>
      </c>
    </row>
    <row r="2076" spans="1:6" s="67" customFormat="1" ht="12">
      <c r="A2076" s="57">
        <v>540818</v>
      </c>
      <c r="B2076" s="65" t="s">
        <v>165</v>
      </c>
      <c r="C2076" s="68">
        <v>210066400</v>
      </c>
      <c r="D2076" s="74" t="s">
        <v>2256</v>
      </c>
      <c r="E2076" s="73">
        <v>0</v>
      </c>
      <c r="F2076" s="66">
        <v>235138</v>
      </c>
    </row>
    <row r="2077" spans="1:6" s="67" customFormat="1" ht="12">
      <c r="A2077" s="57">
        <v>540818</v>
      </c>
      <c r="B2077" s="65" t="s">
        <v>165</v>
      </c>
      <c r="C2077" s="68">
        <v>214066440</v>
      </c>
      <c r="D2077" s="74" t="s">
        <v>2257</v>
      </c>
      <c r="E2077" s="73">
        <v>0</v>
      </c>
      <c r="F2077" s="66">
        <v>143977</v>
      </c>
    </row>
    <row r="2078" spans="1:6" s="67" customFormat="1" ht="12">
      <c r="A2078" s="57">
        <v>540818</v>
      </c>
      <c r="B2078" s="65" t="s">
        <v>165</v>
      </c>
      <c r="C2078" s="68">
        <v>215666456</v>
      </c>
      <c r="D2078" s="74" t="s">
        <v>2258</v>
      </c>
      <c r="E2078" s="73">
        <v>0</v>
      </c>
      <c r="F2078" s="66">
        <v>129387</v>
      </c>
    </row>
    <row r="2079" spans="1:6" s="67" customFormat="1" ht="12">
      <c r="A2079" s="57">
        <v>540818</v>
      </c>
      <c r="B2079" s="65" t="s">
        <v>165</v>
      </c>
      <c r="C2079" s="68">
        <v>217266572</v>
      </c>
      <c r="D2079" s="74" t="s">
        <v>2259</v>
      </c>
      <c r="E2079" s="73">
        <v>0</v>
      </c>
      <c r="F2079" s="66">
        <v>126846</v>
      </c>
    </row>
    <row r="2080" spans="1:6" s="67" customFormat="1" ht="12">
      <c r="A2080" s="57">
        <v>540818</v>
      </c>
      <c r="B2080" s="65" t="s">
        <v>165</v>
      </c>
      <c r="C2080" s="68">
        <v>219466594</v>
      </c>
      <c r="D2080" s="74" t="s">
        <v>2260</v>
      </c>
      <c r="E2080" s="73">
        <v>0</v>
      </c>
      <c r="F2080" s="66">
        <v>221700</v>
      </c>
    </row>
    <row r="2081" spans="1:6" s="67" customFormat="1" ht="12">
      <c r="A2081" s="57">
        <v>540818</v>
      </c>
      <c r="B2081" s="65" t="s">
        <v>165</v>
      </c>
      <c r="C2081" s="68">
        <v>218266682</v>
      </c>
      <c r="D2081" s="74" t="s">
        <v>2261</v>
      </c>
      <c r="E2081" s="73">
        <v>0</v>
      </c>
      <c r="F2081" s="66">
        <v>472486</v>
      </c>
    </row>
    <row r="2082" spans="1:6" s="67" customFormat="1" ht="12">
      <c r="A2082" s="57">
        <v>540818</v>
      </c>
      <c r="B2082" s="65" t="s">
        <v>165</v>
      </c>
      <c r="C2082" s="68">
        <v>218766687</v>
      </c>
      <c r="D2082" s="74" t="s">
        <v>2262</v>
      </c>
      <c r="E2082" s="73">
        <v>0</v>
      </c>
      <c r="F2082" s="66">
        <v>104207</v>
      </c>
    </row>
    <row r="2083" spans="1:6" s="67" customFormat="1" ht="12">
      <c r="A2083" s="57">
        <v>540818</v>
      </c>
      <c r="B2083" s="65" t="s">
        <v>165</v>
      </c>
      <c r="C2083" s="68">
        <v>211368013</v>
      </c>
      <c r="D2083" s="74" t="s">
        <v>2263</v>
      </c>
      <c r="E2083" s="73">
        <v>0</v>
      </c>
      <c r="F2083" s="66">
        <v>14272</v>
      </c>
    </row>
    <row r="2084" spans="1:6" s="67" customFormat="1" ht="12">
      <c r="A2084" s="57">
        <v>540818</v>
      </c>
      <c r="B2084" s="65" t="s">
        <v>165</v>
      </c>
      <c r="C2084" s="68">
        <v>212068020</v>
      </c>
      <c r="D2084" s="74" t="s">
        <v>2264</v>
      </c>
      <c r="E2084" s="73">
        <v>0</v>
      </c>
      <c r="F2084" s="66">
        <v>33898</v>
      </c>
    </row>
    <row r="2085" spans="1:6" s="67" customFormat="1" ht="12">
      <c r="A2085" s="57">
        <v>540818</v>
      </c>
      <c r="B2085" s="65" t="s">
        <v>165</v>
      </c>
      <c r="C2085" s="68">
        <v>215168051</v>
      </c>
      <c r="D2085" s="74" t="s">
        <v>2265</v>
      </c>
      <c r="E2085" s="73">
        <v>0</v>
      </c>
      <c r="F2085" s="66">
        <v>60481</v>
      </c>
    </row>
    <row r="2086" spans="1:6" s="67" customFormat="1" ht="12">
      <c r="A2086" s="57">
        <v>540818</v>
      </c>
      <c r="B2086" s="65" t="s">
        <v>165</v>
      </c>
      <c r="C2086" s="68">
        <v>217768077</v>
      </c>
      <c r="D2086" s="74" t="s">
        <v>2266</v>
      </c>
      <c r="E2086" s="73">
        <v>0</v>
      </c>
      <c r="F2086" s="66">
        <v>150665</v>
      </c>
    </row>
    <row r="2087" spans="1:6" s="67" customFormat="1" ht="12">
      <c r="A2087" s="57">
        <v>540818</v>
      </c>
      <c r="B2087" s="65" t="s">
        <v>165</v>
      </c>
      <c r="C2087" s="68">
        <v>217968079</v>
      </c>
      <c r="D2087" s="74" t="s">
        <v>2267</v>
      </c>
      <c r="E2087" s="73">
        <v>0</v>
      </c>
      <c r="F2087" s="66">
        <v>46973</v>
      </c>
    </row>
    <row r="2088" spans="1:6" s="67" customFormat="1" ht="12">
      <c r="A2088" s="57">
        <v>540818</v>
      </c>
      <c r="B2088" s="65" t="s">
        <v>165</v>
      </c>
      <c r="C2088" s="68">
        <v>219268092</v>
      </c>
      <c r="D2088" s="74" t="s">
        <v>2268</v>
      </c>
      <c r="E2088" s="73">
        <v>0</v>
      </c>
      <c r="F2088" s="66">
        <v>36864</v>
      </c>
    </row>
    <row r="2089" spans="1:6" s="67" customFormat="1" ht="12">
      <c r="A2089" s="57">
        <v>540818</v>
      </c>
      <c r="B2089" s="65" t="s">
        <v>165</v>
      </c>
      <c r="C2089" s="68">
        <v>210168101</v>
      </c>
      <c r="D2089" s="74" t="s">
        <v>2269</v>
      </c>
      <c r="E2089" s="73">
        <v>0</v>
      </c>
      <c r="F2089" s="66">
        <v>82869</v>
      </c>
    </row>
    <row r="2090" spans="1:6" s="67" customFormat="1" ht="12">
      <c r="A2090" s="57">
        <v>540818</v>
      </c>
      <c r="B2090" s="65" t="s">
        <v>165</v>
      </c>
      <c r="C2090" s="68">
        <v>212168121</v>
      </c>
      <c r="D2090" s="74" t="s">
        <v>2270</v>
      </c>
      <c r="E2090" s="73">
        <v>0</v>
      </c>
      <c r="F2090" s="66">
        <v>11647</v>
      </c>
    </row>
    <row r="2091" spans="1:6" s="67" customFormat="1" ht="12">
      <c r="A2091" s="57">
        <v>540818</v>
      </c>
      <c r="B2091" s="65" t="s">
        <v>165</v>
      </c>
      <c r="C2091" s="68">
        <v>213268132</v>
      </c>
      <c r="D2091" s="74" t="s">
        <v>2271</v>
      </c>
      <c r="E2091" s="73">
        <v>0</v>
      </c>
      <c r="F2091" s="66">
        <v>9594</v>
      </c>
    </row>
    <row r="2092" spans="1:6" s="67" customFormat="1" ht="12">
      <c r="A2092" s="57">
        <v>540818</v>
      </c>
      <c r="B2092" s="65" t="s">
        <v>165</v>
      </c>
      <c r="C2092" s="68">
        <v>214768147</v>
      </c>
      <c r="D2092" s="74" t="s">
        <v>2272</v>
      </c>
      <c r="E2092" s="73">
        <v>0</v>
      </c>
      <c r="F2092" s="66">
        <v>47397</v>
      </c>
    </row>
    <row r="2093" spans="1:6" s="67" customFormat="1" ht="12">
      <c r="A2093" s="57">
        <v>540818</v>
      </c>
      <c r="B2093" s="65" t="s">
        <v>165</v>
      </c>
      <c r="C2093" s="68">
        <v>215268152</v>
      </c>
      <c r="D2093" s="74" t="s">
        <v>2273</v>
      </c>
      <c r="E2093" s="73">
        <v>0</v>
      </c>
      <c r="F2093" s="66">
        <v>34869</v>
      </c>
    </row>
    <row r="2094" spans="1:6" s="67" customFormat="1" ht="12">
      <c r="A2094" s="57">
        <v>540818</v>
      </c>
      <c r="B2094" s="65" t="s">
        <v>165</v>
      </c>
      <c r="C2094" s="68">
        <v>216068160</v>
      </c>
      <c r="D2094" s="74" t="s">
        <v>2274</v>
      </c>
      <c r="E2094" s="73">
        <v>0</v>
      </c>
      <c r="F2094" s="66">
        <v>15205</v>
      </c>
    </row>
    <row r="2095" spans="1:6" s="67" customFormat="1" ht="12">
      <c r="A2095" s="57">
        <v>540818</v>
      </c>
      <c r="B2095" s="65" t="s">
        <v>165</v>
      </c>
      <c r="C2095" s="68">
        <v>216268162</v>
      </c>
      <c r="D2095" s="74" t="s">
        <v>2275</v>
      </c>
      <c r="E2095" s="73">
        <v>0</v>
      </c>
      <c r="F2095" s="66">
        <v>43489</v>
      </c>
    </row>
    <row r="2096" spans="1:6" s="67" customFormat="1" ht="12">
      <c r="A2096" s="57">
        <v>540818</v>
      </c>
      <c r="B2096" s="65" t="s">
        <v>165</v>
      </c>
      <c r="C2096" s="68">
        <v>216768167</v>
      </c>
      <c r="D2096" s="74" t="s">
        <v>2276</v>
      </c>
      <c r="E2096" s="73">
        <v>0</v>
      </c>
      <c r="F2096" s="66">
        <v>98153</v>
      </c>
    </row>
    <row r="2097" spans="1:6" s="67" customFormat="1" ht="12">
      <c r="A2097" s="57">
        <v>540818</v>
      </c>
      <c r="B2097" s="65" t="s">
        <v>165</v>
      </c>
      <c r="C2097" s="68">
        <v>216968169</v>
      </c>
      <c r="D2097" s="74" t="s">
        <v>2277</v>
      </c>
      <c r="E2097" s="73">
        <v>0</v>
      </c>
      <c r="F2097" s="66">
        <v>15708</v>
      </c>
    </row>
    <row r="2098" spans="1:6" s="67" customFormat="1" ht="12">
      <c r="A2098" s="57">
        <v>540818</v>
      </c>
      <c r="B2098" s="65" t="s">
        <v>165</v>
      </c>
      <c r="C2098" s="68">
        <v>217668176</v>
      </c>
      <c r="D2098" s="74" t="s">
        <v>2278</v>
      </c>
      <c r="E2098" s="73">
        <v>0</v>
      </c>
      <c r="F2098" s="66">
        <v>21065</v>
      </c>
    </row>
    <row r="2099" spans="1:6" s="67" customFormat="1" ht="12">
      <c r="A2099" s="57">
        <v>540818</v>
      </c>
      <c r="B2099" s="65" t="s">
        <v>165</v>
      </c>
      <c r="C2099" s="68">
        <v>217968179</v>
      </c>
      <c r="D2099" s="74" t="s">
        <v>2279</v>
      </c>
      <c r="E2099" s="73">
        <v>0</v>
      </c>
      <c r="F2099" s="66">
        <v>28902</v>
      </c>
    </row>
    <row r="2100" spans="1:6" s="67" customFormat="1" ht="12">
      <c r="A2100" s="57">
        <v>540818</v>
      </c>
      <c r="B2100" s="65" t="s">
        <v>165</v>
      </c>
      <c r="C2100" s="68">
        <v>219068190</v>
      </c>
      <c r="D2100" s="74" t="s">
        <v>2280</v>
      </c>
      <c r="E2100" s="73">
        <v>0</v>
      </c>
      <c r="F2100" s="66">
        <v>231127</v>
      </c>
    </row>
    <row r="2101" spans="1:6" s="67" customFormat="1" ht="12">
      <c r="A2101" s="57">
        <v>540818</v>
      </c>
      <c r="B2101" s="65" t="s">
        <v>165</v>
      </c>
      <c r="C2101" s="68">
        <v>210768207</v>
      </c>
      <c r="D2101" s="74" t="s">
        <v>2281</v>
      </c>
      <c r="E2101" s="73">
        <v>0</v>
      </c>
      <c r="F2101" s="66">
        <v>34278</v>
      </c>
    </row>
    <row r="2102" spans="1:6" s="67" customFormat="1" ht="12">
      <c r="A2102" s="57">
        <v>540818</v>
      </c>
      <c r="B2102" s="65" t="s">
        <v>165</v>
      </c>
      <c r="C2102" s="68">
        <v>210968209</v>
      </c>
      <c r="D2102" s="74" t="s">
        <v>2282</v>
      </c>
      <c r="E2102" s="73">
        <v>0</v>
      </c>
      <c r="F2102" s="66">
        <v>14679</v>
      </c>
    </row>
    <row r="2103" spans="1:6" s="67" customFormat="1" ht="12">
      <c r="A2103" s="57">
        <v>540818</v>
      </c>
      <c r="B2103" s="65" t="s">
        <v>165</v>
      </c>
      <c r="C2103" s="68">
        <v>211168211</v>
      </c>
      <c r="D2103" s="74" t="s">
        <v>2283</v>
      </c>
      <c r="E2103" s="73">
        <v>0</v>
      </c>
      <c r="F2103" s="66">
        <v>30690</v>
      </c>
    </row>
    <row r="2104" spans="1:6" s="67" customFormat="1" ht="12">
      <c r="A2104" s="57">
        <v>540818</v>
      </c>
      <c r="B2104" s="65" t="s">
        <v>165</v>
      </c>
      <c r="C2104" s="68">
        <v>211768217</v>
      </c>
      <c r="D2104" s="74" t="s">
        <v>2284</v>
      </c>
      <c r="E2104" s="73">
        <v>0</v>
      </c>
      <c r="F2104" s="66">
        <v>39376</v>
      </c>
    </row>
    <row r="2105" spans="1:6" s="67" customFormat="1" ht="12">
      <c r="A2105" s="57">
        <v>540818</v>
      </c>
      <c r="B2105" s="65" t="s">
        <v>165</v>
      </c>
      <c r="C2105" s="68">
        <v>212968229</v>
      </c>
      <c r="D2105" s="74" t="s">
        <v>2285</v>
      </c>
      <c r="E2105" s="73">
        <v>0</v>
      </c>
      <c r="F2105" s="66">
        <v>68795</v>
      </c>
    </row>
    <row r="2106" spans="1:6" s="67" customFormat="1" ht="12">
      <c r="A2106" s="57">
        <v>540818</v>
      </c>
      <c r="B2106" s="65" t="s">
        <v>165</v>
      </c>
      <c r="C2106" s="68">
        <v>213568235</v>
      </c>
      <c r="D2106" s="74" t="s">
        <v>2286</v>
      </c>
      <c r="E2106" s="73">
        <v>0</v>
      </c>
      <c r="F2106" s="66">
        <v>129914</v>
      </c>
    </row>
    <row r="2107" spans="1:6" s="67" customFormat="1" ht="12">
      <c r="A2107" s="57">
        <v>540818</v>
      </c>
      <c r="B2107" s="65" t="s">
        <v>165</v>
      </c>
      <c r="C2107" s="68">
        <v>214568245</v>
      </c>
      <c r="D2107" s="74" t="s">
        <v>2287</v>
      </c>
      <c r="E2107" s="73">
        <v>0</v>
      </c>
      <c r="F2107" s="66">
        <v>16105</v>
      </c>
    </row>
    <row r="2108" spans="1:6" s="67" customFormat="1" ht="12">
      <c r="A2108" s="57">
        <v>540818</v>
      </c>
      <c r="B2108" s="65" t="s">
        <v>165</v>
      </c>
      <c r="C2108" s="68">
        <v>215068250</v>
      </c>
      <c r="D2108" s="74" t="s">
        <v>2288</v>
      </c>
      <c r="E2108" s="73">
        <v>0</v>
      </c>
      <c r="F2108" s="66">
        <v>42130</v>
      </c>
    </row>
    <row r="2109" spans="1:6" s="67" customFormat="1" ht="12">
      <c r="A2109" s="57">
        <v>540818</v>
      </c>
      <c r="B2109" s="65" t="s">
        <v>165</v>
      </c>
      <c r="C2109" s="68">
        <v>215568255</v>
      </c>
      <c r="D2109" s="74" t="s">
        <v>2289</v>
      </c>
      <c r="E2109" s="73">
        <v>0</v>
      </c>
      <c r="F2109" s="66">
        <v>93784</v>
      </c>
    </row>
    <row r="2110" spans="1:6" s="67" customFormat="1" ht="12">
      <c r="A2110" s="57">
        <v>540818</v>
      </c>
      <c r="B2110" s="65" t="s">
        <v>165</v>
      </c>
      <c r="C2110" s="68">
        <v>216468264</v>
      </c>
      <c r="D2110" s="74" t="s">
        <v>2290</v>
      </c>
      <c r="E2110" s="73">
        <v>0</v>
      </c>
      <c r="F2110" s="66">
        <v>19733</v>
      </c>
    </row>
    <row r="2111" spans="1:6" s="67" customFormat="1" ht="12">
      <c r="A2111" s="57">
        <v>540818</v>
      </c>
      <c r="B2111" s="65" t="s">
        <v>165</v>
      </c>
      <c r="C2111" s="68">
        <v>216668266</v>
      </c>
      <c r="D2111" s="74" t="s">
        <v>2291</v>
      </c>
      <c r="E2111" s="73">
        <v>0</v>
      </c>
      <c r="F2111" s="66">
        <v>31638</v>
      </c>
    </row>
    <row r="2112" spans="1:6" s="67" customFormat="1" ht="12">
      <c r="A2112" s="57">
        <v>540818</v>
      </c>
      <c r="B2112" s="65" t="s">
        <v>165</v>
      </c>
      <c r="C2112" s="68">
        <v>217168271</v>
      </c>
      <c r="D2112" s="74" t="s">
        <v>2292</v>
      </c>
      <c r="E2112" s="73">
        <v>0</v>
      </c>
      <c r="F2112" s="66">
        <v>53427</v>
      </c>
    </row>
    <row r="2113" spans="1:6" s="67" customFormat="1" ht="12">
      <c r="A2113" s="57">
        <v>540818</v>
      </c>
      <c r="B2113" s="65" t="s">
        <v>165</v>
      </c>
      <c r="C2113" s="68">
        <v>219668296</v>
      </c>
      <c r="D2113" s="74" t="s">
        <v>2293</v>
      </c>
      <c r="E2113" s="73">
        <v>0</v>
      </c>
      <c r="F2113" s="66">
        <v>22639</v>
      </c>
    </row>
    <row r="2114" spans="1:6" s="67" customFormat="1" ht="12">
      <c r="A2114" s="57">
        <v>540818</v>
      </c>
      <c r="B2114" s="65" t="s">
        <v>165</v>
      </c>
      <c r="C2114" s="68">
        <v>219868298</v>
      </c>
      <c r="D2114" s="74" t="s">
        <v>2294</v>
      </c>
      <c r="E2114" s="73">
        <v>0</v>
      </c>
      <c r="F2114" s="66">
        <v>30518</v>
      </c>
    </row>
    <row r="2115" spans="1:6" s="67" customFormat="1" ht="12">
      <c r="A2115" s="57">
        <v>540818</v>
      </c>
      <c r="B2115" s="65" t="s">
        <v>165</v>
      </c>
      <c r="C2115" s="68">
        <v>211868318</v>
      </c>
      <c r="D2115" s="74" t="s">
        <v>2295</v>
      </c>
      <c r="E2115" s="73">
        <v>0</v>
      </c>
      <c r="F2115" s="66">
        <v>43537</v>
      </c>
    </row>
    <row r="2116" spans="1:6" s="67" customFormat="1" ht="12">
      <c r="A2116" s="57">
        <v>540818</v>
      </c>
      <c r="B2116" s="65" t="s">
        <v>165</v>
      </c>
      <c r="C2116" s="68">
        <v>212068320</v>
      </c>
      <c r="D2116" s="74" t="s">
        <v>2296</v>
      </c>
      <c r="E2116" s="73">
        <v>0</v>
      </c>
      <c r="F2116" s="66">
        <v>42827</v>
      </c>
    </row>
    <row r="2117" spans="1:6" s="67" customFormat="1" ht="12">
      <c r="A2117" s="57">
        <v>540818</v>
      </c>
      <c r="B2117" s="65" t="s">
        <v>165</v>
      </c>
      <c r="C2117" s="68">
        <v>212268322</v>
      </c>
      <c r="D2117" s="74" t="s">
        <v>2297</v>
      </c>
      <c r="E2117" s="73">
        <v>0</v>
      </c>
      <c r="F2117" s="66">
        <v>17433</v>
      </c>
    </row>
    <row r="2118" spans="1:6" s="67" customFormat="1" ht="12">
      <c r="A2118" s="57">
        <v>540818</v>
      </c>
      <c r="B2118" s="65" t="s">
        <v>165</v>
      </c>
      <c r="C2118" s="68">
        <v>212468324</v>
      </c>
      <c r="D2118" s="74" t="s">
        <v>2298</v>
      </c>
      <c r="E2118" s="73">
        <v>0</v>
      </c>
      <c r="F2118" s="66">
        <v>26665</v>
      </c>
    </row>
    <row r="2119" spans="1:6" s="67" customFormat="1" ht="12">
      <c r="A2119" s="57">
        <v>540818</v>
      </c>
      <c r="B2119" s="65" t="s">
        <v>165</v>
      </c>
      <c r="C2119" s="68">
        <v>212768327</v>
      </c>
      <c r="D2119" s="74" t="s">
        <v>2299</v>
      </c>
      <c r="E2119" s="73">
        <v>0</v>
      </c>
      <c r="F2119" s="66">
        <v>31991</v>
      </c>
    </row>
    <row r="2120" spans="1:6" s="67" customFormat="1" ht="12">
      <c r="A2120" s="57">
        <v>540818</v>
      </c>
      <c r="B2120" s="65" t="s">
        <v>165</v>
      </c>
      <c r="C2120" s="68">
        <v>214468344</v>
      </c>
      <c r="D2120" s="74" t="s">
        <v>2300</v>
      </c>
      <c r="E2120" s="73">
        <v>0</v>
      </c>
      <c r="F2120" s="66">
        <v>13276</v>
      </c>
    </row>
    <row r="2121" spans="1:6" s="67" customFormat="1" ht="12">
      <c r="A2121" s="57">
        <v>540818</v>
      </c>
      <c r="B2121" s="65" t="s">
        <v>165</v>
      </c>
      <c r="C2121" s="68">
        <v>216868368</v>
      </c>
      <c r="D2121" s="74" t="s">
        <v>2301</v>
      </c>
      <c r="E2121" s="73">
        <v>0</v>
      </c>
      <c r="F2121" s="66">
        <v>29419</v>
      </c>
    </row>
    <row r="2122" spans="1:6" s="67" customFormat="1" ht="12">
      <c r="A2122" s="57">
        <v>540818</v>
      </c>
      <c r="B2122" s="65" t="s">
        <v>165</v>
      </c>
      <c r="C2122" s="68">
        <v>217068370</v>
      </c>
      <c r="D2122" s="74" t="s">
        <v>2302</v>
      </c>
      <c r="E2122" s="73">
        <v>0</v>
      </c>
      <c r="F2122" s="66">
        <v>9718</v>
      </c>
    </row>
    <row r="2123" spans="1:6" s="67" customFormat="1" ht="12">
      <c r="A2123" s="57">
        <v>540818</v>
      </c>
      <c r="B2123" s="65" t="s">
        <v>165</v>
      </c>
      <c r="C2123" s="68">
        <v>217768377</v>
      </c>
      <c r="D2123" s="74" t="s">
        <v>2303</v>
      </c>
      <c r="E2123" s="73">
        <v>0</v>
      </c>
      <c r="F2123" s="66">
        <v>50938</v>
      </c>
    </row>
    <row r="2124" spans="1:6" s="67" customFormat="1" ht="12">
      <c r="A2124" s="57">
        <v>540818</v>
      </c>
      <c r="B2124" s="65" t="s">
        <v>165</v>
      </c>
      <c r="C2124" s="68">
        <v>218568385</v>
      </c>
      <c r="D2124" s="74" t="s">
        <v>2304</v>
      </c>
      <c r="E2124" s="73">
        <v>0</v>
      </c>
      <c r="F2124" s="66">
        <v>90753</v>
      </c>
    </row>
    <row r="2125" spans="1:6" s="67" customFormat="1" ht="12">
      <c r="A2125" s="57">
        <v>540818</v>
      </c>
      <c r="B2125" s="65" t="s">
        <v>165</v>
      </c>
      <c r="C2125" s="68">
        <v>219768397</v>
      </c>
      <c r="D2125" s="74" t="s">
        <v>2305</v>
      </c>
      <c r="E2125" s="73">
        <v>0</v>
      </c>
      <c r="F2125" s="66">
        <v>31598</v>
      </c>
    </row>
    <row r="2126" spans="1:6" s="67" customFormat="1" ht="12">
      <c r="A2126" s="57">
        <v>540818</v>
      </c>
      <c r="B2126" s="65" t="s">
        <v>165</v>
      </c>
      <c r="C2126" s="68">
        <v>210668406</v>
      </c>
      <c r="D2126" s="74" t="s">
        <v>2306</v>
      </c>
      <c r="E2126" s="73">
        <v>0</v>
      </c>
      <c r="F2126" s="66">
        <v>198365</v>
      </c>
    </row>
    <row r="2127" spans="1:6" s="67" customFormat="1" ht="12">
      <c r="A2127" s="57">
        <v>540818</v>
      </c>
      <c r="B2127" s="65" t="s">
        <v>165</v>
      </c>
      <c r="C2127" s="68">
        <v>211868418</v>
      </c>
      <c r="D2127" s="74" t="s">
        <v>2307</v>
      </c>
      <c r="E2127" s="73">
        <v>0</v>
      </c>
      <c r="F2127" s="66">
        <v>67766</v>
      </c>
    </row>
    <row r="2128" spans="1:6" s="67" customFormat="1" ht="12">
      <c r="A2128" s="57">
        <v>540818</v>
      </c>
      <c r="B2128" s="65" t="s">
        <v>165</v>
      </c>
      <c r="C2128" s="68">
        <v>212568425</v>
      </c>
      <c r="D2128" s="74" t="s">
        <v>2308</v>
      </c>
      <c r="E2128" s="73">
        <v>0</v>
      </c>
      <c r="F2128" s="66">
        <v>20930</v>
      </c>
    </row>
    <row r="2129" spans="1:6" s="67" customFormat="1" ht="12">
      <c r="A2129" s="57">
        <v>540818</v>
      </c>
      <c r="B2129" s="65" t="s">
        <v>165</v>
      </c>
      <c r="C2129" s="68">
        <v>213268432</v>
      </c>
      <c r="D2129" s="74" t="s">
        <v>2309</v>
      </c>
      <c r="E2129" s="73">
        <v>0</v>
      </c>
      <c r="F2129" s="66">
        <v>162621</v>
      </c>
    </row>
    <row r="2130" spans="1:6" s="67" customFormat="1" ht="12">
      <c r="A2130" s="57">
        <v>540818</v>
      </c>
      <c r="B2130" s="65" t="s">
        <v>165</v>
      </c>
      <c r="C2130" s="68">
        <v>214468444</v>
      </c>
      <c r="D2130" s="74" t="s">
        <v>2310</v>
      </c>
      <c r="E2130" s="73">
        <v>0</v>
      </c>
      <c r="F2130" s="66">
        <v>41525</v>
      </c>
    </row>
    <row r="2131" spans="1:6" s="67" customFormat="1" ht="12">
      <c r="A2131" s="57">
        <v>540818</v>
      </c>
      <c r="B2131" s="65" t="s">
        <v>165</v>
      </c>
      <c r="C2131" s="68">
        <v>216468464</v>
      </c>
      <c r="D2131" s="74" t="s">
        <v>2311</v>
      </c>
      <c r="E2131" s="73">
        <v>0</v>
      </c>
      <c r="F2131" s="66">
        <v>78450</v>
      </c>
    </row>
    <row r="2132" spans="1:6" s="67" customFormat="1" ht="12">
      <c r="A2132" s="57">
        <v>540818</v>
      </c>
      <c r="B2132" s="65" t="s">
        <v>165</v>
      </c>
      <c r="C2132" s="68">
        <v>216868468</v>
      </c>
      <c r="D2132" s="74" t="s">
        <v>2312</v>
      </c>
      <c r="E2132" s="73">
        <v>0</v>
      </c>
      <c r="F2132" s="66">
        <v>30225</v>
      </c>
    </row>
    <row r="2133" spans="1:6" s="67" customFormat="1" ht="12">
      <c r="A2133" s="57">
        <v>540818</v>
      </c>
      <c r="B2133" s="65" t="s">
        <v>165</v>
      </c>
      <c r="C2133" s="68">
        <v>219868498</v>
      </c>
      <c r="D2133" s="74" t="s">
        <v>2313</v>
      </c>
      <c r="E2133" s="73">
        <v>0</v>
      </c>
      <c r="F2133" s="66">
        <v>30841</v>
      </c>
    </row>
    <row r="2134" spans="1:6" s="67" customFormat="1" ht="12">
      <c r="A2134" s="57">
        <v>540818</v>
      </c>
      <c r="B2134" s="65" t="s">
        <v>165</v>
      </c>
      <c r="C2134" s="68">
        <v>210068500</v>
      </c>
      <c r="D2134" s="74" t="s">
        <v>2314</v>
      </c>
      <c r="E2134" s="73">
        <v>0</v>
      </c>
      <c r="F2134" s="66">
        <v>84927</v>
      </c>
    </row>
    <row r="2135" spans="1:6" s="67" customFormat="1" ht="12">
      <c r="A2135" s="57">
        <v>540818</v>
      </c>
      <c r="B2135" s="65" t="s">
        <v>165</v>
      </c>
      <c r="C2135" s="68">
        <v>210268502</v>
      </c>
      <c r="D2135" s="74" t="s">
        <v>2315</v>
      </c>
      <c r="E2135" s="73">
        <v>0</v>
      </c>
      <c r="F2135" s="66">
        <v>34624</v>
      </c>
    </row>
    <row r="2136" spans="1:6" s="67" customFormat="1" ht="12">
      <c r="A2136" s="57">
        <v>540818</v>
      </c>
      <c r="B2136" s="65" t="s">
        <v>165</v>
      </c>
      <c r="C2136" s="68">
        <v>212268522</v>
      </c>
      <c r="D2136" s="74" t="s">
        <v>2316</v>
      </c>
      <c r="E2136" s="73">
        <v>0</v>
      </c>
      <c r="F2136" s="66">
        <v>12359</v>
      </c>
    </row>
    <row r="2137" spans="1:6" s="67" customFormat="1" ht="12">
      <c r="A2137" s="57">
        <v>540818</v>
      </c>
      <c r="B2137" s="65" t="s">
        <v>165</v>
      </c>
      <c r="C2137" s="68">
        <v>212468524</v>
      </c>
      <c r="D2137" s="74" t="s">
        <v>2317</v>
      </c>
      <c r="E2137" s="73">
        <v>0</v>
      </c>
      <c r="F2137" s="66">
        <v>16435</v>
      </c>
    </row>
    <row r="2138" spans="1:6" s="67" customFormat="1" ht="12">
      <c r="A2138" s="57">
        <v>540818</v>
      </c>
      <c r="B2138" s="65" t="s">
        <v>165</v>
      </c>
      <c r="C2138" s="68">
        <v>213368533</v>
      </c>
      <c r="D2138" s="74" t="s">
        <v>2318</v>
      </c>
      <c r="E2138" s="73">
        <v>0</v>
      </c>
      <c r="F2138" s="66">
        <v>22942</v>
      </c>
    </row>
    <row r="2139" spans="1:6" s="67" customFormat="1" ht="12">
      <c r="A2139" s="57">
        <v>540818</v>
      </c>
      <c r="B2139" s="65" t="s">
        <v>165</v>
      </c>
      <c r="C2139" s="68">
        <v>214768547</v>
      </c>
      <c r="D2139" s="74" t="s">
        <v>2319</v>
      </c>
      <c r="E2139" s="73">
        <v>0</v>
      </c>
      <c r="F2139" s="66">
        <v>721608</v>
      </c>
    </row>
    <row r="2140" spans="1:6" s="67" customFormat="1" ht="12">
      <c r="A2140" s="57">
        <v>540818</v>
      </c>
      <c r="B2140" s="65" t="s">
        <v>165</v>
      </c>
      <c r="C2140" s="68">
        <v>214968549</v>
      </c>
      <c r="D2140" s="74" t="s">
        <v>2320</v>
      </c>
      <c r="E2140" s="73">
        <v>0</v>
      </c>
      <c r="F2140" s="66">
        <v>26967</v>
      </c>
    </row>
    <row r="2141" spans="1:6" s="67" customFormat="1" ht="12">
      <c r="A2141" s="57">
        <v>540818</v>
      </c>
      <c r="B2141" s="65" t="s">
        <v>165</v>
      </c>
      <c r="C2141" s="68">
        <v>217268572</v>
      </c>
      <c r="D2141" s="74" t="s">
        <v>2321</v>
      </c>
      <c r="E2141" s="73">
        <v>0</v>
      </c>
      <c r="F2141" s="66">
        <v>132082</v>
      </c>
    </row>
    <row r="2142" spans="1:6" s="67" customFormat="1" ht="12">
      <c r="A2142" s="57">
        <v>540818</v>
      </c>
      <c r="B2142" s="65" t="s">
        <v>165</v>
      </c>
      <c r="C2142" s="68">
        <v>217368573</v>
      </c>
      <c r="D2142" s="74" t="s">
        <v>2322</v>
      </c>
      <c r="E2142" s="73">
        <v>0</v>
      </c>
      <c r="F2142" s="66">
        <v>52329</v>
      </c>
    </row>
    <row r="2143" spans="1:6" s="67" customFormat="1" ht="12">
      <c r="A2143" s="57">
        <v>540818</v>
      </c>
      <c r="B2143" s="65" t="s">
        <v>165</v>
      </c>
      <c r="C2143" s="68">
        <v>217568575</v>
      </c>
      <c r="D2143" s="74" t="s">
        <v>2323</v>
      </c>
      <c r="E2143" s="73">
        <v>0</v>
      </c>
      <c r="F2143" s="66">
        <v>298299</v>
      </c>
    </row>
    <row r="2144" spans="1:6" s="67" customFormat="1" ht="12">
      <c r="A2144" s="57">
        <v>540818</v>
      </c>
      <c r="B2144" s="65" t="s">
        <v>165</v>
      </c>
      <c r="C2144" s="68">
        <v>211568615</v>
      </c>
      <c r="D2144" s="74" t="s">
        <v>2324</v>
      </c>
      <c r="E2144" s="73">
        <v>0</v>
      </c>
      <c r="F2144" s="66">
        <v>215102</v>
      </c>
    </row>
    <row r="2145" spans="1:6" s="67" customFormat="1" ht="12">
      <c r="A2145" s="57">
        <v>540818</v>
      </c>
      <c r="B2145" s="65" t="s">
        <v>165</v>
      </c>
      <c r="C2145" s="68">
        <v>215568655</v>
      </c>
      <c r="D2145" s="74" t="s">
        <v>2325</v>
      </c>
      <c r="E2145" s="73">
        <v>0</v>
      </c>
      <c r="F2145" s="66">
        <v>160351</v>
      </c>
    </row>
    <row r="2146" spans="1:6" s="67" customFormat="1" ht="12">
      <c r="A2146" s="57">
        <v>540818</v>
      </c>
      <c r="B2146" s="65" t="s">
        <v>165</v>
      </c>
      <c r="C2146" s="68">
        <v>216968669</v>
      </c>
      <c r="D2146" s="74" t="s">
        <v>2326</v>
      </c>
      <c r="E2146" s="73">
        <v>0</v>
      </c>
      <c r="F2146" s="66">
        <v>74485</v>
      </c>
    </row>
    <row r="2147" spans="1:6" s="67" customFormat="1" ht="12">
      <c r="A2147" s="57">
        <v>540818</v>
      </c>
      <c r="B2147" s="65" t="s">
        <v>165</v>
      </c>
      <c r="C2147" s="68">
        <v>217368673</v>
      </c>
      <c r="D2147" s="74" t="s">
        <v>2327</v>
      </c>
      <c r="E2147" s="73">
        <v>0</v>
      </c>
      <c r="F2147" s="66">
        <v>21035</v>
      </c>
    </row>
    <row r="2148" spans="1:6" s="67" customFormat="1" ht="12">
      <c r="A2148" s="57">
        <v>540818</v>
      </c>
      <c r="B2148" s="65" t="s">
        <v>165</v>
      </c>
      <c r="C2148" s="68">
        <v>217968679</v>
      </c>
      <c r="D2148" s="74" t="s">
        <v>2328</v>
      </c>
      <c r="E2148" s="73">
        <v>0</v>
      </c>
      <c r="F2148" s="66">
        <v>291646</v>
      </c>
    </row>
    <row r="2149" spans="1:6" s="67" customFormat="1" ht="12">
      <c r="A2149" s="57">
        <v>540818</v>
      </c>
      <c r="B2149" s="65" t="s">
        <v>165</v>
      </c>
      <c r="C2149" s="68">
        <v>218268682</v>
      </c>
      <c r="D2149" s="74" t="s">
        <v>2329</v>
      </c>
      <c r="E2149" s="73">
        <v>0</v>
      </c>
      <c r="F2149" s="66">
        <v>18886</v>
      </c>
    </row>
    <row r="2150" spans="1:6" s="67" customFormat="1" ht="12">
      <c r="A2150" s="57">
        <v>540818</v>
      </c>
      <c r="B2150" s="65" t="s">
        <v>165</v>
      </c>
      <c r="C2150" s="68">
        <v>218468684</v>
      </c>
      <c r="D2150" s="74" t="s">
        <v>2330</v>
      </c>
      <c r="E2150" s="73">
        <v>0</v>
      </c>
      <c r="F2150" s="66">
        <v>31760</v>
      </c>
    </row>
    <row r="2151" spans="1:6" s="67" customFormat="1" ht="12">
      <c r="A2151" s="57">
        <v>540818</v>
      </c>
      <c r="B2151" s="65" t="s">
        <v>165</v>
      </c>
      <c r="C2151" s="68">
        <v>218668686</v>
      </c>
      <c r="D2151" s="74" t="s">
        <v>2331</v>
      </c>
      <c r="E2151" s="73">
        <v>0</v>
      </c>
      <c r="F2151" s="66">
        <v>22905</v>
      </c>
    </row>
    <row r="2152" spans="1:6" s="67" customFormat="1" ht="12">
      <c r="A2152" s="57">
        <v>540818</v>
      </c>
      <c r="B2152" s="65" t="s">
        <v>165</v>
      </c>
      <c r="C2152" s="68">
        <v>218968689</v>
      </c>
      <c r="D2152" s="74" t="s">
        <v>2332</v>
      </c>
      <c r="E2152" s="73">
        <v>0</v>
      </c>
      <c r="F2152" s="66">
        <v>237832</v>
      </c>
    </row>
    <row r="2153" spans="1:6" s="67" customFormat="1" ht="12">
      <c r="A2153" s="57">
        <v>540818</v>
      </c>
      <c r="B2153" s="65" t="s">
        <v>165</v>
      </c>
      <c r="C2153" s="68">
        <v>210568705</v>
      </c>
      <c r="D2153" s="74" t="s">
        <v>2333</v>
      </c>
      <c r="E2153" s="73">
        <v>0</v>
      </c>
      <c r="F2153" s="66">
        <v>16294</v>
      </c>
    </row>
    <row r="2154" spans="1:6" s="67" customFormat="1" ht="12">
      <c r="A2154" s="57">
        <v>540818</v>
      </c>
      <c r="B2154" s="65" t="s">
        <v>165</v>
      </c>
      <c r="C2154" s="68">
        <v>212068720</v>
      </c>
      <c r="D2154" s="74" t="s">
        <v>2334</v>
      </c>
      <c r="E2154" s="73">
        <v>0</v>
      </c>
      <c r="F2154" s="66">
        <v>32487</v>
      </c>
    </row>
    <row r="2155" spans="1:6" s="67" customFormat="1" ht="12">
      <c r="A2155" s="57">
        <v>540818</v>
      </c>
      <c r="B2155" s="65" t="s">
        <v>165</v>
      </c>
      <c r="C2155" s="68">
        <v>214568745</v>
      </c>
      <c r="D2155" s="74" t="s">
        <v>2335</v>
      </c>
      <c r="E2155" s="73">
        <v>0</v>
      </c>
      <c r="F2155" s="66">
        <v>70807</v>
      </c>
    </row>
    <row r="2156" spans="1:6" s="67" customFormat="1" ht="12">
      <c r="A2156" s="57">
        <v>540818</v>
      </c>
      <c r="B2156" s="65" t="s">
        <v>165</v>
      </c>
      <c r="C2156" s="68">
        <v>215568755</v>
      </c>
      <c r="D2156" s="74" t="s">
        <v>2336</v>
      </c>
      <c r="E2156" s="73">
        <v>0</v>
      </c>
      <c r="F2156" s="66">
        <v>191162</v>
      </c>
    </row>
    <row r="2157" spans="1:6" s="67" customFormat="1" ht="12">
      <c r="A2157" s="57">
        <v>540818</v>
      </c>
      <c r="B2157" s="65" t="s">
        <v>165</v>
      </c>
      <c r="C2157" s="68">
        <v>217068770</v>
      </c>
      <c r="D2157" s="74" t="s">
        <v>2337</v>
      </c>
      <c r="E2157" s="73">
        <v>0</v>
      </c>
      <c r="F2157" s="66">
        <v>72427</v>
      </c>
    </row>
    <row r="2158" spans="1:6" s="67" customFormat="1" ht="12">
      <c r="A2158" s="57">
        <v>540818</v>
      </c>
      <c r="B2158" s="65" t="s">
        <v>165</v>
      </c>
      <c r="C2158" s="68">
        <v>217368773</v>
      </c>
      <c r="D2158" s="74" t="s">
        <v>2338</v>
      </c>
      <c r="E2158" s="73">
        <v>0</v>
      </c>
      <c r="F2158" s="66">
        <v>59625</v>
      </c>
    </row>
    <row r="2159" spans="1:6" s="67" customFormat="1" ht="12">
      <c r="A2159" s="57">
        <v>540818</v>
      </c>
      <c r="B2159" s="65" t="s">
        <v>165</v>
      </c>
      <c r="C2159" s="68">
        <v>218068780</v>
      </c>
      <c r="D2159" s="74" t="s">
        <v>2339</v>
      </c>
      <c r="E2159" s="73">
        <v>0</v>
      </c>
      <c r="F2159" s="66">
        <v>25968</v>
      </c>
    </row>
    <row r="2160" spans="1:6" s="67" customFormat="1" ht="12">
      <c r="A2160" s="57">
        <v>540818</v>
      </c>
      <c r="B2160" s="65" t="s">
        <v>165</v>
      </c>
      <c r="C2160" s="68">
        <v>212068820</v>
      </c>
      <c r="D2160" s="74" t="s">
        <v>2340</v>
      </c>
      <c r="E2160" s="73">
        <v>0</v>
      </c>
      <c r="F2160" s="66">
        <v>37803</v>
      </c>
    </row>
    <row r="2161" spans="1:6" s="67" customFormat="1" ht="12">
      <c r="A2161" s="57">
        <v>540818</v>
      </c>
      <c r="B2161" s="65" t="s">
        <v>165</v>
      </c>
      <c r="C2161" s="68">
        <v>215568855</v>
      </c>
      <c r="D2161" s="74" t="s">
        <v>2341</v>
      </c>
      <c r="E2161" s="73">
        <v>0</v>
      </c>
      <c r="F2161" s="66">
        <v>31719</v>
      </c>
    </row>
    <row r="2162" spans="1:6" s="67" customFormat="1" ht="12">
      <c r="A2162" s="57">
        <v>540818</v>
      </c>
      <c r="B2162" s="65" t="s">
        <v>165</v>
      </c>
      <c r="C2162" s="68">
        <v>216168861</v>
      </c>
      <c r="D2162" s="74" t="s">
        <v>2342</v>
      </c>
      <c r="E2162" s="73">
        <v>0</v>
      </c>
      <c r="F2162" s="66">
        <v>145702</v>
      </c>
    </row>
    <row r="2163" spans="1:6" s="67" customFormat="1" ht="12">
      <c r="A2163" s="57">
        <v>540818</v>
      </c>
      <c r="B2163" s="65" t="s">
        <v>165</v>
      </c>
      <c r="C2163" s="68">
        <v>216768867</v>
      </c>
      <c r="D2163" s="74" t="s">
        <v>2343</v>
      </c>
      <c r="E2163" s="73">
        <v>0</v>
      </c>
      <c r="F2163" s="66">
        <v>10169</v>
      </c>
    </row>
    <row r="2164" spans="1:6" s="67" customFormat="1" ht="12">
      <c r="A2164" s="57">
        <v>540818</v>
      </c>
      <c r="B2164" s="65" t="s">
        <v>165</v>
      </c>
      <c r="C2164" s="68">
        <v>217268872</v>
      </c>
      <c r="D2164" s="74" t="s">
        <v>2344</v>
      </c>
      <c r="E2164" s="73">
        <v>0</v>
      </c>
      <c r="F2164" s="66">
        <v>38559</v>
      </c>
    </row>
    <row r="2165" spans="1:6" s="67" customFormat="1" ht="12">
      <c r="A2165" s="57">
        <v>540818</v>
      </c>
      <c r="B2165" s="65" t="s">
        <v>165</v>
      </c>
      <c r="C2165" s="68">
        <v>219568895</v>
      </c>
      <c r="D2165" s="74" t="s">
        <v>2345</v>
      </c>
      <c r="E2165" s="73">
        <v>0</v>
      </c>
      <c r="F2165" s="66">
        <v>54025</v>
      </c>
    </row>
    <row r="2166" spans="1:6" s="67" customFormat="1" ht="12">
      <c r="A2166" s="57">
        <v>540818</v>
      </c>
      <c r="B2166" s="65" t="s">
        <v>165</v>
      </c>
      <c r="C2166" s="68">
        <v>211070110</v>
      </c>
      <c r="D2166" s="74" t="s">
        <v>2346</v>
      </c>
      <c r="E2166" s="73">
        <v>0</v>
      </c>
      <c r="F2166" s="66">
        <v>104104</v>
      </c>
    </row>
    <row r="2167" spans="1:6" s="67" customFormat="1" ht="12">
      <c r="A2167" s="57">
        <v>540818</v>
      </c>
      <c r="B2167" s="65" t="s">
        <v>165</v>
      </c>
      <c r="C2167" s="68">
        <v>212470124</v>
      </c>
      <c r="D2167" s="74" t="s">
        <v>2347</v>
      </c>
      <c r="E2167" s="73">
        <v>0</v>
      </c>
      <c r="F2167" s="66">
        <v>148438</v>
      </c>
    </row>
    <row r="2168" spans="1:6" s="67" customFormat="1" ht="12">
      <c r="A2168" s="57">
        <v>540818</v>
      </c>
      <c r="B2168" s="65" t="s">
        <v>165</v>
      </c>
      <c r="C2168" s="68">
        <v>210470204</v>
      </c>
      <c r="D2168" s="74" t="s">
        <v>2348</v>
      </c>
      <c r="E2168" s="73">
        <v>0</v>
      </c>
      <c r="F2168" s="66">
        <v>75423</v>
      </c>
    </row>
    <row r="2169" spans="1:6" s="67" customFormat="1" ht="12">
      <c r="A2169" s="57">
        <v>540818</v>
      </c>
      <c r="B2169" s="65" t="s">
        <v>165</v>
      </c>
      <c r="C2169" s="68">
        <v>211570215</v>
      </c>
      <c r="D2169" s="74" t="s">
        <v>2349</v>
      </c>
      <c r="E2169" s="73">
        <v>0</v>
      </c>
      <c r="F2169" s="66">
        <v>491705</v>
      </c>
    </row>
    <row r="2170" spans="1:6" s="67" customFormat="1" ht="12">
      <c r="A2170" s="57">
        <v>540818</v>
      </c>
      <c r="B2170" s="65" t="s">
        <v>165</v>
      </c>
      <c r="C2170" s="68">
        <v>89970221</v>
      </c>
      <c r="D2170" s="74" t="s">
        <v>2350</v>
      </c>
      <c r="E2170" s="73">
        <v>0</v>
      </c>
      <c r="F2170" s="66">
        <v>130242</v>
      </c>
    </row>
    <row r="2171" spans="1:6" s="67" customFormat="1" ht="12">
      <c r="A2171" s="57">
        <v>540818</v>
      </c>
      <c r="B2171" s="65" t="s">
        <v>165</v>
      </c>
      <c r="C2171" s="68">
        <v>213070230</v>
      </c>
      <c r="D2171" s="74" t="s">
        <v>2351</v>
      </c>
      <c r="E2171" s="73">
        <v>0</v>
      </c>
      <c r="F2171" s="66">
        <v>50373</v>
      </c>
    </row>
    <row r="2172" spans="1:6" s="67" customFormat="1" ht="12">
      <c r="A2172" s="57">
        <v>540818</v>
      </c>
      <c r="B2172" s="65" t="s">
        <v>165</v>
      </c>
      <c r="C2172" s="68">
        <v>213370233</v>
      </c>
      <c r="D2172" s="74" t="s">
        <v>2352</v>
      </c>
      <c r="E2172" s="73">
        <v>0</v>
      </c>
      <c r="F2172" s="66">
        <v>85634</v>
      </c>
    </row>
    <row r="2173" spans="1:6" s="67" customFormat="1" ht="12">
      <c r="A2173" s="57">
        <v>540818</v>
      </c>
      <c r="B2173" s="65" t="s">
        <v>165</v>
      </c>
      <c r="C2173" s="68">
        <v>213570235</v>
      </c>
      <c r="D2173" s="74" t="s">
        <v>2353</v>
      </c>
      <c r="E2173" s="73">
        <v>0</v>
      </c>
      <c r="F2173" s="66">
        <v>191177</v>
      </c>
    </row>
    <row r="2174" spans="1:6" s="67" customFormat="1" ht="12">
      <c r="A2174" s="57">
        <v>540818</v>
      </c>
      <c r="B2174" s="65" t="s">
        <v>165</v>
      </c>
      <c r="C2174" s="68">
        <v>216570265</v>
      </c>
      <c r="D2174" s="74" t="s">
        <v>2354</v>
      </c>
      <c r="E2174" s="73">
        <v>0</v>
      </c>
      <c r="F2174" s="66">
        <v>188939</v>
      </c>
    </row>
    <row r="2175" spans="1:6" s="67" customFormat="1" ht="12">
      <c r="A2175" s="57">
        <v>540818</v>
      </c>
      <c r="B2175" s="65" t="s">
        <v>165</v>
      </c>
      <c r="C2175" s="68">
        <v>210070400</v>
      </c>
      <c r="D2175" s="74" t="s">
        <v>2355</v>
      </c>
      <c r="E2175" s="73">
        <v>0</v>
      </c>
      <c r="F2175" s="66">
        <v>127021</v>
      </c>
    </row>
    <row r="2176" spans="1:6" s="67" customFormat="1" ht="12">
      <c r="A2176" s="57">
        <v>540818</v>
      </c>
      <c r="B2176" s="65" t="s">
        <v>165</v>
      </c>
      <c r="C2176" s="68">
        <v>211870418</v>
      </c>
      <c r="D2176" s="74" t="s">
        <v>2356</v>
      </c>
      <c r="E2176" s="73">
        <v>0</v>
      </c>
      <c r="F2176" s="66">
        <v>229334</v>
      </c>
    </row>
    <row r="2177" spans="1:6" s="67" customFormat="1" ht="12">
      <c r="A2177" s="57">
        <v>540818</v>
      </c>
      <c r="B2177" s="65" t="s">
        <v>165</v>
      </c>
      <c r="C2177" s="68">
        <v>212970429</v>
      </c>
      <c r="D2177" s="74" t="s">
        <v>2357</v>
      </c>
      <c r="E2177" s="73">
        <v>0</v>
      </c>
      <c r="F2177" s="66">
        <v>447445</v>
      </c>
    </row>
    <row r="2178" spans="1:6" s="67" customFormat="1" ht="12">
      <c r="A2178" s="57">
        <v>540818</v>
      </c>
      <c r="B2178" s="65" t="s">
        <v>165</v>
      </c>
      <c r="C2178" s="68">
        <v>217370473</v>
      </c>
      <c r="D2178" s="74" t="s">
        <v>2358</v>
      </c>
      <c r="E2178" s="73">
        <v>0</v>
      </c>
      <c r="F2178" s="66">
        <v>121767</v>
      </c>
    </row>
    <row r="2179" spans="1:6" s="67" customFormat="1" ht="12">
      <c r="A2179" s="57">
        <v>540818</v>
      </c>
      <c r="B2179" s="65" t="s">
        <v>165</v>
      </c>
      <c r="C2179" s="68">
        <v>210870508</v>
      </c>
      <c r="D2179" s="74" t="s">
        <v>2359</v>
      </c>
      <c r="E2179" s="73">
        <v>0</v>
      </c>
      <c r="F2179" s="66">
        <v>239688</v>
      </c>
    </row>
    <row r="2180" spans="1:6" s="67" customFormat="1" ht="12">
      <c r="A2180" s="57">
        <v>540818</v>
      </c>
      <c r="B2180" s="65" t="s">
        <v>165</v>
      </c>
      <c r="C2180" s="68">
        <v>212370523</v>
      </c>
      <c r="D2180" s="74" t="s">
        <v>2360</v>
      </c>
      <c r="E2180" s="73">
        <v>0</v>
      </c>
      <c r="F2180" s="66">
        <v>151284</v>
      </c>
    </row>
    <row r="2181" spans="1:6" s="67" customFormat="1" ht="12">
      <c r="A2181" s="57">
        <v>540818</v>
      </c>
      <c r="B2181" s="65" t="s">
        <v>165</v>
      </c>
      <c r="C2181" s="68">
        <v>217070670</v>
      </c>
      <c r="D2181" s="74" t="s">
        <v>2361</v>
      </c>
      <c r="E2181" s="73">
        <v>0</v>
      </c>
      <c r="F2181" s="66">
        <v>425322</v>
      </c>
    </row>
    <row r="2182" spans="1:6" s="67" customFormat="1" ht="12">
      <c r="A2182" s="57">
        <v>540818</v>
      </c>
      <c r="B2182" s="65" t="s">
        <v>165</v>
      </c>
      <c r="C2182" s="68">
        <v>217870678</v>
      </c>
      <c r="D2182" s="74" t="s">
        <v>2362</v>
      </c>
      <c r="E2182" s="73">
        <v>0</v>
      </c>
      <c r="F2182" s="66">
        <v>295087</v>
      </c>
    </row>
    <row r="2183" spans="1:6" s="67" customFormat="1" ht="12">
      <c r="A2183" s="57">
        <v>540818</v>
      </c>
      <c r="B2183" s="65" t="s">
        <v>165</v>
      </c>
      <c r="C2183" s="68">
        <v>210270702</v>
      </c>
      <c r="D2183" s="74" t="s">
        <v>2363</v>
      </c>
      <c r="E2183" s="73">
        <v>0</v>
      </c>
      <c r="F2183" s="66">
        <v>123302</v>
      </c>
    </row>
    <row r="2184" spans="1:6" s="67" customFormat="1" ht="12">
      <c r="A2184" s="57">
        <v>540818</v>
      </c>
      <c r="B2184" s="65" t="s">
        <v>165</v>
      </c>
      <c r="C2184" s="68">
        <v>210870708</v>
      </c>
      <c r="D2184" s="74" t="s">
        <v>2364</v>
      </c>
      <c r="E2184" s="73">
        <v>0</v>
      </c>
      <c r="F2184" s="66">
        <v>501386</v>
      </c>
    </row>
    <row r="2185" spans="1:6" s="67" customFormat="1" ht="12">
      <c r="A2185" s="57">
        <v>540818</v>
      </c>
      <c r="B2185" s="65" t="s">
        <v>165</v>
      </c>
      <c r="C2185" s="68">
        <v>211370713</v>
      </c>
      <c r="D2185" s="74" t="s">
        <v>2365</v>
      </c>
      <c r="E2185" s="73">
        <v>0</v>
      </c>
      <c r="F2185" s="66">
        <v>589928</v>
      </c>
    </row>
    <row r="2186" spans="1:6" s="67" customFormat="1" ht="12">
      <c r="A2186" s="57">
        <v>540818</v>
      </c>
      <c r="B2186" s="65" t="s">
        <v>165</v>
      </c>
      <c r="C2186" s="68">
        <v>211770717</v>
      </c>
      <c r="D2186" s="74" t="s">
        <v>2366</v>
      </c>
      <c r="E2186" s="73">
        <v>0</v>
      </c>
      <c r="F2186" s="66">
        <v>181134</v>
      </c>
    </row>
    <row r="2187" spans="1:6" s="67" customFormat="1" ht="12">
      <c r="A2187" s="57">
        <v>540818</v>
      </c>
      <c r="B2187" s="65" t="s">
        <v>165</v>
      </c>
      <c r="C2187" s="68">
        <v>214270742</v>
      </c>
      <c r="D2187" s="74" t="s">
        <v>2367</v>
      </c>
      <c r="E2187" s="73">
        <v>0</v>
      </c>
      <c r="F2187" s="66">
        <v>256598</v>
      </c>
    </row>
    <row r="2188" spans="1:6" s="67" customFormat="1" ht="12">
      <c r="A2188" s="57">
        <v>540818</v>
      </c>
      <c r="B2188" s="65" t="s">
        <v>165</v>
      </c>
      <c r="C2188" s="68">
        <v>217170771</v>
      </c>
      <c r="D2188" s="74" t="s">
        <v>2368</v>
      </c>
      <c r="E2188" s="73">
        <v>0</v>
      </c>
      <c r="F2188" s="66">
        <v>313591</v>
      </c>
    </row>
    <row r="2189" spans="1:6" s="67" customFormat="1" ht="12">
      <c r="A2189" s="57">
        <v>540818</v>
      </c>
      <c r="B2189" s="65" t="s">
        <v>165</v>
      </c>
      <c r="C2189" s="68">
        <v>212070820</v>
      </c>
      <c r="D2189" s="74" t="s">
        <v>2369</v>
      </c>
      <c r="E2189" s="73">
        <v>0</v>
      </c>
      <c r="F2189" s="66">
        <v>243390</v>
      </c>
    </row>
    <row r="2190" spans="1:6" s="67" customFormat="1" ht="12">
      <c r="A2190" s="57">
        <v>540818</v>
      </c>
      <c r="B2190" s="65" t="s">
        <v>165</v>
      </c>
      <c r="C2190" s="68">
        <v>212370823</v>
      </c>
      <c r="D2190" s="74" t="s">
        <v>2370</v>
      </c>
      <c r="E2190" s="73">
        <v>0</v>
      </c>
      <c r="F2190" s="66">
        <v>210019</v>
      </c>
    </row>
    <row r="2191" spans="1:6" s="67" customFormat="1" ht="12">
      <c r="A2191" s="57">
        <v>540818</v>
      </c>
      <c r="B2191" s="65" t="s">
        <v>165</v>
      </c>
      <c r="C2191" s="68">
        <v>212473024</v>
      </c>
      <c r="D2191" s="74" t="s">
        <v>2371</v>
      </c>
      <c r="E2191" s="73">
        <v>0</v>
      </c>
      <c r="F2191" s="66">
        <v>34988</v>
      </c>
    </row>
    <row r="2192" spans="1:6" s="67" customFormat="1" ht="12">
      <c r="A2192" s="57">
        <v>540818</v>
      </c>
      <c r="B2192" s="65" t="s">
        <v>165</v>
      </c>
      <c r="C2192" s="68">
        <v>212673026</v>
      </c>
      <c r="D2192" s="74" t="s">
        <v>2372</v>
      </c>
      <c r="E2192" s="73">
        <v>0</v>
      </c>
      <c r="F2192" s="66">
        <v>64921</v>
      </c>
    </row>
    <row r="2193" spans="1:6" s="67" customFormat="1" ht="12">
      <c r="A2193" s="57">
        <v>540818</v>
      </c>
      <c r="B2193" s="65" t="s">
        <v>165</v>
      </c>
      <c r="C2193" s="68">
        <v>213073030</v>
      </c>
      <c r="D2193" s="74" t="s">
        <v>2373</v>
      </c>
      <c r="E2193" s="73">
        <v>0</v>
      </c>
      <c r="F2193" s="66">
        <v>61562</v>
      </c>
    </row>
    <row r="2194" spans="1:6" s="67" customFormat="1" ht="12">
      <c r="A2194" s="57">
        <v>540818</v>
      </c>
      <c r="B2194" s="65" t="s">
        <v>165</v>
      </c>
      <c r="C2194" s="68">
        <v>214373043</v>
      </c>
      <c r="D2194" s="74" t="s">
        <v>2374</v>
      </c>
      <c r="E2194" s="73">
        <v>0</v>
      </c>
      <c r="F2194" s="66">
        <v>75272</v>
      </c>
    </row>
    <row r="2195" spans="1:6" s="67" customFormat="1" ht="12">
      <c r="A2195" s="57">
        <v>540818</v>
      </c>
      <c r="B2195" s="65" t="s">
        <v>165</v>
      </c>
      <c r="C2195" s="68">
        <v>215573055</v>
      </c>
      <c r="D2195" s="74" t="s">
        <v>2375</v>
      </c>
      <c r="E2195" s="73">
        <v>0</v>
      </c>
      <c r="F2195" s="66">
        <v>105145</v>
      </c>
    </row>
    <row r="2196" spans="1:6" s="67" customFormat="1" ht="12">
      <c r="A2196" s="57">
        <v>540818</v>
      </c>
      <c r="B2196" s="65" t="s">
        <v>165</v>
      </c>
      <c r="C2196" s="68">
        <v>216773067</v>
      </c>
      <c r="D2196" s="74" t="s">
        <v>2376</v>
      </c>
      <c r="E2196" s="73">
        <v>0</v>
      </c>
      <c r="F2196" s="66">
        <v>194174</v>
      </c>
    </row>
    <row r="2197" spans="1:6" s="67" customFormat="1" ht="12">
      <c r="A2197" s="57">
        <v>540818</v>
      </c>
      <c r="B2197" s="65" t="s">
        <v>165</v>
      </c>
      <c r="C2197" s="68">
        <v>212473124</v>
      </c>
      <c r="D2197" s="74" t="s">
        <v>2377</v>
      </c>
      <c r="E2197" s="73">
        <v>0</v>
      </c>
      <c r="F2197" s="66">
        <v>132294</v>
      </c>
    </row>
    <row r="2198" spans="1:6" s="67" customFormat="1" ht="12">
      <c r="A2198" s="57">
        <v>540818</v>
      </c>
      <c r="B2198" s="65" t="s">
        <v>165</v>
      </c>
      <c r="C2198" s="68">
        <v>214873148</v>
      </c>
      <c r="D2198" s="74" t="s">
        <v>2378</v>
      </c>
      <c r="E2198" s="73">
        <v>0</v>
      </c>
      <c r="F2198" s="66">
        <v>56265</v>
      </c>
    </row>
    <row r="2199" spans="1:6" s="67" customFormat="1" ht="12">
      <c r="A2199" s="57">
        <v>540818</v>
      </c>
      <c r="B2199" s="65" t="s">
        <v>165</v>
      </c>
      <c r="C2199" s="68">
        <v>215273152</v>
      </c>
      <c r="D2199" s="74" t="s">
        <v>2379</v>
      </c>
      <c r="E2199" s="73">
        <v>0</v>
      </c>
      <c r="F2199" s="66">
        <v>48305</v>
      </c>
    </row>
    <row r="2200" spans="1:6" s="67" customFormat="1" ht="12">
      <c r="A2200" s="57">
        <v>540818</v>
      </c>
      <c r="B2200" s="65" t="s">
        <v>165</v>
      </c>
      <c r="C2200" s="68">
        <v>216873168</v>
      </c>
      <c r="D2200" s="74" t="s">
        <v>2380</v>
      </c>
      <c r="E2200" s="73">
        <v>0</v>
      </c>
      <c r="F2200" s="66">
        <v>411842</v>
      </c>
    </row>
    <row r="2201" spans="1:6" s="67" customFormat="1" ht="12">
      <c r="A2201" s="57">
        <v>540818</v>
      </c>
      <c r="B2201" s="65" t="s">
        <v>165</v>
      </c>
      <c r="C2201" s="68">
        <v>210073200</v>
      </c>
      <c r="D2201" s="74" t="s">
        <v>2381</v>
      </c>
      <c r="E2201" s="73">
        <v>0</v>
      </c>
      <c r="F2201" s="66">
        <v>68614</v>
      </c>
    </row>
    <row r="2202" spans="1:6" s="67" customFormat="1" ht="12">
      <c r="A2202" s="57">
        <v>540818</v>
      </c>
      <c r="B2202" s="65" t="s">
        <v>165</v>
      </c>
      <c r="C2202" s="68">
        <v>211773217</v>
      </c>
      <c r="D2202" s="74" t="s">
        <v>2382</v>
      </c>
      <c r="E2202" s="73">
        <v>0</v>
      </c>
      <c r="F2202" s="66">
        <v>333759</v>
      </c>
    </row>
    <row r="2203" spans="1:6" s="67" customFormat="1" ht="12">
      <c r="A2203" s="57">
        <v>540818</v>
      </c>
      <c r="B2203" s="65" t="s">
        <v>165</v>
      </c>
      <c r="C2203" s="68">
        <v>212673226</v>
      </c>
      <c r="D2203" s="74" t="s">
        <v>2383</v>
      </c>
      <c r="E2203" s="73">
        <v>0</v>
      </c>
      <c r="F2203" s="66">
        <v>77028</v>
      </c>
    </row>
    <row r="2204" spans="1:6" s="67" customFormat="1" ht="12">
      <c r="A2204" s="57">
        <v>540818</v>
      </c>
      <c r="B2204" s="65" t="s">
        <v>165</v>
      </c>
      <c r="C2204" s="68">
        <v>213673236</v>
      </c>
      <c r="D2204" s="74" t="s">
        <v>2384</v>
      </c>
      <c r="E2204" s="73">
        <v>0</v>
      </c>
      <c r="F2204" s="66">
        <v>65557</v>
      </c>
    </row>
    <row r="2205" spans="1:6" s="67" customFormat="1" ht="12">
      <c r="A2205" s="57">
        <v>540818</v>
      </c>
      <c r="B2205" s="65" t="s">
        <v>165</v>
      </c>
      <c r="C2205" s="68">
        <v>216873268</v>
      </c>
      <c r="D2205" s="74" t="s">
        <v>2385</v>
      </c>
      <c r="E2205" s="73">
        <v>0</v>
      </c>
      <c r="F2205" s="66">
        <v>452450</v>
      </c>
    </row>
    <row r="2206" spans="1:6" s="67" customFormat="1" ht="12">
      <c r="A2206" s="57">
        <v>540818</v>
      </c>
      <c r="B2206" s="65" t="s">
        <v>165</v>
      </c>
      <c r="C2206" s="68">
        <v>217073270</v>
      </c>
      <c r="D2206" s="74" t="s">
        <v>2386</v>
      </c>
      <c r="E2206" s="73">
        <v>0</v>
      </c>
      <c r="F2206" s="66">
        <v>64618</v>
      </c>
    </row>
    <row r="2207" spans="1:6" s="67" customFormat="1" ht="12">
      <c r="A2207" s="57">
        <v>540818</v>
      </c>
      <c r="B2207" s="65" t="s">
        <v>165</v>
      </c>
      <c r="C2207" s="68">
        <v>217573275</v>
      </c>
      <c r="D2207" s="74" t="s">
        <v>2387</v>
      </c>
      <c r="E2207" s="73">
        <v>0</v>
      </c>
      <c r="F2207" s="66">
        <v>169975</v>
      </c>
    </row>
    <row r="2208" spans="1:6" s="67" customFormat="1" ht="12">
      <c r="A2208" s="57">
        <v>540818</v>
      </c>
      <c r="B2208" s="65" t="s">
        <v>165</v>
      </c>
      <c r="C2208" s="68">
        <v>218373283</v>
      </c>
      <c r="D2208" s="74" t="s">
        <v>2388</v>
      </c>
      <c r="E2208" s="73">
        <v>0</v>
      </c>
      <c r="F2208" s="66">
        <v>222760</v>
      </c>
    </row>
    <row r="2209" spans="1:6" s="67" customFormat="1" ht="12">
      <c r="A2209" s="57">
        <v>540818</v>
      </c>
      <c r="B2209" s="65" t="s">
        <v>165</v>
      </c>
      <c r="C2209" s="68">
        <v>211973319</v>
      </c>
      <c r="D2209" s="74" t="s">
        <v>2389</v>
      </c>
      <c r="E2209" s="73">
        <v>0</v>
      </c>
      <c r="F2209" s="66">
        <v>249606</v>
      </c>
    </row>
    <row r="2210" spans="1:6" s="67" customFormat="1" ht="12">
      <c r="A2210" s="57">
        <v>540818</v>
      </c>
      <c r="B2210" s="65" t="s">
        <v>165</v>
      </c>
      <c r="C2210" s="68">
        <v>214773347</v>
      </c>
      <c r="D2210" s="74" t="s">
        <v>2390</v>
      </c>
      <c r="E2210" s="73">
        <v>0</v>
      </c>
      <c r="F2210" s="66">
        <v>57203</v>
      </c>
    </row>
    <row r="2211" spans="1:6" s="67" customFormat="1" ht="12">
      <c r="A2211" s="57">
        <v>540818</v>
      </c>
      <c r="B2211" s="65" t="s">
        <v>165</v>
      </c>
      <c r="C2211" s="68">
        <v>214973349</v>
      </c>
      <c r="D2211" s="74" t="s">
        <v>2391</v>
      </c>
      <c r="E2211" s="73">
        <v>0</v>
      </c>
      <c r="F2211" s="66">
        <v>188074</v>
      </c>
    </row>
    <row r="2212" spans="1:6" s="67" customFormat="1" ht="12">
      <c r="A2212" s="57">
        <v>540818</v>
      </c>
      <c r="B2212" s="65" t="s">
        <v>165</v>
      </c>
      <c r="C2212" s="68">
        <v>215273352</v>
      </c>
      <c r="D2212" s="74" t="s">
        <v>2392</v>
      </c>
      <c r="E2212" s="73">
        <v>0</v>
      </c>
      <c r="F2212" s="66">
        <v>98971</v>
      </c>
    </row>
    <row r="2213" spans="1:6" s="67" customFormat="1" ht="12">
      <c r="A2213" s="57">
        <v>540818</v>
      </c>
      <c r="B2213" s="65" t="s">
        <v>165</v>
      </c>
      <c r="C2213" s="68">
        <v>210873408</v>
      </c>
      <c r="D2213" s="74" t="s">
        <v>2393</v>
      </c>
      <c r="E2213" s="73">
        <v>0</v>
      </c>
      <c r="F2213" s="66">
        <v>133050</v>
      </c>
    </row>
    <row r="2214" spans="1:6" s="67" customFormat="1" ht="12">
      <c r="A2214" s="57">
        <v>540818</v>
      </c>
      <c r="B2214" s="65" t="s">
        <v>165</v>
      </c>
      <c r="C2214" s="68">
        <v>211173411</v>
      </c>
      <c r="D2214" s="74" t="s">
        <v>2394</v>
      </c>
      <c r="E2214" s="73">
        <v>0</v>
      </c>
      <c r="F2214" s="66">
        <v>301058</v>
      </c>
    </row>
    <row r="2215" spans="1:6" s="67" customFormat="1" ht="12">
      <c r="A2215" s="57">
        <v>540818</v>
      </c>
      <c r="B2215" s="65" t="s">
        <v>165</v>
      </c>
      <c r="C2215" s="68">
        <v>214373443</v>
      </c>
      <c r="D2215" s="74" t="s">
        <v>2395</v>
      </c>
      <c r="E2215" s="73">
        <v>0</v>
      </c>
      <c r="F2215" s="66">
        <v>234321</v>
      </c>
    </row>
    <row r="2216" spans="1:6" s="67" customFormat="1" ht="12">
      <c r="A2216" s="57">
        <v>540818</v>
      </c>
      <c r="B2216" s="65" t="s">
        <v>165</v>
      </c>
      <c r="C2216" s="68">
        <v>214973449</v>
      </c>
      <c r="D2216" s="74" t="s">
        <v>2396</v>
      </c>
      <c r="E2216" s="73">
        <v>0</v>
      </c>
      <c r="F2216" s="66">
        <v>246307</v>
      </c>
    </row>
    <row r="2217" spans="1:6" s="67" customFormat="1" ht="12">
      <c r="A2217" s="57">
        <v>540818</v>
      </c>
      <c r="B2217" s="65" t="s">
        <v>165</v>
      </c>
      <c r="C2217" s="68">
        <v>216173461</v>
      </c>
      <c r="D2217" s="74" t="s">
        <v>2397</v>
      </c>
      <c r="E2217" s="73">
        <v>0</v>
      </c>
      <c r="F2217" s="66">
        <v>38075</v>
      </c>
    </row>
    <row r="2218" spans="1:6" s="67" customFormat="1" ht="12">
      <c r="A2218" s="57">
        <v>540818</v>
      </c>
      <c r="B2218" s="65" t="s">
        <v>165</v>
      </c>
      <c r="C2218" s="68">
        <v>218373483</v>
      </c>
      <c r="D2218" s="74" t="s">
        <v>2398</v>
      </c>
      <c r="E2218" s="73">
        <v>0</v>
      </c>
      <c r="F2218" s="66">
        <v>149211</v>
      </c>
    </row>
    <row r="2219" spans="1:6" s="67" customFormat="1" ht="12">
      <c r="A2219" s="57">
        <v>540818</v>
      </c>
      <c r="B2219" s="65" t="s">
        <v>165</v>
      </c>
      <c r="C2219" s="68">
        <v>210473504</v>
      </c>
      <c r="D2219" s="74" t="s">
        <v>2399</v>
      </c>
      <c r="E2219" s="73">
        <v>0</v>
      </c>
      <c r="F2219" s="66">
        <v>339798</v>
      </c>
    </row>
    <row r="2220" spans="1:6" s="67" customFormat="1" ht="12">
      <c r="A2220" s="57">
        <v>540818</v>
      </c>
      <c r="B2220" s="65" t="s">
        <v>165</v>
      </c>
      <c r="C2220" s="68">
        <v>212073520</v>
      </c>
      <c r="D2220" s="74" t="s">
        <v>2400</v>
      </c>
      <c r="E2220" s="73">
        <v>0</v>
      </c>
      <c r="F2220" s="66">
        <v>66162</v>
      </c>
    </row>
    <row r="2221" spans="1:6" s="67" customFormat="1" ht="12">
      <c r="A2221" s="57">
        <v>540818</v>
      </c>
      <c r="B2221" s="65" t="s">
        <v>165</v>
      </c>
      <c r="C2221" s="68">
        <v>214773547</v>
      </c>
      <c r="D2221" s="74" t="s">
        <v>2401</v>
      </c>
      <c r="E2221" s="73">
        <v>0</v>
      </c>
      <c r="F2221" s="66">
        <v>37924</v>
      </c>
    </row>
    <row r="2222" spans="1:6" s="67" customFormat="1" ht="12">
      <c r="A2222" s="57">
        <v>540818</v>
      </c>
      <c r="B2222" s="65" t="s">
        <v>165</v>
      </c>
      <c r="C2222" s="68">
        <v>215573555</v>
      </c>
      <c r="D2222" s="74" t="s">
        <v>2402</v>
      </c>
      <c r="E2222" s="73">
        <v>0</v>
      </c>
      <c r="F2222" s="66">
        <v>275534</v>
      </c>
    </row>
    <row r="2223" spans="1:6" s="67" customFormat="1" ht="12">
      <c r="A2223" s="57">
        <v>540818</v>
      </c>
      <c r="B2223" s="65" t="s">
        <v>165</v>
      </c>
      <c r="C2223" s="68">
        <v>216373563</v>
      </c>
      <c r="D2223" s="74" t="s">
        <v>2403</v>
      </c>
      <c r="E2223" s="73">
        <v>0</v>
      </c>
      <c r="F2223" s="66">
        <v>72034</v>
      </c>
    </row>
    <row r="2224" spans="1:6" s="67" customFormat="1" ht="12">
      <c r="A2224" s="57">
        <v>540818</v>
      </c>
      <c r="B2224" s="65" t="s">
        <v>165</v>
      </c>
      <c r="C2224" s="68">
        <v>218573585</v>
      </c>
      <c r="D2224" s="74" t="s">
        <v>2404</v>
      </c>
      <c r="E2224" s="73">
        <v>0</v>
      </c>
      <c r="F2224" s="66">
        <v>169824</v>
      </c>
    </row>
    <row r="2225" spans="1:6" s="67" customFormat="1" ht="12">
      <c r="A2225" s="57">
        <v>540818</v>
      </c>
      <c r="B2225" s="65" t="s">
        <v>165</v>
      </c>
      <c r="C2225" s="68">
        <v>211673616</v>
      </c>
      <c r="D2225" s="74" t="s">
        <v>0</v>
      </c>
      <c r="E2225" s="73">
        <v>0</v>
      </c>
      <c r="F2225" s="66">
        <v>239463</v>
      </c>
    </row>
    <row r="2226" spans="1:6" s="67" customFormat="1" ht="12">
      <c r="A2226" s="57">
        <v>540818</v>
      </c>
      <c r="B2226" s="65" t="s">
        <v>165</v>
      </c>
      <c r="C2226" s="68">
        <v>212273622</v>
      </c>
      <c r="D2226" s="74" t="s">
        <v>1</v>
      </c>
      <c r="E2226" s="73">
        <v>0</v>
      </c>
      <c r="F2226" s="66">
        <v>46701</v>
      </c>
    </row>
    <row r="2227" spans="1:6" s="67" customFormat="1" ht="12">
      <c r="A2227" s="57">
        <v>540818</v>
      </c>
      <c r="B2227" s="65" t="s">
        <v>165</v>
      </c>
      <c r="C2227" s="68">
        <v>212473624</v>
      </c>
      <c r="D2227" s="74" t="s">
        <v>2</v>
      </c>
      <c r="E2227" s="73">
        <v>0</v>
      </c>
      <c r="F2227" s="66">
        <v>191544</v>
      </c>
    </row>
    <row r="2228" spans="1:6" s="67" customFormat="1" ht="12">
      <c r="A2228" s="57">
        <v>540818</v>
      </c>
      <c r="B2228" s="65" t="s">
        <v>165</v>
      </c>
      <c r="C2228" s="68">
        <v>217173671</v>
      </c>
      <c r="D2228" s="74" t="s">
        <v>3</v>
      </c>
      <c r="E2228" s="73">
        <v>0</v>
      </c>
      <c r="F2228" s="66">
        <v>99546</v>
      </c>
    </row>
    <row r="2229" spans="1:6" s="67" customFormat="1" ht="12">
      <c r="A2229" s="57">
        <v>540818</v>
      </c>
      <c r="B2229" s="65" t="s">
        <v>165</v>
      </c>
      <c r="C2229" s="68">
        <v>217573675</v>
      </c>
      <c r="D2229" s="74" t="s">
        <v>4</v>
      </c>
      <c r="E2229" s="73">
        <v>0</v>
      </c>
      <c r="F2229" s="66">
        <v>125825</v>
      </c>
    </row>
    <row r="2230" spans="1:6" s="67" customFormat="1" ht="12">
      <c r="A2230" s="57">
        <v>540818</v>
      </c>
      <c r="B2230" s="65" t="s">
        <v>165</v>
      </c>
      <c r="C2230" s="68">
        <v>217873678</v>
      </c>
      <c r="D2230" s="74" t="s">
        <v>5</v>
      </c>
      <c r="E2230" s="73">
        <v>0</v>
      </c>
      <c r="F2230" s="66">
        <v>108324</v>
      </c>
    </row>
    <row r="2231" spans="1:6" s="67" customFormat="1" ht="12">
      <c r="A2231" s="57">
        <v>540818</v>
      </c>
      <c r="B2231" s="65" t="s">
        <v>165</v>
      </c>
      <c r="C2231" s="68">
        <v>218673686</v>
      </c>
      <c r="D2231" s="74" t="s">
        <v>6</v>
      </c>
      <c r="E2231" s="73">
        <v>0</v>
      </c>
      <c r="F2231" s="66">
        <v>56961</v>
      </c>
    </row>
    <row r="2232" spans="1:6" s="67" customFormat="1" ht="12">
      <c r="A2232" s="57">
        <v>540818</v>
      </c>
      <c r="B2232" s="65" t="s">
        <v>165</v>
      </c>
      <c r="C2232" s="68">
        <v>217073770</v>
      </c>
      <c r="D2232" s="74" t="s">
        <v>7</v>
      </c>
      <c r="E2232" s="73">
        <v>0</v>
      </c>
      <c r="F2232" s="66">
        <v>36386</v>
      </c>
    </row>
    <row r="2233" spans="1:6" s="67" customFormat="1" ht="12">
      <c r="A2233" s="57">
        <v>540818</v>
      </c>
      <c r="B2233" s="65" t="s">
        <v>165</v>
      </c>
      <c r="C2233" s="68">
        <v>215473854</v>
      </c>
      <c r="D2233" s="74" t="s">
        <v>8</v>
      </c>
      <c r="E2233" s="73">
        <v>0</v>
      </c>
      <c r="F2233" s="66">
        <v>44038</v>
      </c>
    </row>
    <row r="2234" spans="1:6" s="67" customFormat="1" ht="12">
      <c r="A2234" s="57">
        <v>540818</v>
      </c>
      <c r="B2234" s="65" t="s">
        <v>165</v>
      </c>
      <c r="C2234" s="68">
        <v>216173861</v>
      </c>
      <c r="D2234" s="74" t="s">
        <v>9</v>
      </c>
      <c r="E2234" s="73">
        <v>0</v>
      </c>
      <c r="F2234" s="66">
        <v>102845</v>
      </c>
    </row>
    <row r="2235" spans="1:6" s="67" customFormat="1" ht="12">
      <c r="A2235" s="57">
        <v>540818</v>
      </c>
      <c r="B2235" s="65" t="s">
        <v>165</v>
      </c>
      <c r="C2235" s="68">
        <v>217073870</v>
      </c>
      <c r="D2235" s="74" t="s">
        <v>10</v>
      </c>
      <c r="E2235" s="73">
        <v>0</v>
      </c>
      <c r="F2235" s="66">
        <v>81265</v>
      </c>
    </row>
    <row r="2236" spans="1:6" s="67" customFormat="1" ht="12">
      <c r="A2236" s="57">
        <v>540818</v>
      </c>
      <c r="B2236" s="65" t="s">
        <v>165</v>
      </c>
      <c r="C2236" s="68">
        <v>217373873</v>
      </c>
      <c r="D2236" s="74" t="s">
        <v>11</v>
      </c>
      <c r="E2236" s="73">
        <v>0</v>
      </c>
      <c r="F2236" s="66">
        <v>44370</v>
      </c>
    </row>
    <row r="2237" spans="1:6" s="67" customFormat="1" ht="12">
      <c r="A2237" s="57">
        <v>540818</v>
      </c>
      <c r="B2237" s="65" t="s">
        <v>165</v>
      </c>
      <c r="C2237" s="68">
        <v>212076020</v>
      </c>
      <c r="D2237" s="74" t="s">
        <v>12</v>
      </c>
      <c r="E2237" s="73">
        <v>0</v>
      </c>
      <c r="F2237" s="66">
        <v>109957</v>
      </c>
    </row>
    <row r="2238" spans="1:6" s="67" customFormat="1" ht="12">
      <c r="A2238" s="57">
        <v>540818</v>
      </c>
      <c r="B2238" s="65" t="s">
        <v>165</v>
      </c>
      <c r="C2238" s="68">
        <v>213676036</v>
      </c>
      <c r="D2238" s="74" t="s">
        <v>13</v>
      </c>
      <c r="E2238" s="73">
        <v>0</v>
      </c>
      <c r="F2238" s="66">
        <v>137893</v>
      </c>
    </row>
    <row r="2239" spans="1:6" s="67" customFormat="1" ht="12">
      <c r="A2239" s="57">
        <v>540818</v>
      </c>
      <c r="B2239" s="65" t="s">
        <v>165</v>
      </c>
      <c r="C2239" s="68">
        <v>214176041</v>
      </c>
      <c r="D2239" s="74" t="s">
        <v>14</v>
      </c>
      <c r="E2239" s="73">
        <v>0</v>
      </c>
      <c r="F2239" s="66">
        <v>125060</v>
      </c>
    </row>
    <row r="2240" spans="1:6" s="67" customFormat="1" ht="12">
      <c r="A2240" s="57">
        <v>540818</v>
      </c>
      <c r="B2240" s="65" t="s">
        <v>165</v>
      </c>
      <c r="C2240" s="68">
        <v>215476054</v>
      </c>
      <c r="D2240" s="74" t="s">
        <v>15</v>
      </c>
      <c r="E2240" s="73">
        <v>0</v>
      </c>
      <c r="F2240" s="66">
        <v>44885</v>
      </c>
    </row>
    <row r="2241" spans="1:6" s="67" customFormat="1" ht="12">
      <c r="A2241" s="57">
        <v>540818</v>
      </c>
      <c r="B2241" s="65" t="s">
        <v>165</v>
      </c>
      <c r="C2241" s="68">
        <v>210076100</v>
      </c>
      <c r="D2241" s="74" t="s">
        <v>16</v>
      </c>
      <c r="E2241" s="73">
        <v>0</v>
      </c>
      <c r="F2241" s="66">
        <v>117675</v>
      </c>
    </row>
    <row r="2242" spans="1:6" s="67" customFormat="1" ht="12">
      <c r="A2242" s="57">
        <v>540818</v>
      </c>
      <c r="B2242" s="65" t="s">
        <v>165</v>
      </c>
      <c r="C2242" s="68">
        <v>211376113</v>
      </c>
      <c r="D2242" s="74" t="s">
        <v>17</v>
      </c>
      <c r="E2242" s="73">
        <v>0</v>
      </c>
      <c r="F2242" s="66">
        <v>104146</v>
      </c>
    </row>
    <row r="2243" spans="1:6" s="67" customFormat="1" ht="12">
      <c r="A2243" s="57">
        <v>540818</v>
      </c>
      <c r="B2243" s="65" t="s">
        <v>165</v>
      </c>
      <c r="C2243" s="68">
        <v>212276122</v>
      </c>
      <c r="D2243" s="74" t="s">
        <v>18</v>
      </c>
      <c r="E2243" s="73">
        <v>0</v>
      </c>
      <c r="F2243" s="66">
        <v>210865</v>
      </c>
    </row>
    <row r="2244" spans="1:6" s="67" customFormat="1" ht="12">
      <c r="A2244" s="57">
        <v>540818</v>
      </c>
      <c r="B2244" s="65" t="s">
        <v>165</v>
      </c>
      <c r="C2244" s="68">
        <v>212676126</v>
      </c>
      <c r="D2244" s="74" t="s">
        <v>19</v>
      </c>
      <c r="E2244" s="73">
        <v>0</v>
      </c>
      <c r="F2244" s="66">
        <v>118613</v>
      </c>
    </row>
    <row r="2245" spans="1:6" s="67" customFormat="1" ht="12">
      <c r="A2245" s="57">
        <v>540818</v>
      </c>
      <c r="B2245" s="65" t="s">
        <v>165</v>
      </c>
      <c r="C2245" s="68">
        <v>213076130</v>
      </c>
      <c r="D2245" s="74" t="s">
        <v>20</v>
      </c>
      <c r="E2245" s="73">
        <v>0</v>
      </c>
      <c r="F2245" s="66">
        <v>413104</v>
      </c>
    </row>
    <row r="2246" spans="1:6" s="67" customFormat="1" ht="12">
      <c r="A2246" s="57">
        <v>540818</v>
      </c>
      <c r="B2246" s="65" t="s">
        <v>165</v>
      </c>
      <c r="C2246" s="68">
        <v>213376233</v>
      </c>
      <c r="D2246" s="74" t="s">
        <v>21</v>
      </c>
      <c r="E2246" s="73">
        <v>0</v>
      </c>
      <c r="F2246" s="66">
        <v>232445</v>
      </c>
    </row>
    <row r="2247" spans="1:6" s="67" customFormat="1" ht="12">
      <c r="A2247" s="57">
        <v>540818</v>
      </c>
      <c r="B2247" s="65" t="s">
        <v>165</v>
      </c>
      <c r="C2247" s="68">
        <v>214376243</v>
      </c>
      <c r="D2247" s="74" t="s">
        <v>22</v>
      </c>
      <c r="E2247" s="73">
        <v>0</v>
      </c>
      <c r="F2247" s="66">
        <v>70036</v>
      </c>
    </row>
    <row r="2248" spans="1:6" s="67" customFormat="1" ht="12">
      <c r="A2248" s="57">
        <v>540818</v>
      </c>
      <c r="B2248" s="65" t="s">
        <v>165</v>
      </c>
      <c r="C2248" s="68">
        <v>214676246</v>
      </c>
      <c r="D2248" s="74" t="s">
        <v>23</v>
      </c>
      <c r="E2248" s="73">
        <v>0</v>
      </c>
      <c r="F2248" s="66">
        <v>58111</v>
      </c>
    </row>
    <row r="2249" spans="1:6" s="67" customFormat="1" ht="12">
      <c r="A2249" s="57">
        <v>540818</v>
      </c>
      <c r="B2249" s="65" t="s">
        <v>165</v>
      </c>
      <c r="C2249" s="68">
        <v>214876248</v>
      </c>
      <c r="D2249" s="74" t="s">
        <v>24</v>
      </c>
      <c r="E2249" s="73">
        <v>0</v>
      </c>
      <c r="F2249" s="66">
        <v>303903</v>
      </c>
    </row>
    <row r="2250" spans="1:6" s="67" customFormat="1" ht="12">
      <c r="A2250" s="57">
        <v>540818</v>
      </c>
      <c r="B2250" s="65" t="s">
        <v>165</v>
      </c>
      <c r="C2250" s="68">
        <v>215076250</v>
      </c>
      <c r="D2250" s="74" t="s">
        <v>25</v>
      </c>
      <c r="E2250" s="73">
        <v>0</v>
      </c>
      <c r="F2250" s="66">
        <v>110351</v>
      </c>
    </row>
    <row r="2251" spans="1:6" s="67" customFormat="1" ht="12">
      <c r="A2251" s="57">
        <v>540818</v>
      </c>
      <c r="B2251" s="65" t="s">
        <v>165</v>
      </c>
      <c r="C2251" s="68">
        <v>217576275</v>
      </c>
      <c r="D2251" s="74" t="s">
        <v>26</v>
      </c>
      <c r="E2251" s="73">
        <v>0</v>
      </c>
      <c r="F2251" s="66">
        <v>371427</v>
      </c>
    </row>
    <row r="2252" spans="1:6" s="67" customFormat="1" ht="12">
      <c r="A2252" s="57">
        <v>540818</v>
      </c>
      <c r="B2252" s="65" t="s">
        <v>165</v>
      </c>
      <c r="C2252" s="68">
        <v>210676306</v>
      </c>
      <c r="D2252" s="74" t="s">
        <v>27</v>
      </c>
      <c r="E2252" s="73">
        <v>0</v>
      </c>
      <c r="F2252" s="66">
        <v>119400</v>
      </c>
    </row>
    <row r="2253" spans="1:6" s="67" customFormat="1" ht="12">
      <c r="A2253" s="57">
        <v>540818</v>
      </c>
      <c r="B2253" s="65" t="s">
        <v>165</v>
      </c>
      <c r="C2253" s="68">
        <v>211876318</v>
      </c>
      <c r="D2253" s="74" t="s">
        <v>28</v>
      </c>
      <c r="E2253" s="73">
        <v>0</v>
      </c>
      <c r="F2253" s="66">
        <v>206113</v>
      </c>
    </row>
    <row r="2254" spans="1:6" s="67" customFormat="1" ht="12">
      <c r="A2254" s="57">
        <v>540818</v>
      </c>
      <c r="B2254" s="65" t="s">
        <v>165</v>
      </c>
      <c r="C2254" s="68">
        <v>216476364</v>
      </c>
      <c r="D2254" s="74" t="s">
        <v>29</v>
      </c>
      <c r="E2254" s="73">
        <v>0</v>
      </c>
      <c r="F2254" s="66">
        <v>464708</v>
      </c>
    </row>
    <row r="2255" spans="1:6" s="67" customFormat="1" ht="12">
      <c r="A2255" s="57">
        <v>540818</v>
      </c>
      <c r="B2255" s="65" t="s">
        <v>165</v>
      </c>
      <c r="C2255" s="68">
        <v>217776377</v>
      </c>
      <c r="D2255" s="74" t="s">
        <v>30</v>
      </c>
      <c r="E2255" s="73">
        <v>0</v>
      </c>
      <c r="F2255" s="66">
        <v>81840</v>
      </c>
    </row>
    <row r="2256" spans="1:6" s="67" customFormat="1" ht="12">
      <c r="A2256" s="57">
        <v>540818</v>
      </c>
      <c r="B2256" s="65" t="s">
        <v>165</v>
      </c>
      <c r="C2256" s="68">
        <v>210076400</v>
      </c>
      <c r="D2256" s="74" t="s">
        <v>31</v>
      </c>
      <c r="E2256" s="73">
        <v>0</v>
      </c>
      <c r="F2256" s="66">
        <v>218855</v>
      </c>
    </row>
    <row r="2257" spans="1:6" s="67" customFormat="1" ht="12">
      <c r="A2257" s="57">
        <v>540818</v>
      </c>
      <c r="B2257" s="65" t="s">
        <v>165</v>
      </c>
      <c r="C2257" s="68">
        <v>210376403</v>
      </c>
      <c r="D2257" s="74" t="s">
        <v>32</v>
      </c>
      <c r="E2257" s="73">
        <v>0</v>
      </c>
      <c r="F2257" s="66">
        <v>106900</v>
      </c>
    </row>
    <row r="2258" spans="1:6" s="67" customFormat="1" ht="12">
      <c r="A2258" s="57">
        <v>540818</v>
      </c>
      <c r="B2258" s="65" t="s">
        <v>165</v>
      </c>
      <c r="C2258" s="68">
        <v>219776497</v>
      </c>
      <c r="D2258" s="74" t="s">
        <v>33</v>
      </c>
      <c r="E2258" s="73">
        <v>0</v>
      </c>
      <c r="F2258" s="66">
        <v>100877</v>
      </c>
    </row>
    <row r="2259" spans="1:6" s="67" customFormat="1" ht="12">
      <c r="A2259" s="57">
        <v>540818</v>
      </c>
      <c r="B2259" s="65" t="s">
        <v>165</v>
      </c>
      <c r="C2259" s="68">
        <v>216376563</v>
      </c>
      <c r="D2259" s="74" t="s">
        <v>34</v>
      </c>
      <c r="E2259" s="73">
        <v>0</v>
      </c>
      <c r="F2259" s="66">
        <v>357384</v>
      </c>
    </row>
    <row r="2260" spans="1:6" s="67" customFormat="1" ht="12">
      <c r="A2260" s="57">
        <v>540818</v>
      </c>
      <c r="B2260" s="65" t="s">
        <v>165</v>
      </c>
      <c r="C2260" s="68">
        <v>210676606</v>
      </c>
      <c r="D2260" s="74" t="s">
        <v>35</v>
      </c>
      <c r="E2260" s="73">
        <v>0</v>
      </c>
      <c r="F2260" s="66">
        <v>122336</v>
      </c>
    </row>
    <row r="2261" spans="1:6" s="67" customFormat="1" ht="12">
      <c r="A2261" s="57">
        <v>540818</v>
      </c>
      <c r="B2261" s="65" t="s">
        <v>165</v>
      </c>
      <c r="C2261" s="68">
        <v>211676616</v>
      </c>
      <c r="D2261" s="74" t="s">
        <v>36</v>
      </c>
      <c r="E2261" s="73">
        <v>0</v>
      </c>
      <c r="F2261" s="66">
        <v>131658</v>
      </c>
    </row>
    <row r="2262" spans="1:6" s="67" customFormat="1" ht="12">
      <c r="A2262" s="57">
        <v>540818</v>
      </c>
      <c r="B2262" s="65" t="s">
        <v>165</v>
      </c>
      <c r="C2262" s="68">
        <v>212276622</v>
      </c>
      <c r="D2262" s="74" t="s">
        <v>37</v>
      </c>
      <c r="E2262" s="73">
        <v>0</v>
      </c>
      <c r="F2262" s="66">
        <v>256264</v>
      </c>
    </row>
    <row r="2263" spans="1:6" s="67" customFormat="1" ht="12">
      <c r="A2263" s="57">
        <v>540818</v>
      </c>
      <c r="B2263" s="65" t="s">
        <v>165</v>
      </c>
      <c r="C2263" s="68">
        <v>217076670</v>
      </c>
      <c r="D2263" s="74" t="s">
        <v>38</v>
      </c>
      <c r="E2263" s="73">
        <v>0</v>
      </c>
      <c r="F2263" s="66">
        <v>116253</v>
      </c>
    </row>
    <row r="2264" spans="1:6" s="67" customFormat="1" ht="12">
      <c r="A2264" s="57">
        <v>540818</v>
      </c>
      <c r="B2264" s="65" t="s">
        <v>165</v>
      </c>
      <c r="C2264" s="68">
        <v>213676736</v>
      </c>
      <c r="D2264" s="74" t="s">
        <v>39</v>
      </c>
      <c r="E2264" s="73">
        <v>0</v>
      </c>
      <c r="F2264" s="66">
        <v>324696</v>
      </c>
    </row>
    <row r="2265" spans="1:6" s="67" customFormat="1" ht="12">
      <c r="A2265" s="57">
        <v>540818</v>
      </c>
      <c r="B2265" s="65" t="s">
        <v>165</v>
      </c>
      <c r="C2265" s="68">
        <v>212376823</v>
      </c>
      <c r="D2265" s="74" t="s">
        <v>40</v>
      </c>
      <c r="E2265" s="73">
        <v>0</v>
      </c>
      <c r="F2265" s="66">
        <v>127603</v>
      </c>
    </row>
    <row r="2266" spans="1:6" s="67" customFormat="1" ht="12">
      <c r="A2266" s="57">
        <v>540818</v>
      </c>
      <c r="B2266" s="65" t="s">
        <v>165</v>
      </c>
      <c r="C2266" s="68">
        <v>212876828</v>
      </c>
      <c r="D2266" s="74" t="s">
        <v>41</v>
      </c>
      <c r="E2266" s="73">
        <v>0</v>
      </c>
      <c r="F2266" s="66">
        <v>133171</v>
      </c>
    </row>
    <row r="2267" spans="1:6" s="67" customFormat="1" ht="12">
      <c r="A2267" s="57">
        <v>540818</v>
      </c>
      <c r="B2267" s="65" t="s">
        <v>165</v>
      </c>
      <c r="C2267" s="68">
        <v>214576845</v>
      </c>
      <c r="D2267" s="74" t="s">
        <v>42</v>
      </c>
      <c r="E2267" s="73">
        <v>0</v>
      </c>
      <c r="F2267" s="66">
        <v>36955</v>
      </c>
    </row>
    <row r="2268" spans="1:6" s="67" customFormat="1" ht="12">
      <c r="A2268" s="57">
        <v>540818</v>
      </c>
      <c r="B2268" s="65" t="s">
        <v>165</v>
      </c>
      <c r="C2268" s="68">
        <v>216376863</v>
      </c>
      <c r="D2268" s="74" t="s">
        <v>43</v>
      </c>
      <c r="E2268" s="73">
        <v>0</v>
      </c>
      <c r="F2268" s="66">
        <v>57143</v>
      </c>
    </row>
    <row r="2269" spans="1:6" s="67" customFormat="1" ht="12">
      <c r="A2269" s="57">
        <v>540818</v>
      </c>
      <c r="B2269" s="65" t="s">
        <v>165</v>
      </c>
      <c r="C2269" s="68">
        <v>216976869</v>
      </c>
      <c r="D2269" s="74" t="s">
        <v>44</v>
      </c>
      <c r="E2269" s="73">
        <v>0</v>
      </c>
      <c r="F2269" s="66">
        <v>54510</v>
      </c>
    </row>
    <row r="2270" spans="1:6" s="67" customFormat="1" ht="12">
      <c r="A2270" s="57">
        <v>540818</v>
      </c>
      <c r="B2270" s="65" t="s">
        <v>165</v>
      </c>
      <c r="C2270" s="68">
        <v>219076890</v>
      </c>
      <c r="D2270" s="74" t="s">
        <v>45</v>
      </c>
      <c r="E2270" s="73">
        <v>0</v>
      </c>
      <c r="F2270" s="66">
        <v>127754</v>
      </c>
    </row>
    <row r="2271" spans="1:6" s="67" customFormat="1" ht="12">
      <c r="A2271" s="57">
        <v>540818</v>
      </c>
      <c r="B2271" s="65" t="s">
        <v>165</v>
      </c>
      <c r="C2271" s="68">
        <v>219276892</v>
      </c>
      <c r="D2271" s="74" t="s">
        <v>46</v>
      </c>
      <c r="E2271" s="73">
        <v>0</v>
      </c>
      <c r="F2271" s="66">
        <v>659986</v>
      </c>
    </row>
    <row r="2272" spans="1:6" s="67" customFormat="1" ht="12">
      <c r="A2272" s="57">
        <v>540818</v>
      </c>
      <c r="B2272" s="65" t="s">
        <v>165</v>
      </c>
      <c r="C2272" s="68">
        <v>219576895</v>
      </c>
      <c r="D2272" s="74" t="s">
        <v>47</v>
      </c>
      <c r="E2272" s="73">
        <v>0</v>
      </c>
      <c r="F2272" s="66">
        <v>275332</v>
      </c>
    </row>
    <row r="2273" spans="1:6" s="67" customFormat="1" ht="12">
      <c r="A2273" s="57">
        <v>540818</v>
      </c>
      <c r="B2273" s="65" t="s">
        <v>165</v>
      </c>
      <c r="C2273" s="59">
        <v>210181001</v>
      </c>
      <c r="D2273" s="74" t="s">
        <v>48</v>
      </c>
      <c r="E2273" s="73">
        <v>0</v>
      </c>
      <c r="F2273" s="66">
        <v>499484</v>
      </c>
    </row>
    <row r="2274" spans="1:6" s="67" customFormat="1" ht="12">
      <c r="A2274" s="57">
        <v>540818</v>
      </c>
      <c r="B2274" s="65" t="s">
        <v>165</v>
      </c>
      <c r="C2274" s="59">
        <v>216581065</v>
      </c>
      <c r="D2274" s="74" t="s">
        <v>49</v>
      </c>
      <c r="E2274" s="73">
        <v>0</v>
      </c>
      <c r="F2274" s="66">
        <v>350473</v>
      </c>
    </row>
    <row r="2275" spans="1:6" s="67" customFormat="1" ht="12">
      <c r="A2275" s="57">
        <v>540818</v>
      </c>
      <c r="B2275" s="65" t="s">
        <v>165</v>
      </c>
      <c r="C2275" s="59">
        <v>212081220</v>
      </c>
      <c r="D2275" s="74" t="s">
        <v>50</v>
      </c>
      <c r="E2275" s="73">
        <v>0</v>
      </c>
      <c r="F2275" s="66">
        <v>29349</v>
      </c>
    </row>
    <row r="2276" spans="1:6" s="67" customFormat="1" ht="12">
      <c r="A2276" s="57">
        <v>540818</v>
      </c>
      <c r="B2276" s="65" t="s">
        <v>165</v>
      </c>
      <c r="C2276" s="59">
        <v>210081300</v>
      </c>
      <c r="D2276" s="74" t="s">
        <v>51</v>
      </c>
      <c r="E2276" s="73">
        <v>0</v>
      </c>
      <c r="F2276" s="66">
        <v>203485</v>
      </c>
    </row>
    <row r="2277" spans="1:6" s="67" customFormat="1" ht="12">
      <c r="A2277" s="57">
        <v>540818</v>
      </c>
      <c r="B2277" s="65" t="s">
        <v>165</v>
      </c>
      <c r="C2277" s="59">
        <v>219181591</v>
      </c>
      <c r="D2277" s="74" t="s">
        <v>52</v>
      </c>
      <c r="E2277" s="73">
        <v>0</v>
      </c>
      <c r="F2277" s="66">
        <v>34291</v>
      </c>
    </row>
    <row r="2278" spans="1:6" s="67" customFormat="1" ht="12">
      <c r="A2278" s="57">
        <v>540818</v>
      </c>
      <c r="B2278" s="65" t="s">
        <v>165</v>
      </c>
      <c r="C2278" s="59">
        <v>213681736</v>
      </c>
      <c r="D2278" s="74" t="s">
        <v>53</v>
      </c>
      <c r="E2278" s="73">
        <v>0</v>
      </c>
      <c r="F2278" s="66">
        <v>397456</v>
      </c>
    </row>
    <row r="2279" spans="1:6" s="67" customFormat="1" ht="12">
      <c r="A2279" s="57">
        <v>540818</v>
      </c>
      <c r="B2279" s="65" t="s">
        <v>165</v>
      </c>
      <c r="C2279" s="59">
        <v>219481794</v>
      </c>
      <c r="D2279" s="74" t="s">
        <v>54</v>
      </c>
      <c r="E2279" s="73">
        <v>0</v>
      </c>
      <c r="F2279" s="66">
        <v>427453</v>
      </c>
    </row>
    <row r="2280" spans="1:6" s="67" customFormat="1" ht="12">
      <c r="A2280" s="57">
        <v>540818</v>
      </c>
      <c r="B2280" s="65" t="s">
        <v>165</v>
      </c>
      <c r="C2280" s="68">
        <v>210185001</v>
      </c>
      <c r="D2280" s="74" t="s">
        <v>55</v>
      </c>
      <c r="E2280" s="73">
        <v>0</v>
      </c>
      <c r="F2280" s="66">
        <v>818248</v>
      </c>
    </row>
    <row r="2281" spans="1:6" s="67" customFormat="1" ht="12">
      <c r="A2281" s="57">
        <v>540818</v>
      </c>
      <c r="B2281" s="65" t="s">
        <v>165</v>
      </c>
      <c r="C2281" s="68">
        <v>211085010</v>
      </c>
      <c r="D2281" s="74" t="s">
        <v>56</v>
      </c>
      <c r="E2281" s="73">
        <v>0</v>
      </c>
      <c r="F2281" s="66">
        <v>257687</v>
      </c>
    </row>
    <row r="2282" spans="1:6" s="67" customFormat="1" ht="12">
      <c r="A2282" s="57">
        <v>540818</v>
      </c>
      <c r="B2282" s="65" t="s">
        <v>165</v>
      </c>
      <c r="C2282" s="68">
        <v>211585015</v>
      </c>
      <c r="D2282" s="74" t="s">
        <v>57</v>
      </c>
      <c r="E2282" s="73">
        <v>0</v>
      </c>
      <c r="F2282" s="66">
        <v>12742</v>
      </c>
    </row>
    <row r="2283" spans="1:6" s="67" customFormat="1" ht="12">
      <c r="A2283" s="57">
        <v>540818</v>
      </c>
      <c r="B2283" s="65" t="s">
        <v>165</v>
      </c>
      <c r="C2283" s="68">
        <v>212585125</v>
      </c>
      <c r="D2283" s="74" t="s">
        <v>58</v>
      </c>
      <c r="E2283" s="73">
        <v>0</v>
      </c>
      <c r="F2283" s="66">
        <v>108420</v>
      </c>
    </row>
    <row r="2284" spans="1:6" s="67" customFormat="1" ht="12">
      <c r="A2284" s="57">
        <v>540818</v>
      </c>
      <c r="B2284" s="65" t="s">
        <v>165</v>
      </c>
      <c r="C2284" s="68">
        <v>213685136</v>
      </c>
      <c r="D2284" s="74" t="s">
        <v>59</v>
      </c>
      <c r="E2284" s="73">
        <v>0</v>
      </c>
      <c r="F2284" s="66">
        <v>14196</v>
      </c>
    </row>
    <row r="2285" spans="1:6" s="67" customFormat="1" ht="12">
      <c r="A2285" s="57">
        <v>540818</v>
      </c>
      <c r="B2285" s="65" t="s">
        <v>165</v>
      </c>
      <c r="C2285" s="68">
        <v>213985139</v>
      </c>
      <c r="D2285" s="74" t="s">
        <v>60</v>
      </c>
      <c r="E2285" s="73">
        <v>0</v>
      </c>
      <c r="F2285" s="66">
        <v>93038</v>
      </c>
    </row>
    <row r="2286" spans="1:6" s="67" customFormat="1" ht="12">
      <c r="A2286" s="57">
        <v>540818</v>
      </c>
      <c r="B2286" s="65" t="s">
        <v>165</v>
      </c>
      <c r="C2286" s="68">
        <v>216285162</v>
      </c>
      <c r="D2286" s="74" t="s">
        <v>61</v>
      </c>
      <c r="E2286" s="73">
        <v>0</v>
      </c>
      <c r="F2286" s="66">
        <v>111864</v>
      </c>
    </row>
    <row r="2287" spans="1:6" s="67" customFormat="1" ht="12">
      <c r="A2287" s="57">
        <v>540818</v>
      </c>
      <c r="B2287" s="65" t="s">
        <v>165</v>
      </c>
      <c r="C2287" s="68">
        <v>212585225</v>
      </c>
      <c r="D2287" s="74" t="s">
        <v>62</v>
      </c>
      <c r="E2287" s="73">
        <v>0</v>
      </c>
      <c r="F2287" s="66">
        <v>94495</v>
      </c>
    </row>
    <row r="2288" spans="1:6" s="67" customFormat="1" ht="12">
      <c r="A2288" s="57">
        <v>540818</v>
      </c>
      <c r="B2288" s="65" t="s">
        <v>165</v>
      </c>
      <c r="C2288" s="68">
        <v>213085230</v>
      </c>
      <c r="D2288" s="74" t="s">
        <v>63</v>
      </c>
      <c r="E2288" s="73">
        <v>0</v>
      </c>
      <c r="F2288" s="66">
        <v>83545</v>
      </c>
    </row>
    <row r="2289" spans="1:6" s="67" customFormat="1" ht="12">
      <c r="A2289" s="57">
        <v>540818</v>
      </c>
      <c r="B2289" s="65" t="s">
        <v>165</v>
      </c>
      <c r="C2289" s="68">
        <v>215085250</v>
      </c>
      <c r="D2289" s="74" t="s">
        <v>64</v>
      </c>
      <c r="E2289" s="73">
        <v>0</v>
      </c>
      <c r="F2289" s="66">
        <v>242558</v>
      </c>
    </row>
    <row r="2290" spans="1:6" s="67" customFormat="1" ht="12">
      <c r="A2290" s="57">
        <v>540818</v>
      </c>
      <c r="B2290" s="65" t="s">
        <v>165</v>
      </c>
      <c r="C2290" s="68">
        <v>216385263</v>
      </c>
      <c r="D2290" s="74" t="s">
        <v>65</v>
      </c>
      <c r="E2290" s="73">
        <v>0</v>
      </c>
      <c r="F2290" s="66">
        <v>64694</v>
      </c>
    </row>
    <row r="2291" spans="1:6" s="67" customFormat="1" ht="12">
      <c r="A2291" s="57">
        <v>540818</v>
      </c>
      <c r="B2291" s="65" t="s">
        <v>165</v>
      </c>
      <c r="C2291" s="68">
        <v>217985279</v>
      </c>
      <c r="D2291" s="74" t="s">
        <v>66</v>
      </c>
      <c r="E2291" s="73">
        <v>0</v>
      </c>
      <c r="F2291" s="66">
        <v>12500</v>
      </c>
    </row>
    <row r="2292" spans="1:6" s="67" customFormat="1" ht="12">
      <c r="A2292" s="57">
        <v>540818</v>
      </c>
      <c r="B2292" s="65" t="s">
        <v>165</v>
      </c>
      <c r="C2292" s="68">
        <v>210085300</v>
      </c>
      <c r="D2292" s="74" t="s">
        <v>67</v>
      </c>
      <c r="E2292" s="73">
        <v>0</v>
      </c>
      <c r="F2292" s="66">
        <v>32355</v>
      </c>
    </row>
    <row r="2293" spans="1:6" s="67" customFormat="1" ht="12">
      <c r="A2293" s="57">
        <v>540818</v>
      </c>
      <c r="B2293" s="65" t="s">
        <v>165</v>
      </c>
      <c r="C2293" s="68">
        <v>211585315</v>
      </c>
      <c r="D2293" s="74" t="s">
        <v>68</v>
      </c>
      <c r="E2293" s="73">
        <v>0</v>
      </c>
      <c r="F2293" s="66">
        <v>16021</v>
      </c>
    </row>
    <row r="2294" spans="1:6" s="67" customFormat="1" ht="12">
      <c r="A2294" s="57">
        <v>540818</v>
      </c>
      <c r="B2294" s="65" t="s">
        <v>165</v>
      </c>
      <c r="C2294" s="68">
        <v>212585325</v>
      </c>
      <c r="D2294" s="74" t="s">
        <v>69</v>
      </c>
      <c r="E2294" s="73">
        <v>0</v>
      </c>
      <c r="F2294" s="66">
        <v>51750</v>
      </c>
    </row>
    <row r="2295" spans="1:6" s="67" customFormat="1" ht="12">
      <c r="A2295" s="57">
        <v>540818</v>
      </c>
      <c r="B2295" s="65" t="s">
        <v>165</v>
      </c>
      <c r="C2295" s="68">
        <v>210085400</v>
      </c>
      <c r="D2295" s="74" t="s">
        <v>70</v>
      </c>
      <c r="E2295" s="73">
        <v>0</v>
      </c>
      <c r="F2295" s="66">
        <v>90978</v>
      </c>
    </row>
    <row r="2296" spans="1:6" s="67" customFormat="1" ht="12">
      <c r="A2296" s="57">
        <v>540818</v>
      </c>
      <c r="B2296" s="65" t="s">
        <v>165</v>
      </c>
      <c r="C2296" s="68">
        <v>211085410</v>
      </c>
      <c r="D2296" s="74" t="s">
        <v>71</v>
      </c>
      <c r="E2296" s="73">
        <v>0</v>
      </c>
      <c r="F2296" s="66">
        <v>138044</v>
      </c>
    </row>
    <row r="2297" spans="1:6" s="67" customFormat="1" ht="12">
      <c r="A2297" s="57">
        <v>540818</v>
      </c>
      <c r="B2297" s="65" t="s">
        <v>165</v>
      </c>
      <c r="C2297" s="68">
        <v>213085430</v>
      </c>
      <c r="D2297" s="74" t="s">
        <v>72</v>
      </c>
      <c r="E2297" s="73">
        <v>0</v>
      </c>
      <c r="F2297" s="66">
        <v>105417</v>
      </c>
    </row>
    <row r="2298" spans="1:6" s="67" customFormat="1" ht="12">
      <c r="A2298" s="57">
        <v>540818</v>
      </c>
      <c r="B2298" s="65" t="s">
        <v>165</v>
      </c>
      <c r="C2298" s="68">
        <v>214085440</v>
      </c>
      <c r="D2298" s="74" t="s">
        <v>73</v>
      </c>
      <c r="E2298" s="73">
        <v>0</v>
      </c>
      <c r="F2298" s="66">
        <v>173880</v>
      </c>
    </row>
    <row r="2299" spans="1:6" s="67" customFormat="1" ht="12">
      <c r="A2299" s="57">
        <v>540818</v>
      </c>
      <c r="B2299" s="65" t="s">
        <v>165</v>
      </c>
      <c r="C2299" s="68">
        <v>210186001</v>
      </c>
      <c r="D2299" s="74" t="s">
        <v>74</v>
      </c>
      <c r="E2299" s="73">
        <v>0</v>
      </c>
      <c r="F2299" s="66">
        <v>306143</v>
      </c>
    </row>
    <row r="2300" spans="1:6" s="67" customFormat="1" ht="12">
      <c r="A2300" s="57">
        <v>540818</v>
      </c>
      <c r="B2300" s="65" t="s">
        <v>165</v>
      </c>
      <c r="C2300" s="68">
        <v>211986219</v>
      </c>
      <c r="D2300" s="74" t="s">
        <v>75</v>
      </c>
      <c r="E2300" s="73">
        <v>0</v>
      </c>
      <c r="F2300" s="66">
        <v>38849</v>
      </c>
    </row>
    <row r="2301" spans="1:6" s="67" customFormat="1" ht="12">
      <c r="A2301" s="57">
        <v>540818</v>
      </c>
      <c r="B2301" s="65" t="s">
        <v>165</v>
      </c>
      <c r="C2301" s="68">
        <v>212086320</v>
      </c>
      <c r="D2301" s="74" t="s">
        <v>76</v>
      </c>
      <c r="E2301" s="73">
        <v>0</v>
      </c>
      <c r="F2301" s="66">
        <v>451934</v>
      </c>
    </row>
    <row r="2302" spans="1:6" s="67" customFormat="1" ht="12">
      <c r="A2302" s="57">
        <v>540818</v>
      </c>
      <c r="B2302" s="65" t="s">
        <v>165</v>
      </c>
      <c r="C2302" s="68">
        <v>216886568</v>
      </c>
      <c r="D2302" s="74" t="s">
        <v>77</v>
      </c>
      <c r="E2302" s="73">
        <v>0</v>
      </c>
      <c r="F2302" s="66">
        <v>516861</v>
      </c>
    </row>
    <row r="2303" spans="1:6" s="67" customFormat="1" ht="12">
      <c r="A2303" s="57">
        <v>540818</v>
      </c>
      <c r="B2303" s="65" t="s">
        <v>165</v>
      </c>
      <c r="C2303" s="68">
        <v>216986569</v>
      </c>
      <c r="D2303" s="74" t="s">
        <v>78</v>
      </c>
      <c r="E2303" s="73">
        <v>0</v>
      </c>
      <c r="F2303" s="66">
        <v>123628</v>
      </c>
    </row>
    <row r="2304" spans="1:6" s="67" customFormat="1" ht="12">
      <c r="A2304" s="57">
        <v>540818</v>
      </c>
      <c r="B2304" s="65" t="s">
        <v>165</v>
      </c>
      <c r="C2304" s="68">
        <v>217186571</v>
      </c>
      <c r="D2304" s="74" t="s">
        <v>79</v>
      </c>
      <c r="E2304" s="73">
        <v>0</v>
      </c>
      <c r="F2304" s="66">
        <v>317513</v>
      </c>
    </row>
    <row r="2305" spans="1:6" s="67" customFormat="1" ht="12">
      <c r="A2305" s="57">
        <v>540818</v>
      </c>
      <c r="B2305" s="65" t="s">
        <v>165</v>
      </c>
      <c r="C2305" s="68">
        <v>217386573</v>
      </c>
      <c r="D2305" s="74" t="s">
        <v>80</v>
      </c>
      <c r="E2305" s="73">
        <v>0</v>
      </c>
      <c r="F2305" s="66">
        <v>263562</v>
      </c>
    </row>
    <row r="2306" spans="1:6" s="67" customFormat="1" ht="12">
      <c r="A2306" s="57">
        <v>540818</v>
      </c>
      <c r="B2306" s="65" t="s">
        <v>165</v>
      </c>
      <c r="C2306" s="68">
        <v>214986749</v>
      </c>
      <c r="D2306" s="74" t="s">
        <v>81</v>
      </c>
      <c r="E2306" s="73">
        <v>0</v>
      </c>
      <c r="F2306" s="66">
        <v>124334</v>
      </c>
    </row>
    <row r="2307" spans="1:6" s="67" customFormat="1" ht="12">
      <c r="A2307" s="57">
        <v>540818</v>
      </c>
      <c r="B2307" s="65" t="s">
        <v>165</v>
      </c>
      <c r="C2307" s="68">
        <v>215586755</v>
      </c>
      <c r="D2307" s="74" t="s">
        <v>82</v>
      </c>
      <c r="E2307" s="73">
        <v>0</v>
      </c>
      <c r="F2307" s="66">
        <v>44413</v>
      </c>
    </row>
    <row r="2308" spans="1:6" s="67" customFormat="1" ht="12">
      <c r="A2308" s="57">
        <v>540818</v>
      </c>
      <c r="B2308" s="65" t="s">
        <v>165</v>
      </c>
      <c r="C2308" s="68">
        <v>215786757</v>
      </c>
      <c r="D2308" s="74" t="s">
        <v>83</v>
      </c>
      <c r="E2308" s="73">
        <v>0</v>
      </c>
      <c r="F2308" s="66">
        <v>165272</v>
      </c>
    </row>
    <row r="2309" spans="1:6" s="67" customFormat="1" ht="12">
      <c r="A2309" s="57">
        <v>540818</v>
      </c>
      <c r="B2309" s="65" t="s">
        <v>165</v>
      </c>
      <c r="C2309" s="68">
        <v>216086760</v>
      </c>
      <c r="D2309" s="74" t="s">
        <v>84</v>
      </c>
      <c r="E2309" s="73">
        <v>0</v>
      </c>
      <c r="F2309" s="66">
        <v>74445</v>
      </c>
    </row>
    <row r="2310" spans="1:6" s="67" customFormat="1" ht="12">
      <c r="A2310" s="57">
        <v>540818</v>
      </c>
      <c r="B2310" s="65" t="s">
        <v>165</v>
      </c>
      <c r="C2310" s="68">
        <v>216586865</v>
      </c>
      <c r="D2310" s="74" t="s">
        <v>85</v>
      </c>
      <c r="E2310" s="73">
        <v>0</v>
      </c>
      <c r="F2310" s="66">
        <v>390020</v>
      </c>
    </row>
    <row r="2311" spans="1:6" s="67" customFormat="1" ht="12">
      <c r="A2311" s="57">
        <v>540818</v>
      </c>
      <c r="B2311" s="65" t="s">
        <v>165</v>
      </c>
      <c r="C2311" s="68">
        <v>218586885</v>
      </c>
      <c r="D2311" s="74" t="s">
        <v>86</v>
      </c>
      <c r="E2311" s="73">
        <v>0</v>
      </c>
      <c r="F2311" s="66">
        <v>206805</v>
      </c>
    </row>
    <row r="2312" spans="1:6" s="67" customFormat="1" ht="12">
      <c r="A2312" s="57">
        <v>540818</v>
      </c>
      <c r="B2312" s="65" t="s">
        <v>165</v>
      </c>
      <c r="C2312" s="59">
        <v>216488564</v>
      </c>
      <c r="D2312" s="74" t="s">
        <v>87</v>
      </c>
      <c r="E2312" s="73">
        <v>0</v>
      </c>
      <c r="F2312" s="66">
        <v>374605</v>
      </c>
    </row>
    <row r="2313" spans="1:6" s="67" customFormat="1" ht="12">
      <c r="A2313" s="57">
        <v>540818</v>
      </c>
      <c r="B2313" s="65" t="s">
        <v>165</v>
      </c>
      <c r="C2313" s="59" t="s">
        <v>88</v>
      </c>
      <c r="D2313" s="74" t="s">
        <v>89</v>
      </c>
      <c r="E2313" s="73">
        <v>0</v>
      </c>
      <c r="F2313" s="66">
        <v>371397</v>
      </c>
    </row>
    <row r="2314" spans="1:6" s="67" customFormat="1" ht="12">
      <c r="A2314" s="57">
        <v>540818</v>
      </c>
      <c r="B2314" s="65" t="s">
        <v>165</v>
      </c>
      <c r="C2314" s="59" t="s">
        <v>90</v>
      </c>
      <c r="D2314" s="74" t="s">
        <v>91</v>
      </c>
      <c r="E2314" s="73">
        <v>0</v>
      </c>
      <c r="F2314" s="66">
        <v>93528</v>
      </c>
    </row>
    <row r="2315" spans="1:6" s="67" customFormat="1" ht="12">
      <c r="A2315" s="57">
        <v>540818</v>
      </c>
      <c r="B2315" s="65" t="s">
        <v>165</v>
      </c>
      <c r="C2315" s="68">
        <v>210194001</v>
      </c>
      <c r="D2315" s="74" t="s">
        <v>92</v>
      </c>
      <c r="E2315" s="73">
        <v>0</v>
      </c>
      <c r="F2315" s="66">
        <v>266767</v>
      </c>
    </row>
    <row r="2316" spans="1:6" s="67" customFormat="1" ht="12">
      <c r="A2316" s="57">
        <v>540818</v>
      </c>
      <c r="B2316" s="65" t="s">
        <v>165</v>
      </c>
      <c r="C2316" s="68">
        <v>210195001</v>
      </c>
      <c r="D2316" s="74" t="s">
        <v>93</v>
      </c>
      <c r="E2316" s="73">
        <v>0</v>
      </c>
      <c r="F2316" s="66">
        <v>511306</v>
      </c>
    </row>
    <row r="2317" spans="1:6" s="67" customFormat="1" ht="12">
      <c r="A2317" s="57">
        <v>540818</v>
      </c>
      <c r="B2317" s="65" t="s">
        <v>165</v>
      </c>
      <c r="C2317" s="68">
        <v>211595015</v>
      </c>
      <c r="D2317" s="74" t="s">
        <v>94</v>
      </c>
      <c r="E2317" s="73">
        <v>0</v>
      </c>
      <c r="F2317" s="66">
        <v>75430</v>
      </c>
    </row>
    <row r="2318" spans="1:6" s="67" customFormat="1" ht="12">
      <c r="A2318" s="57">
        <v>540818</v>
      </c>
      <c r="B2318" s="65" t="s">
        <v>165</v>
      </c>
      <c r="C2318" s="68">
        <v>212595025</v>
      </c>
      <c r="D2318" s="74" t="s">
        <v>95</v>
      </c>
      <c r="E2318" s="73">
        <v>0</v>
      </c>
      <c r="F2318" s="66">
        <v>184793</v>
      </c>
    </row>
    <row r="2319" spans="1:6" s="67" customFormat="1" ht="12">
      <c r="A2319" s="57">
        <v>540818</v>
      </c>
      <c r="B2319" s="65" t="s">
        <v>165</v>
      </c>
      <c r="C2319" s="68">
        <v>210095200</v>
      </c>
      <c r="D2319" s="74" t="s">
        <v>96</v>
      </c>
      <c r="E2319" s="73">
        <v>0</v>
      </c>
      <c r="F2319" s="66">
        <v>65480</v>
      </c>
    </row>
    <row r="2320" spans="1:6" s="67" customFormat="1" ht="12">
      <c r="A2320" s="57">
        <v>540818</v>
      </c>
      <c r="B2320" s="65" t="s">
        <v>165</v>
      </c>
      <c r="C2320" s="68">
        <v>210197001</v>
      </c>
      <c r="D2320" s="74" t="s">
        <v>97</v>
      </c>
      <c r="E2320" s="73">
        <v>0</v>
      </c>
      <c r="F2320" s="66">
        <v>272573</v>
      </c>
    </row>
    <row r="2321" spans="1:6" s="67" customFormat="1" ht="12">
      <c r="A2321" s="57">
        <v>540818</v>
      </c>
      <c r="B2321" s="65" t="s">
        <v>165</v>
      </c>
      <c r="C2321" s="68">
        <v>216197161</v>
      </c>
      <c r="D2321" s="74" t="s">
        <v>98</v>
      </c>
      <c r="E2321" s="73">
        <v>0</v>
      </c>
      <c r="F2321" s="66">
        <v>37417</v>
      </c>
    </row>
    <row r="2322" spans="1:6" s="67" customFormat="1" ht="12">
      <c r="A2322" s="57">
        <v>540818</v>
      </c>
      <c r="B2322" s="65" t="s">
        <v>165</v>
      </c>
      <c r="C2322" s="68">
        <v>216697666</v>
      </c>
      <c r="D2322" s="74" t="s">
        <v>99</v>
      </c>
      <c r="E2322" s="73">
        <v>0</v>
      </c>
      <c r="F2322" s="66">
        <v>15438</v>
      </c>
    </row>
    <row r="2323" spans="1:6" s="67" customFormat="1" ht="12">
      <c r="A2323" s="57">
        <v>540818</v>
      </c>
      <c r="B2323" s="65" t="s">
        <v>165</v>
      </c>
      <c r="C2323" s="68">
        <v>210199001</v>
      </c>
      <c r="D2323" s="74" t="s">
        <v>100</v>
      </c>
      <c r="E2323" s="73">
        <v>0</v>
      </c>
      <c r="F2323" s="66">
        <v>124627</v>
      </c>
    </row>
    <row r="2324" spans="1:6" s="67" customFormat="1" ht="12">
      <c r="A2324" s="57">
        <v>540818</v>
      </c>
      <c r="B2324" s="65" t="s">
        <v>165</v>
      </c>
      <c r="C2324" s="68">
        <v>212499524</v>
      </c>
      <c r="D2324" s="74" t="s">
        <v>101</v>
      </c>
      <c r="E2324" s="73">
        <v>0</v>
      </c>
      <c r="F2324" s="66">
        <v>99189</v>
      </c>
    </row>
    <row r="2325" spans="1:6" s="67" customFormat="1" ht="12">
      <c r="A2325" s="57">
        <v>540818</v>
      </c>
      <c r="B2325" s="65" t="s">
        <v>165</v>
      </c>
      <c r="C2325" s="68">
        <v>212499624</v>
      </c>
      <c r="D2325" s="74" t="s">
        <v>102</v>
      </c>
      <c r="E2325" s="73">
        <v>0</v>
      </c>
      <c r="F2325" s="66">
        <v>42083</v>
      </c>
    </row>
    <row r="2326" spans="1:6" s="67" customFormat="1" ht="12">
      <c r="A2326" s="57">
        <v>540818</v>
      </c>
      <c r="B2326" s="65" t="s">
        <v>165</v>
      </c>
      <c r="C2326" s="68">
        <v>217399773</v>
      </c>
      <c r="D2326" s="74" t="s">
        <v>103</v>
      </c>
      <c r="E2326" s="73">
        <v>0</v>
      </c>
      <c r="F2326" s="66">
        <v>422498</v>
      </c>
    </row>
    <row r="2327" spans="1:6" s="67" customFormat="1" ht="12">
      <c r="A2327" s="109">
        <v>542301</v>
      </c>
      <c r="B2327" s="141" t="s">
        <v>166</v>
      </c>
      <c r="C2327" s="142"/>
      <c r="D2327" s="143"/>
      <c r="E2327" s="119"/>
      <c r="F2327" s="111">
        <f>+F2328+F2329</f>
        <v>751193527</v>
      </c>
    </row>
    <row r="2328" spans="1:6" s="67" customFormat="1" ht="12">
      <c r="A2328" s="57">
        <v>542301</v>
      </c>
      <c r="B2328" s="58" t="s">
        <v>167</v>
      </c>
      <c r="C2328" s="112">
        <v>44600000</v>
      </c>
      <c r="D2328" s="113" t="s">
        <v>105</v>
      </c>
      <c r="E2328" s="66">
        <v>0</v>
      </c>
      <c r="F2328" s="66">
        <v>675295060</v>
      </c>
    </row>
    <row r="2329" spans="1:6" s="67" customFormat="1" ht="12">
      <c r="A2329" s="57">
        <v>542301</v>
      </c>
      <c r="B2329" s="58" t="s">
        <v>167</v>
      </c>
      <c r="C2329" s="112">
        <v>27400000</v>
      </c>
      <c r="D2329" s="113" t="s">
        <v>148</v>
      </c>
      <c r="E2329" s="66">
        <v>0</v>
      </c>
      <c r="F2329" s="66">
        <v>75898467</v>
      </c>
    </row>
    <row r="2330" spans="1:6" s="67" customFormat="1" ht="12">
      <c r="A2330" s="109">
        <v>542303</v>
      </c>
      <c r="B2330" s="149" t="s">
        <v>168</v>
      </c>
      <c r="C2330" s="150"/>
      <c r="D2330" s="151"/>
      <c r="E2330" s="119"/>
      <c r="F2330" s="111">
        <f>SUM(F2331:F2332)</f>
        <v>1005634</v>
      </c>
    </row>
    <row r="2331" spans="1:6" s="67" customFormat="1" ht="12">
      <c r="A2331" s="57">
        <v>542303</v>
      </c>
      <c r="B2331" s="58" t="s">
        <v>169</v>
      </c>
      <c r="C2331" s="112">
        <v>11300000</v>
      </c>
      <c r="D2331" s="113" t="s">
        <v>216</v>
      </c>
      <c r="E2331" s="66">
        <v>0</v>
      </c>
      <c r="F2331" s="66">
        <v>989589</v>
      </c>
    </row>
    <row r="2332" spans="1:6" s="67" customFormat="1" ht="12">
      <c r="A2332" s="57">
        <v>542303</v>
      </c>
      <c r="B2332" s="58" t="s">
        <v>169</v>
      </c>
      <c r="C2332" s="112">
        <v>234111001</v>
      </c>
      <c r="D2332" s="113" t="s">
        <v>170</v>
      </c>
      <c r="E2332" s="66">
        <v>0</v>
      </c>
      <c r="F2332" s="66">
        <v>16045</v>
      </c>
    </row>
    <row r="2333" spans="1:6" s="67" customFormat="1" ht="12">
      <c r="A2333" s="109">
        <v>542305</v>
      </c>
      <c r="B2333" s="149" t="s">
        <v>171</v>
      </c>
      <c r="C2333" s="150"/>
      <c r="D2333" s="151"/>
      <c r="E2333" s="119"/>
      <c r="F2333" s="111">
        <f>+SUM(F2334:F2372)</f>
        <v>733374393.9960003</v>
      </c>
    </row>
    <row r="2334" spans="1:6" s="67" customFormat="1" ht="12">
      <c r="A2334" s="57">
        <v>542305</v>
      </c>
      <c r="B2334" s="58" t="s">
        <v>172</v>
      </c>
      <c r="C2334" s="77">
        <v>124876000</v>
      </c>
      <c r="D2334" s="58" t="s">
        <v>173</v>
      </c>
      <c r="E2334" s="66">
        <v>0</v>
      </c>
      <c r="F2334" s="66">
        <v>546838.16</v>
      </c>
    </row>
    <row r="2335" spans="1:6" s="67" customFormat="1" ht="12">
      <c r="A2335" s="57">
        <v>542305</v>
      </c>
      <c r="B2335" s="58" t="s">
        <v>172</v>
      </c>
      <c r="C2335" s="78">
        <v>821400000</v>
      </c>
      <c r="D2335" s="58" t="s">
        <v>174</v>
      </c>
      <c r="E2335" s="66">
        <v>0</v>
      </c>
      <c r="F2335" s="66">
        <v>4714179.344</v>
      </c>
    </row>
    <row r="2336" spans="1:6" s="67" customFormat="1" ht="12">
      <c r="A2336" s="57">
        <v>542305</v>
      </c>
      <c r="B2336" s="58" t="s">
        <v>172</v>
      </c>
      <c r="C2336" s="78">
        <v>120205000</v>
      </c>
      <c r="D2336" s="58" t="s">
        <v>1243</v>
      </c>
      <c r="E2336" s="66">
        <v>0</v>
      </c>
      <c r="F2336" s="66">
        <v>82339805.162</v>
      </c>
    </row>
    <row r="2337" spans="1:6" s="67" customFormat="1" ht="12">
      <c r="A2337" s="57">
        <v>542305</v>
      </c>
      <c r="B2337" s="58" t="s">
        <v>172</v>
      </c>
      <c r="C2337" s="78">
        <v>27017000</v>
      </c>
      <c r="D2337" s="58" t="s">
        <v>1248</v>
      </c>
      <c r="E2337" s="66">
        <v>0</v>
      </c>
      <c r="F2337" s="66">
        <v>27347671.032</v>
      </c>
    </row>
    <row r="2338" spans="1:6" s="67" customFormat="1" ht="12">
      <c r="A2338" s="57">
        <v>542305</v>
      </c>
      <c r="B2338" s="58" t="s">
        <v>172</v>
      </c>
      <c r="C2338" s="78">
        <v>122613000</v>
      </c>
      <c r="D2338" s="58" t="s">
        <v>175</v>
      </c>
      <c r="E2338" s="66">
        <v>0</v>
      </c>
      <c r="F2338" s="66">
        <v>22814472.904</v>
      </c>
    </row>
    <row r="2339" spans="1:6" s="67" customFormat="1" ht="12">
      <c r="A2339" s="57">
        <v>542305</v>
      </c>
      <c r="B2339" s="58" t="s">
        <v>172</v>
      </c>
      <c r="C2339" s="78">
        <v>27123000</v>
      </c>
      <c r="D2339" s="58" t="s">
        <v>1254</v>
      </c>
      <c r="E2339" s="66">
        <v>0</v>
      </c>
      <c r="F2339" s="66">
        <v>31185491.458</v>
      </c>
    </row>
    <row r="2340" spans="1:6" s="67" customFormat="1" ht="12">
      <c r="A2340" s="57">
        <v>542305</v>
      </c>
      <c r="B2340" s="58" t="s">
        <v>172</v>
      </c>
      <c r="C2340" s="78">
        <v>127625000</v>
      </c>
      <c r="D2340" s="58" t="s">
        <v>212</v>
      </c>
      <c r="E2340" s="66">
        <v>0</v>
      </c>
      <c r="F2340" s="66">
        <v>2538430.912</v>
      </c>
    </row>
    <row r="2341" spans="1:6" s="67" customFormat="1" ht="12">
      <c r="A2341" s="57">
        <v>542305</v>
      </c>
      <c r="B2341" s="58" t="s">
        <v>172</v>
      </c>
      <c r="C2341" s="78">
        <v>26318000</v>
      </c>
      <c r="D2341" s="58" t="s">
        <v>176</v>
      </c>
      <c r="E2341" s="66">
        <v>0</v>
      </c>
      <c r="F2341" s="66">
        <v>6010421.198</v>
      </c>
    </row>
    <row r="2342" spans="1:6" s="67" customFormat="1" ht="12">
      <c r="A2342" s="57">
        <v>542305</v>
      </c>
      <c r="B2342" s="58" t="s">
        <v>172</v>
      </c>
      <c r="C2342" s="78">
        <v>129444000</v>
      </c>
      <c r="D2342" s="58" t="s">
        <v>1258</v>
      </c>
      <c r="E2342" s="66">
        <v>0</v>
      </c>
      <c r="F2342" s="66">
        <v>4486613.11</v>
      </c>
    </row>
    <row r="2343" spans="1:6" s="67" customFormat="1" ht="12">
      <c r="A2343" s="57">
        <v>542305</v>
      </c>
      <c r="B2343" s="58" t="s">
        <v>172</v>
      </c>
      <c r="C2343" s="78">
        <v>28450000</v>
      </c>
      <c r="D2343" s="58" t="s">
        <v>177</v>
      </c>
      <c r="E2343" s="66">
        <v>0</v>
      </c>
      <c r="F2343" s="66">
        <v>8090189.848</v>
      </c>
    </row>
    <row r="2344" spans="1:6" s="67" customFormat="1" ht="12">
      <c r="A2344" s="57">
        <v>542305</v>
      </c>
      <c r="B2344" s="58" t="s">
        <v>172</v>
      </c>
      <c r="C2344" s="78">
        <v>124552000</v>
      </c>
      <c r="D2344" s="58" t="s">
        <v>178</v>
      </c>
      <c r="E2344" s="66">
        <v>0</v>
      </c>
      <c r="F2344" s="66">
        <v>17119117.502</v>
      </c>
    </row>
    <row r="2345" spans="1:6" s="67" customFormat="1" ht="12">
      <c r="A2345" s="57">
        <v>542305</v>
      </c>
      <c r="B2345" s="58" t="s">
        <v>172</v>
      </c>
      <c r="C2345" s="78">
        <v>125454000</v>
      </c>
      <c r="D2345" s="58" t="s">
        <v>179</v>
      </c>
      <c r="E2345" s="66">
        <v>0</v>
      </c>
      <c r="F2345" s="66">
        <v>7926975.576</v>
      </c>
    </row>
    <row r="2346" spans="1:6" s="67" customFormat="1" ht="12">
      <c r="A2346" s="57">
        <v>542305</v>
      </c>
      <c r="B2346" s="58" t="s">
        <v>172</v>
      </c>
      <c r="C2346" s="78">
        <v>128870000</v>
      </c>
      <c r="D2346" s="58" t="s">
        <v>1268</v>
      </c>
      <c r="E2346" s="66">
        <v>0</v>
      </c>
      <c r="F2346" s="66">
        <v>4443558.11</v>
      </c>
    </row>
    <row r="2347" spans="1:6" s="67" customFormat="1" ht="12">
      <c r="A2347" s="57">
        <v>542305</v>
      </c>
      <c r="B2347" s="58" t="s">
        <v>172</v>
      </c>
      <c r="C2347" s="78">
        <v>121708000</v>
      </c>
      <c r="D2347" s="58" t="s">
        <v>1245</v>
      </c>
      <c r="E2347" s="66">
        <v>0</v>
      </c>
      <c r="F2347" s="66">
        <v>32779303.848</v>
      </c>
    </row>
    <row r="2348" spans="1:6" s="67" customFormat="1" ht="12">
      <c r="A2348" s="57">
        <v>542305</v>
      </c>
      <c r="B2348" s="58" t="s">
        <v>172</v>
      </c>
      <c r="C2348" s="78">
        <v>27219000</v>
      </c>
      <c r="D2348" s="58" t="s">
        <v>1251</v>
      </c>
      <c r="E2348" s="66">
        <v>0</v>
      </c>
      <c r="F2348" s="66">
        <v>33744083.824</v>
      </c>
    </row>
    <row r="2349" spans="1:6" s="67" customFormat="1" ht="12">
      <c r="A2349" s="57">
        <v>542305</v>
      </c>
      <c r="B2349" s="58" t="s">
        <v>172</v>
      </c>
      <c r="C2349" s="78">
        <v>121647000</v>
      </c>
      <c r="D2349" s="58" t="s">
        <v>180</v>
      </c>
      <c r="E2349" s="66">
        <v>0</v>
      </c>
      <c r="F2349" s="66">
        <v>12038568.442</v>
      </c>
    </row>
    <row r="2350" spans="1:6" s="67" customFormat="1" ht="12">
      <c r="A2350" s="57">
        <v>542305</v>
      </c>
      <c r="B2350" s="58" t="s">
        <v>172</v>
      </c>
      <c r="C2350" s="78">
        <v>826076000</v>
      </c>
      <c r="D2350" s="58" t="s">
        <v>181</v>
      </c>
      <c r="E2350" s="66">
        <v>0</v>
      </c>
      <c r="F2350" s="66">
        <v>2528678.984</v>
      </c>
    </row>
    <row r="2351" spans="1:6" s="67" customFormat="1" ht="12">
      <c r="A2351" s="57">
        <v>542305</v>
      </c>
      <c r="B2351" s="58" t="s">
        <v>172</v>
      </c>
      <c r="C2351" s="78">
        <v>126663000</v>
      </c>
      <c r="D2351" s="58" t="s">
        <v>1264</v>
      </c>
      <c r="E2351" s="66">
        <v>0</v>
      </c>
      <c r="F2351" s="66">
        <v>14232067.946</v>
      </c>
    </row>
    <row r="2352" spans="1:6" s="67" customFormat="1" ht="12">
      <c r="A2352" s="57">
        <v>542305</v>
      </c>
      <c r="B2352" s="58" t="s">
        <v>172</v>
      </c>
      <c r="C2352" s="78">
        <v>129373000</v>
      </c>
      <c r="D2352" s="58" t="s">
        <v>1269</v>
      </c>
      <c r="E2352" s="66">
        <v>0</v>
      </c>
      <c r="F2352" s="66">
        <v>11375699.286</v>
      </c>
    </row>
    <row r="2353" spans="1:6" s="67" customFormat="1" ht="12">
      <c r="A2353" s="57">
        <v>542305</v>
      </c>
      <c r="B2353" s="58" t="s">
        <v>172</v>
      </c>
      <c r="C2353" s="78">
        <v>120676000</v>
      </c>
      <c r="D2353" s="58" t="s">
        <v>182</v>
      </c>
      <c r="E2353" s="66">
        <v>0</v>
      </c>
      <c r="F2353" s="66">
        <v>61616612.726</v>
      </c>
    </row>
    <row r="2354" spans="1:6" s="67" customFormat="1" ht="12">
      <c r="A2354" s="57">
        <v>542305</v>
      </c>
      <c r="B2354" s="58" t="s">
        <v>172</v>
      </c>
      <c r="C2354" s="78">
        <v>222711001</v>
      </c>
      <c r="D2354" s="58" t="s">
        <v>183</v>
      </c>
      <c r="E2354" s="66">
        <v>0</v>
      </c>
      <c r="F2354" s="66">
        <v>4786840.086</v>
      </c>
    </row>
    <row r="2355" spans="1:6" s="67" customFormat="1" ht="12">
      <c r="A2355" s="57">
        <v>542305</v>
      </c>
      <c r="B2355" s="58" t="s">
        <v>172</v>
      </c>
      <c r="C2355" s="77">
        <v>125354000</v>
      </c>
      <c r="D2355" s="58" t="s">
        <v>184</v>
      </c>
      <c r="E2355" s="66">
        <v>0</v>
      </c>
      <c r="F2355" s="66">
        <v>8588000.712</v>
      </c>
    </row>
    <row r="2356" spans="1:6" s="67" customFormat="1" ht="12">
      <c r="A2356" s="57">
        <v>542305</v>
      </c>
      <c r="B2356" s="58" t="s">
        <v>172</v>
      </c>
      <c r="C2356" s="77">
        <v>129254000</v>
      </c>
      <c r="D2356" s="58" t="s">
        <v>185</v>
      </c>
      <c r="E2356" s="66">
        <v>0</v>
      </c>
      <c r="F2356" s="66">
        <v>2073211.024</v>
      </c>
    </row>
    <row r="2357" spans="1:6" s="67" customFormat="1" ht="12">
      <c r="A2357" s="57">
        <v>542305</v>
      </c>
      <c r="B2357" s="58" t="s">
        <v>172</v>
      </c>
      <c r="C2357" s="78">
        <v>128868000</v>
      </c>
      <c r="D2357" s="58" t="s">
        <v>186</v>
      </c>
      <c r="E2357" s="66">
        <v>0</v>
      </c>
      <c r="F2357" s="66">
        <v>32969933.352</v>
      </c>
    </row>
    <row r="2358" spans="1:6" s="67" customFormat="1" ht="12">
      <c r="A2358" s="57">
        <v>542305</v>
      </c>
      <c r="B2358" s="58" t="s">
        <v>172</v>
      </c>
      <c r="C2358" s="78">
        <v>821700000</v>
      </c>
      <c r="D2358" s="58" t="s">
        <v>187</v>
      </c>
      <c r="E2358" s="66">
        <v>0</v>
      </c>
      <c r="F2358" s="66">
        <v>2290697.304</v>
      </c>
    </row>
    <row r="2359" spans="1:6" s="67" customFormat="1" ht="12">
      <c r="A2359" s="57">
        <v>542305</v>
      </c>
      <c r="B2359" s="58" t="s">
        <v>172</v>
      </c>
      <c r="C2359" s="78">
        <v>27400000</v>
      </c>
      <c r="D2359" s="58" t="s">
        <v>188</v>
      </c>
      <c r="E2359" s="66">
        <v>0</v>
      </c>
      <c r="F2359" s="66">
        <v>162497888.507</v>
      </c>
    </row>
    <row r="2360" spans="1:6" s="67" customFormat="1" ht="12">
      <c r="A2360" s="57">
        <v>542305</v>
      </c>
      <c r="B2360" s="58" t="s">
        <v>172</v>
      </c>
      <c r="C2360" s="78">
        <v>27500000</v>
      </c>
      <c r="D2360" s="58" t="s">
        <v>189</v>
      </c>
      <c r="E2360" s="66">
        <v>0</v>
      </c>
      <c r="F2360" s="66">
        <v>17618554.024</v>
      </c>
    </row>
    <row r="2361" spans="1:6" s="67" customFormat="1" ht="12">
      <c r="A2361" s="57">
        <v>542305</v>
      </c>
      <c r="B2361" s="58" t="s">
        <v>172</v>
      </c>
      <c r="C2361" s="78">
        <v>27615000</v>
      </c>
      <c r="D2361" s="58" t="s">
        <v>190</v>
      </c>
      <c r="E2361" s="66">
        <v>0</v>
      </c>
      <c r="F2361" s="66">
        <v>32792414.154</v>
      </c>
    </row>
    <row r="2362" spans="1:6" s="67" customFormat="1" ht="12">
      <c r="A2362" s="57">
        <v>542305</v>
      </c>
      <c r="B2362" s="58" t="s">
        <v>172</v>
      </c>
      <c r="C2362" s="78">
        <v>821920000</v>
      </c>
      <c r="D2362" s="58" t="s">
        <v>191</v>
      </c>
      <c r="E2362" s="66">
        <v>0</v>
      </c>
      <c r="F2362" s="66">
        <v>7066449.408</v>
      </c>
    </row>
    <row r="2363" spans="1:6" s="67" customFormat="1" ht="12">
      <c r="A2363" s="57">
        <v>542305</v>
      </c>
      <c r="B2363" s="58" t="s">
        <v>172</v>
      </c>
      <c r="C2363" s="78">
        <v>28327000</v>
      </c>
      <c r="D2363" s="58" t="s">
        <v>192</v>
      </c>
      <c r="E2363" s="66">
        <v>0</v>
      </c>
      <c r="F2363" s="66">
        <v>11550567.682</v>
      </c>
    </row>
    <row r="2364" spans="1:6" s="67" customFormat="1" ht="12">
      <c r="A2364" s="57">
        <v>542305</v>
      </c>
      <c r="B2364" s="58" t="s">
        <v>172</v>
      </c>
      <c r="C2364" s="78">
        <v>26141000</v>
      </c>
      <c r="D2364" s="58" t="s">
        <v>193</v>
      </c>
      <c r="E2364" s="66">
        <v>0</v>
      </c>
      <c r="F2364" s="66">
        <v>13937258.6</v>
      </c>
    </row>
    <row r="2365" spans="1:6" s="67" customFormat="1" ht="12">
      <c r="A2365" s="57">
        <v>542305</v>
      </c>
      <c r="B2365" s="58" t="s">
        <v>172</v>
      </c>
      <c r="C2365" s="78">
        <v>24666000</v>
      </c>
      <c r="D2365" s="58" t="s">
        <v>194</v>
      </c>
      <c r="E2365" s="66">
        <v>0</v>
      </c>
      <c r="F2365" s="66">
        <v>26202181.046</v>
      </c>
    </row>
    <row r="2366" spans="1:6" s="67" customFormat="1" ht="12">
      <c r="A2366" s="57">
        <v>542305</v>
      </c>
      <c r="B2366" s="58" t="s">
        <v>172</v>
      </c>
      <c r="C2366" s="78">
        <v>20615000</v>
      </c>
      <c r="D2366" s="58" t="s">
        <v>195</v>
      </c>
      <c r="E2366" s="66">
        <v>0</v>
      </c>
      <c r="F2366" s="66">
        <v>1731764</v>
      </c>
    </row>
    <row r="2367" spans="1:6" s="67" customFormat="1" ht="12">
      <c r="A2367" s="57">
        <v>542305</v>
      </c>
      <c r="B2367" s="58" t="s">
        <v>172</v>
      </c>
      <c r="C2367" s="78">
        <v>824105000</v>
      </c>
      <c r="D2367" s="79" t="s">
        <v>196</v>
      </c>
      <c r="E2367" s="66">
        <v>0</v>
      </c>
      <c r="F2367" s="66">
        <v>568300.827</v>
      </c>
    </row>
    <row r="2368" spans="1:6" s="67" customFormat="1" ht="12">
      <c r="A2368" s="57">
        <v>542305</v>
      </c>
      <c r="B2368" s="58" t="s">
        <v>172</v>
      </c>
      <c r="C2368" s="78">
        <v>824505000</v>
      </c>
      <c r="D2368" s="58" t="s">
        <v>197</v>
      </c>
      <c r="E2368" s="66">
        <v>0</v>
      </c>
      <c r="F2368" s="66">
        <v>879715</v>
      </c>
    </row>
    <row r="2369" spans="1:6" s="67" customFormat="1" ht="12">
      <c r="A2369" s="57">
        <v>542305</v>
      </c>
      <c r="B2369" s="58" t="s">
        <v>172</v>
      </c>
      <c r="C2369" s="78">
        <v>822719000</v>
      </c>
      <c r="D2369" s="58" t="s">
        <v>198</v>
      </c>
      <c r="E2369" s="66">
        <v>0</v>
      </c>
      <c r="F2369" s="66">
        <v>674485</v>
      </c>
    </row>
    <row r="2370" spans="1:6" s="67" customFormat="1" ht="12">
      <c r="A2370" s="57">
        <v>542305</v>
      </c>
      <c r="B2370" s="58" t="s">
        <v>172</v>
      </c>
      <c r="C2370" s="78">
        <v>824086000</v>
      </c>
      <c r="D2370" s="58" t="s">
        <v>199</v>
      </c>
      <c r="E2370" s="66">
        <v>0</v>
      </c>
      <c r="F2370" s="66">
        <v>544364</v>
      </c>
    </row>
    <row r="2371" spans="1:6" s="67" customFormat="1" ht="12">
      <c r="A2371" s="57">
        <v>542305</v>
      </c>
      <c r="B2371" s="58" t="s">
        <v>172</v>
      </c>
      <c r="C2371" s="78">
        <v>822000000</v>
      </c>
      <c r="D2371" s="58" t="s">
        <v>200</v>
      </c>
      <c r="E2371" s="66">
        <v>0</v>
      </c>
      <c r="F2371" s="66">
        <v>8722989.898</v>
      </c>
    </row>
    <row r="2372" spans="1:6" s="67" customFormat="1" ht="12">
      <c r="A2372" s="57">
        <v>542305</v>
      </c>
      <c r="B2372" s="58" t="s">
        <v>172</v>
      </c>
      <c r="C2372" s="78">
        <v>41500000</v>
      </c>
      <c r="D2372" s="58" t="s">
        <v>201</v>
      </c>
      <c r="E2372" s="66">
        <v>0</v>
      </c>
      <c r="F2372" s="66">
        <v>10000000</v>
      </c>
    </row>
    <row r="2373" spans="1:6" s="67" customFormat="1" ht="12">
      <c r="A2373" s="109">
        <v>572080</v>
      </c>
      <c r="B2373" s="138" t="s">
        <v>202</v>
      </c>
      <c r="C2373" s="139"/>
      <c r="D2373" s="140"/>
      <c r="E2373" s="119"/>
      <c r="F2373" s="111">
        <f>+F2374</f>
        <v>619012</v>
      </c>
    </row>
    <row r="2374" spans="1:6" s="67" customFormat="1" ht="12">
      <c r="A2374" s="57">
        <v>572080</v>
      </c>
      <c r="B2374" s="58" t="s">
        <v>203</v>
      </c>
      <c r="C2374" s="112">
        <v>11500000</v>
      </c>
      <c r="D2374" s="113" t="s">
        <v>1240</v>
      </c>
      <c r="E2374" s="66">
        <v>0</v>
      </c>
      <c r="F2374" s="66">
        <v>619012</v>
      </c>
    </row>
    <row r="2380" spans="1:5" ht="12.75">
      <c r="A2380" s="147" t="s">
        <v>1170</v>
      </c>
      <c r="B2380" s="147"/>
      <c r="C2380" s="147"/>
      <c r="D2380" s="147" t="s">
        <v>1171</v>
      </c>
      <c r="E2380" s="147"/>
    </row>
    <row r="2381" spans="1:5" ht="12.75">
      <c r="A2381" s="148" t="s">
        <v>208</v>
      </c>
      <c r="B2381" s="148"/>
      <c r="C2381" s="148"/>
      <c r="D2381" s="148" t="s">
        <v>1172</v>
      </c>
      <c r="E2381" s="148"/>
    </row>
    <row r="2382" spans="1:5" ht="12.75">
      <c r="A2382" s="120"/>
      <c r="B2382" s="121"/>
      <c r="C2382" s="121"/>
      <c r="D2382" s="122"/>
      <c r="E2382" s="121"/>
    </row>
    <row r="2383" spans="1:5" ht="12.75">
      <c r="A2383" s="120"/>
      <c r="B2383" s="121"/>
      <c r="C2383" s="121"/>
      <c r="D2383" s="122"/>
      <c r="E2383" s="121"/>
    </row>
    <row r="2384" spans="1:5" ht="12.75">
      <c r="A2384" s="120"/>
      <c r="B2384" s="121"/>
      <c r="C2384" s="121"/>
      <c r="D2384" s="122"/>
      <c r="E2384" s="121"/>
    </row>
    <row r="2385" spans="1:5" ht="12.75">
      <c r="A2385" s="120"/>
      <c r="B2385" s="121"/>
      <c r="C2385" s="121"/>
      <c r="D2385" s="122"/>
      <c r="E2385" s="121"/>
    </row>
    <row r="2386" spans="1:5" ht="12.75">
      <c r="A2386" s="120"/>
      <c r="B2386" s="121"/>
      <c r="C2386" s="121"/>
      <c r="D2386" s="122"/>
      <c r="E2386" s="121"/>
    </row>
    <row r="2387" spans="1:5" ht="12.75">
      <c r="A2387" s="147" t="s">
        <v>1173</v>
      </c>
      <c r="B2387" s="147"/>
      <c r="C2387" s="147"/>
      <c r="D2387" s="122"/>
      <c r="E2387" s="121"/>
    </row>
    <row r="2388" spans="1:5" ht="12.75">
      <c r="A2388" s="148" t="s">
        <v>1174</v>
      </c>
      <c r="B2388" s="148"/>
      <c r="C2388" s="148"/>
      <c r="D2388" s="122"/>
      <c r="E2388" s="121"/>
    </row>
    <row r="2389" spans="1:5" ht="12.75">
      <c r="A2389" s="148" t="s">
        <v>1175</v>
      </c>
      <c r="B2389" s="148"/>
      <c r="C2389" s="148"/>
      <c r="D2389" s="122"/>
      <c r="E2389" s="121"/>
    </row>
  </sheetData>
  <sheetProtection password="8D25" sheet="1" formatCells="0" formatColumns="0" formatRows="0" insertColumns="0" insertRows="0" insertHyperlinks="0" deleteColumns="0" deleteRows="0" sort="0" autoFilter="0" pivotTables="0"/>
  <mergeCells count="39">
    <mergeCell ref="A2387:C2387"/>
    <mergeCell ref="A2388:C2388"/>
    <mergeCell ref="A2389:C2389"/>
    <mergeCell ref="A2380:C2380"/>
    <mergeCell ref="D2380:E2380"/>
    <mergeCell ref="A2381:C2381"/>
    <mergeCell ref="D2381:E2381"/>
    <mergeCell ref="B2327:D2327"/>
    <mergeCell ref="B2330:D2330"/>
    <mergeCell ref="B2333:D2333"/>
    <mergeCell ref="B2373:D2373"/>
    <mergeCell ref="B1186:D1186"/>
    <mergeCell ref="B1196:D1196"/>
    <mergeCell ref="B1198:D1198"/>
    <mergeCell ref="B1200:D1200"/>
    <mergeCell ref="B1171:D1171"/>
    <mergeCell ref="B1175:D1175"/>
    <mergeCell ref="B1179:D1179"/>
    <mergeCell ref="B1184:D1184"/>
    <mergeCell ref="B1163:D1163"/>
    <mergeCell ref="B1165:D1165"/>
    <mergeCell ref="B1167:D1167"/>
    <mergeCell ref="B1169:D1169"/>
    <mergeCell ref="B1155:D1155"/>
    <mergeCell ref="B1157:D1157"/>
    <mergeCell ref="B1159:D1159"/>
    <mergeCell ref="B1161:D1161"/>
    <mergeCell ref="B1146:D1146"/>
    <mergeCell ref="B1148:D1148"/>
    <mergeCell ref="B1150:D1150"/>
    <mergeCell ref="B1153:D1153"/>
    <mergeCell ref="B11:D11"/>
    <mergeCell ref="B15:D15"/>
    <mergeCell ref="B17:D17"/>
    <mergeCell ref="B1144:D1144"/>
    <mergeCell ref="D1:F1"/>
    <mergeCell ref="D2:F2"/>
    <mergeCell ref="D6:F6"/>
    <mergeCell ref="B9:D9"/>
  </mergeCells>
  <printOptions/>
  <pageMargins left="0.75" right="0.75" top="1" bottom="1" header="0" footer="0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H662"/>
  <sheetViews>
    <sheetView workbookViewId="0" topLeftCell="A1">
      <selection activeCell="D14" sqref="D14"/>
    </sheetView>
  </sheetViews>
  <sheetFormatPr defaultColWidth="11.421875" defaultRowHeight="12.75"/>
  <cols>
    <col min="1" max="1" width="10.140625" style="6" customWidth="1"/>
    <col min="2" max="2" width="48.57421875" style="6" customWidth="1"/>
    <col min="3" max="3" width="14.7109375" style="99" customWidth="1"/>
    <col min="4" max="5" width="11.7109375" style="4" bestFit="1" customWidth="1"/>
    <col min="6" max="6" width="12.28125" style="5" bestFit="1" customWidth="1"/>
    <col min="7" max="7" width="11.140625" style="6" bestFit="1" customWidth="1"/>
    <col min="8" max="8" width="12.28125" style="6" bestFit="1" customWidth="1"/>
    <col min="9" max="16384" width="11.421875" style="6" customWidth="1"/>
  </cols>
  <sheetData>
    <row r="1" spans="1:3" ht="16.5" customHeight="1">
      <c r="A1" s="28" t="s">
        <v>209</v>
      </c>
      <c r="B1" s="29"/>
      <c r="C1" s="30"/>
    </row>
    <row r="2" spans="1:3" ht="12.75">
      <c r="A2" s="31" t="s">
        <v>210</v>
      </c>
      <c r="B2" s="24"/>
      <c r="C2" s="32">
        <v>39263</v>
      </c>
    </row>
    <row r="3" spans="1:3" ht="12.75">
      <c r="A3" s="31" t="s">
        <v>211</v>
      </c>
      <c r="B3" s="24"/>
      <c r="C3" s="33" t="s">
        <v>212</v>
      </c>
    </row>
    <row r="4" spans="1:3" ht="12.75">
      <c r="A4" s="31" t="s">
        <v>213</v>
      </c>
      <c r="B4" s="24"/>
      <c r="C4" s="33" t="s">
        <v>214</v>
      </c>
    </row>
    <row r="5" spans="1:3" ht="12.75">
      <c r="A5" s="31" t="s">
        <v>215</v>
      </c>
      <c r="B5" s="24"/>
      <c r="C5" s="34" t="s">
        <v>216</v>
      </c>
    </row>
    <row r="6" spans="1:3" ht="12.75">
      <c r="A6" s="31" t="s">
        <v>217</v>
      </c>
      <c r="B6" s="24"/>
      <c r="C6" s="35" t="s">
        <v>218</v>
      </c>
    </row>
    <row r="7" spans="1:3" ht="12.75">
      <c r="A7" s="31" t="s">
        <v>219</v>
      </c>
      <c r="B7" s="24"/>
      <c r="C7" s="33" t="s">
        <v>220</v>
      </c>
    </row>
    <row r="8" spans="1:3" ht="12.75">
      <c r="A8" s="31" t="s">
        <v>221</v>
      </c>
      <c r="B8" s="24"/>
      <c r="C8" s="33" t="s">
        <v>222</v>
      </c>
    </row>
    <row r="9" spans="1:3" ht="15.75" customHeight="1">
      <c r="A9" s="36"/>
      <c r="B9" s="24"/>
      <c r="C9" s="37"/>
    </row>
    <row r="10" spans="1:8" ht="15.75" customHeight="1">
      <c r="A10" s="36"/>
      <c r="B10" s="24"/>
      <c r="C10" s="37"/>
      <c r="G10" s="38"/>
      <c r="H10" s="38" t="s">
        <v>224</v>
      </c>
    </row>
    <row r="11" spans="1:8" s="15" customFormat="1" ht="12.75" customHeight="1">
      <c r="A11" s="104" t="s">
        <v>226</v>
      </c>
      <c r="B11" s="104"/>
      <c r="C11" s="105" t="s">
        <v>227</v>
      </c>
      <c r="D11" s="106" t="s">
        <v>228</v>
      </c>
      <c r="E11" s="106" t="s">
        <v>228</v>
      </c>
      <c r="F11" s="105" t="s">
        <v>227</v>
      </c>
      <c r="G11" s="104" t="s">
        <v>229</v>
      </c>
      <c r="H11" s="128" t="s">
        <v>229</v>
      </c>
    </row>
    <row r="12" spans="1:8" s="15" customFormat="1" ht="20.25" customHeight="1">
      <c r="A12" s="104" t="s">
        <v>225</v>
      </c>
      <c r="B12" s="104" t="s">
        <v>230</v>
      </c>
      <c r="C12" s="129" t="s">
        <v>231</v>
      </c>
      <c r="D12" s="106" t="s">
        <v>232</v>
      </c>
      <c r="E12" s="106" t="s">
        <v>233</v>
      </c>
      <c r="F12" s="105" t="s">
        <v>236</v>
      </c>
      <c r="G12" s="104" t="s">
        <v>234</v>
      </c>
      <c r="H12" s="128" t="s">
        <v>235</v>
      </c>
    </row>
    <row r="13" spans="1:8" ht="11.25">
      <c r="A13" s="39" t="s">
        <v>237</v>
      </c>
      <c r="B13" s="16" t="s">
        <v>238</v>
      </c>
      <c r="C13" s="17">
        <v>0</v>
      </c>
      <c r="D13" s="17">
        <v>3864930571</v>
      </c>
      <c r="E13" s="17">
        <v>3864930571</v>
      </c>
      <c r="F13" s="17">
        <v>0</v>
      </c>
      <c r="G13" s="17">
        <v>0</v>
      </c>
      <c r="H13" s="17">
        <v>0</v>
      </c>
    </row>
    <row r="14" spans="1:8" ht="11.25">
      <c r="A14" s="39" t="s">
        <v>239</v>
      </c>
      <c r="B14" s="16" t="s">
        <v>240</v>
      </c>
      <c r="C14" s="17">
        <v>0</v>
      </c>
      <c r="D14" s="40">
        <v>3592589479</v>
      </c>
      <c r="E14" s="40">
        <v>3592589479</v>
      </c>
      <c r="F14" s="17">
        <v>0</v>
      </c>
      <c r="G14" s="20">
        <v>0</v>
      </c>
      <c r="H14" s="20">
        <v>0</v>
      </c>
    </row>
    <row r="15" spans="1:8" ht="11.25">
      <c r="A15" s="39" t="s">
        <v>241</v>
      </c>
      <c r="B15" s="16" t="s">
        <v>242</v>
      </c>
      <c r="C15" s="17">
        <v>-18055936</v>
      </c>
      <c r="D15" s="17">
        <v>32085</v>
      </c>
      <c r="E15" s="17">
        <v>480000</v>
      </c>
      <c r="F15" s="17">
        <v>-18503851</v>
      </c>
      <c r="G15" s="17">
        <v>0</v>
      </c>
      <c r="H15" s="17">
        <v>-18503851</v>
      </c>
    </row>
    <row r="16" spans="1:8" ht="11.25">
      <c r="A16" s="39" t="s">
        <v>243</v>
      </c>
      <c r="B16" s="22" t="s">
        <v>244</v>
      </c>
      <c r="C16" s="17">
        <v>-9188530</v>
      </c>
      <c r="D16" s="18">
        <v>32085</v>
      </c>
      <c r="E16" s="18">
        <v>0</v>
      </c>
      <c r="F16" s="19">
        <v>-9156445</v>
      </c>
      <c r="G16" s="19">
        <v>0</v>
      </c>
      <c r="H16" s="19">
        <v>-9156445</v>
      </c>
    </row>
    <row r="17" spans="1:8" ht="11.25">
      <c r="A17" s="39" t="s">
        <v>245</v>
      </c>
      <c r="B17" s="16" t="s">
        <v>246</v>
      </c>
      <c r="C17" s="17">
        <v>-1859885</v>
      </c>
      <c r="D17" s="18">
        <v>0</v>
      </c>
      <c r="E17" s="18">
        <v>0</v>
      </c>
      <c r="F17" s="19">
        <v>-1859885</v>
      </c>
      <c r="G17" s="20">
        <v>0</v>
      </c>
      <c r="H17" s="19">
        <v>-1859885</v>
      </c>
    </row>
    <row r="18" spans="1:8" ht="11.25">
      <c r="A18" s="39" t="s">
        <v>247</v>
      </c>
      <c r="B18" s="16" t="s">
        <v>248</v>
      </c>
      <c r="C18" s="17">
        <v>-2699727</v>
      </c>
      <c r="D18" s="18">
        <v>0</v>
      </c>
      <c r="E18" s="18">
        <v>0</v>
      </c>
      <c r="F18" s="19">
        <v>-2699727</v>
      </c>
      <c r="G18" s="20">
        <v>0</v>
      </c>
      <c r="H18" s="19">
        <v>-2699727</v>
      </c>
    </row>
    <row r="19" spans="1:8" ht="22.5">
      <c r="A19" s="39" t="s">
        <v>249</v>
      </c>
      <c r="B19" s="16" t="s">
        <v>250</v>
      </c>
      <c r="C19" s="17">
        <v>-142842</v>
      </c>
      <c r="D19" s="18">
        <v>0</v>
      </c>
      <c r="E19" s="18">
        <v>0</v>
      </c>
      <c r="F19" s="19">
        <v>-142842</v>
      </c>
      <c r="G19" s="20">
        <v>0</v>
      </c>
      <c r="H19" s="19">
        <v>-142842</v>
      </c>
    </row>
    <row r="20" spans="1:8" ht="11.25">
      <c r="A20" s="39" t="s">
        <v>251</v>
      </c>
      <c r="B20" s="22" t="s">
        <v>252</v>
      </c>
      <c r="C20" s="17">
        <v>-100237</v>
      </c>
      <c r="D20" s="18">
        <v>0</v>
      </c>
      <c r="E20" s="18">
        <v>100000</v>
      </c>
      <c r="F20" s="19">
        <v>-200237</v>
      </c>
      <c r="G20" s="20">
        <v>0</v>
      </c>
      <c r="H20" s="19">
        <v>-200237</v>
      </c>
    </row>
    <row r="21" spans="1:8" ht="11.25">
      <c r="A21" s="39" t="s">
        <v>253</v>
      </c>
      <c r="B21" s="16" t="s">
        <v>254</v>
      </c>
      <c r="C21" s="17">
        <v>-100000</v>
      </c>
      <c r="D21" s="18">
        <v>0</v>
      </c>
      <c r="E21" s="18">
        <v>280000</v>
      </c>
      <c r="F21" s="19">
        <v>-380000</v>
      </c>
      <c r="G21" s="20">
        <v>0</v>
      </c>
      <c r="H21" s="19">
        <v>-380000</v>
      </c>
    </row>
    <row r="22" spans="1:8" ht="11.25">
      <c r="A22" s="39" t="s">
        <v>255</v>
      </c>
      <c r="B22" s="16" t="s">
        <v>256</v>
      </c>
      <c r="C22" s="17">
        <v>-142089</v>
      </c>
      <c r="D22" s="18">
        <v>0</v>
      </c>
      <c r="E22" s="18">
        <v>100000</v>
      </c>
      <c r="F22" s="19">
        <v>-242089</v>
      </c>
      <c r="G22" s="20">
        <v>0</v>
      </c>
      <c r="H22" s="19">
        <v>-242089</v>
      </c>
    </row>
    <row r="23" spans="1:8" ht="11.25">
      <c r="A23" s="39" t="s">
        <v>257</v>
      </c>
      <c r="B23" s="22" t="s">
        <v>258</v>
      </c>
      <c r="C23" s="17">
        <v>-1627758</v>
      </c>
      <c r="D23" s="18">
        <v>0</v>
      </c>
      <c r="E23" s="18">
        <v>0</v>
      </c>
      <c r="F23" s="19">
        <v>-1627758</v>
      </c>
      <c r="G23" s="20">
        <v>0</v>
      </c>
      <c r="H23" s="19">
        <v>-1627758</v>
      </c>
    </row>
    <row r="24" spans="1:8" ht="11.25">
      <c r="A24" s="39" t="s">
        <v>259</v>
      </c>
      <c r="B24" s="22" t="s">
        <v>260</v>
      </c>
      <c r="C24" s="17">
        <v>-1643214</v>
      </c>
      <c r="D24" s="18">
        <v>0</v>
      </c>
      <c r="E24" s="18">
        <v>0</v>
      </c>
      <c r="F24" s="19">
        <v>-1643214</v>
      </c>
      <c r="G24" s="20">
        <v>0</v>
      </c>
      <c r="H24" s="19">
        <v>-1643214</v>
      </c>
    </row>
    <row r="25" spans="1:8" ht="11.25">
      <c r="A25" s="39" t="s">
        <v>261</v>
      </c>
      <c r="B25" s="16" t="s">
        <v>262</v>
      </c>
      <c r="C25" s="17">
        <v>-330993</v>
      </c>
      <c r="D25" s="18">
        <v>0</v>
      </c>
      <c r="E25" s="18">
        <v>0</v>
      </c>
      <c r="F25" s="19">
        <v>-330993</v>
      </c>
      <c r="G25" s="20">
        <v>0</v>
      </c>
      <c r="H25" s="19">
        <v>-330993</v>
      </c>
    </row>
    <row r="26" spans="1:8" ht="11.25">
      <c r="A26" s="39" t="s">
        <v>263</v>
      </c>
      <c r="B26" s="16" t="s">
        <v>264</v>
      </c>
      <c r="C26" s="17">
        <v>-55165</v>
      </c>
      <c r="D26" s="18">
        <v>0</v>
      </c>
      <c r="E26" s="18">
        <v>0</v>
      </c>
      <c r="F26" s="19">
        <v>-55165</v>
      </c>
      <c r="G26" s="20">
        <v>0</v>
      </c>
      <c r="H26" s="19">
        <v>-55165</v>
      </c>
    </row>
    <row r="27" spans="1:8" ht="11.25">
      <c r="A27" s="39" t="s">
        <v>265</v>
      </c>
      <c r="B27" s="16" t="s">
        <v>266</v>
      </c>
      <c r="C27" s="17">
        <v>-55165</v>
      </c>
      <c r="D27" s="18">
        <v>0</v>
      </c>
      <c r="E27" s="18">
        <v>0</v>
      </c>
      <c r="F27" s="19">
        <v>-55165</v>
      </c>
      <c r="G27" s="20">
        <v>0</v>
      </c>
      <c r="H27" s="19">
        <v>-55165</v>
      </c>
    </row>
    <row r="28" spans="1:8" ht="22.5">
      <c r="A28" s="39" t="s">
        <v>267</v>
      </c>
      <c r="B28" s="16" t="s">
        <v>268</v>
      </c>
      <c r="C28" s="17">
        <v>-110331</v>
      </c>
      <c r="D28" s="18">
        <v>0</v>
      </c>
      <c r="E28" s="18">
        <v>0</v>
      </c>
      <c r="F28" s="19">
        <v>-110331</v>
      </c>
      <c r="G28" s="20">
        <v>0</v>
      </c>
      <c r="H28" s="19">
        <v>-110331</v>
      </c>
    </row>
    <row r="29" spans="1:8" ht="11.25">
      <c r="A29" s="39" t="s">
        <v>269</v>
      </c>
      <c r="B29" s="16" t="s">
        <v>270</v>
      </c>
      <c r="C29" s="17">
        <v>-2653931</v>
      </c>
      <c r="D29" s="17">
        <v>90000</v>
      </c>
      <c r="E29" s="17">
        <v>0</v>
      </c>
      <c r="F29" s="17">
        <v>-2563931</v>
      </c>
      <c r="G29" s="17">
        <v>0</v>
      </c>
      <c r="H29" s="17">
        <v>-2563931</v>
      </c>
    </row>
    <row r="30" spans="1:8" ht="11.25">
      <c r="A30" s="39" t="s">
        <v>271</v>
      </c>
      <c r="B30" s="16" t="s">
        <v>272</v>
      </c>
      <c r="C30" s="17">
        <v>-37334</v>
      </c>
      <c r="D30" s="18">
        <v>0</v>
      </c>
      <c r="E30" s="18">
        <v>0</v>
      </c>
      <c r="F30" s="19">
        <v>-37334</v>
      </c>
      <c r="G30" s="20">
        <v>0</v>
      </c>
      <c r="H30" s="19">
        <v>-37334</v>
      </c>
    </row>
    <row r="31" spans="1:8" ht="11.25">
      <c r="A31" s="39" t="s">
        <v>273</v>
      </c>
      <c r="B31" s="16" t="s">
        <v>274</v>
      </c>
      <c r="C31" s="17">
        <v>-20000</v>
      </c>
      <c r="D31" s="18">
        <v>0</v>
      </c>
      <c r="E31" s="18">
        <v>0</v>
      </c>
      <c r="F31" s="19">
        <v>-20000</v>
      </c>
      <c r="G31" s="20">
        <v>0</v>
      </c>
      <c r="H31" s="19">
        <v>-20000</v>
      </c>
    </row>
    <row r="32" spans="1:8" ht="11.25">
      <c r="A32" s="39" t="s">
        <v>275</v>
      </c>
      <c r="B32" s="16" t="s">
        <v>276</v>
      </c>
      <c r="C32" s="17">
        <v>-320020</v>
      </c>
      <c r="D32" s="18">
        <v>60000</v>
      </c>
      <c r="E32" s="18">
        <v>0</v>
      </c>
      <c r="F32" s="19">
        <v>-260020</v>
      </c>
      <c r="G32" s="20">
        <v>0</v>
      </c>
      <c r="H32" s="19">
        <v>-260020</v>
      </c>
    </row>
    <row r="33" spans="1:8" ht="11.25">
      <c r="A33" s="39" t="s">
        <v>277</v>
      </c>
      <c r="B33" s="16" t="s">
        <v>278</v>
      </c>
      <c r="C33" s="17">
        <v>-639780</v>
      </c>
      <c r="D33" s="18">
        <v>0</v>
      </c>
      <c r="E33" s="18">
        <v>0</v>
      </c>
      <c r="F33" s="19">
        <v>-639780</v>
      </c>
      <c r="G33" s="20">
        <v>0</v>
      </c>
      <c r="H33" s="19">
        <v>-639780</v>
      </c>
    </row>
    <row r="34" spans="1:8" ht="11.25">
      <c r="A34" s="39" t="s">
        <v>279</v>
      </c>
      <c r="B34" s="16" t="s">
        <v>280</v>
      </c>
      <c r="C34" s="17">
        <v>-52131</v>
      </c>
      <c r="D34" s="18">
        <v>0</v>
      </c>
      <c r="E34" s="18">
        <v>0</v>
      </c>
      <c r="F34" s="19">
        <v>-52131</v>
      </c>
      <c r="G34" s="20">
        <v>0</v>
      </c>
      <c r="H34" s="19">
        <v>-52131</v>
      </c>
    </row>
    <row r="35" spans="1:8" ht="11.25">
      <c r="A35" s="39" t="s">
        <v>281</v>
      </c>
      <c r="B35" s="16" t="s">
        <v>282</v>
      </c>
      <c r="C35" s="17">
        <v>-82000</v>
      </c>
      <c r="D35" s="18">
        <v>0</v>
      </c>
      <c r="E35" s="18">
        <v>0</v>
      </c>
      <c r="F35" s="19">
        <v>-82000</v>
      </c>
      <c r="G35" s="20">
        <v>0</v>
      </c>
      <c r="H35" s="19">
        <v>-82000</v>
      </c>
    </row>
    <row r="36" spans="1:8" ht="11.25">
      <c r="A36" s="39" t="s">
        <v>283</v>
      </c>
      <c r="B36" s="16" t="s">
        <v>284</v>
      </c>
      <c r="C36" s="17">
        <v>-860000</v>
      </c>
      <c r="D36" s="18">
        <v>0</v>
      </c>
      <c r="E36" s="18">
        <v>0</v>
      </c>
      <c r="F36" s="19">
        <v>-860000</v>
      </c>
      <c r="G36" s="20">
        <v>0</v>
      </c>
      <c r="H36" s="19">
        <v>-860000</v>
      </c>
    </row>
    <row r="37" spans="1:8" ht="11.25">
      <c r="A37" s="39" t="s">
        <v>285</v>
      </c>
      <c r="B37" s="16" t="s">
        <v>286</v>
      </c>
      <c r="C37" s="17">
        <v>-200000</v>
      </c>
      <c r="D37" s="18">
        <v>0</v>
      </c>
      <c r="E37" s="18">
        <v>0</v>
      </c>
      <c r="F37" s="19">
        <v>-200000</v>
      </c>
      <c r="G37" s="20">
        <v>0</v>
      </c>
      <c r="H37" s="19">
        <v>-200000</v>
      </c>
    </row>
    <row r="38" spans="1:8" ht="11.25">
      <c r="A38" s="39" t="s">
        <v>287</v>
      </c>
      <c r="B38" s="16" t="s">
        <v>288</v>
      </c>
      <c r="C38" s="17">
        <v>-150000</v>
      </c>
      <c r="D38" s="18">
        <v>0</v>
      </c>
      <c r="E38" s="18">
        <v>0</v>
      </c>
      <c r="F38" s="19">
        <v>-150000</v>
      </c>
      <c r="G38" s="20">
        <v>0</v>
      </c>
      <c r="H38" s="19">
        <v>-150000</v>
      </c>
    </row>
    <row r="39" spans="1:8" ht="11.25">
      <c r="A39" s="39" t="s">
        <v>289</v>
      </c>
      <c r="B39" s="16" t="s">
        <v>290</v>
      </c>
      <c r="C39" s="17">
        <v>-10000</v>
      </c>
      <c r="D39" s="18">
        <v>0</v>
      </c>
      <c r="E39" s="18">
        <v>0</v>
      </c>
      <c r="F39" s="19">
        <v>-10000</v>
      </c>
      <c r="G39" s="20">
        <v>0</v>
      </c>
      <c r="H39" s="19">
        <v>-10000</v>
      </c>
    </row>
    <row r="40" spans="1:8" ht="11.25" customHeight="1">
      <c r="A40" s="39" t="s">
        <v>291</v>
      </c>
      <c r="B40" s="22" t="s">
        <v>292</v>
      </c>
      <c r="C40" s="17">
        <v>-200000</v>
      </c>
      <c r="D40" s="18">
        <v>0</v>
      </c>
      <c r="E40" s="18">
        <v>0</v>
      </c>
      <c r="F40" s="19">
        <v>-200000</v>
      </c>
      <c r="G40" s="20">
        <v>0</v>
      </c>
      <c r="H40" s="19">
        <v>-200000</v>
      </c>
    </row>
    <row r="41" spans="1:8" ht="11.25">
      <c r="A41" s="39" t="s">
        <v>293</v>
      </c>
      <c r="B41" s="22" t="s">
        <v>294</v>
      </c>
      <c r="C41" s="17">
        <v>-82666</v>
      </c>
      <c r="D41" s="18">
        <v>30000</v>
      </c>
      <c r="E41" s="18">
        <v>0</v>
      </c>
      <c r="F41" s="19">
        <v>-52666</v>
      </c>
      <c r="G41" s="20">
        <v>0</v>
      </c>
      <c r="H41" s="19">
        <v>-52666</v>
      </c>
    </row>
    <row r="42" spans="1:8" ht="11.25">
      <c r="A42" s="39" t="s">
        <v>295</v>
      </c>
      <c r="B42" s="16" t="s">
        <v>296</v>
      </c>
      <c r="C42" s="17">
        <v>-12830812837</v>
      </c>
      <c r="D42" s="17">
        <v>340000</v>
      </c>
      <c r="E42" s="17">
        <v>0</v>
      </c>
      <c r="F42" s="17">
        <v>-12830472837</v>
      </c>
      <c r="G42" s="17">
        <v>0</v>
      </c>
      <c r="H42" s="17">
        <v>-12830472837</v>
      </c>
    </row>
    <row r="43" spans="1:8" ht="11.25">
      <c r="A43" s="39" t="s">
        <v>297</v>
      </c>
      <c r="B43" s="16" t="s">
        <v>298</v>
      </c>
      <c r="C43" s="17">
        <v>-7258130</v>
      </c>
      <c r="D43" s="18">
        <v>0</v>
      </c>
      <c r="E43" s="18">
        <v>0</v>
      </c>
      <c r="F43" s="19">
        <v>-7258130</v>
      </c>
      <c r="G43" s="20">
        <v>0</v>
      </c>
      <c r="H43" s="19">
        <v>-7258130</v>
      </c>
    </row>
    <row r="44" spans="1:8" ht="11.25">
      <c r="A44" s="39" t="s">
        <v>299</v>
      </c>
      <c r="B44" s="16" t="s">
        <v>300</v>
      </c>
      <c r="C44" s="17">
        <v>-1564033337</v>
      </c>
      <c r="D44" s="18">
        <v>340000</v>
      </c>
      <c r="E44" s="18">
        <v>0</v>
      </c>
      <c r="F44" s="19">
        <v>-1563693337</v>
      </c>
      <c r="G44" s="20">
        <v>0</v>
      </c>
      <c r="H44" s="19">
        <v>-1563693337</v>
      </c>
    </row>
    <row r="45" spans="1:8" ht="11.25">
      <c r="A45" s="39" t="s">
        <v>301</v>
      </c>
      <c r="B45" s="22" t="s">
        <v>302</v>
      </c>
      <c r="C45" s="17">
        <v>-2338858</v>
      </c>
      <c r="D45" s="18">
        <v>0</v>
      </c>
      <c r="E45" s="18">
        <v>0</v>
      </c>
      <c r="F45" s="19">
        <v>-2338858</v>
      </c>
      <c r="G45" s="20">
        <v>0</v>
      </c>
      <c r="H45" s="19">
        <v>-2338858</v>
      </c>
    </row>
    <row r="46" spans="1:8" ht="22.5">
      <c r="A46" s="39" t="s">
        <v>303</v>
      </c>
      <c r="B46" s="16" t="s">
        <v>304</v>
      </c>
      <c r="C46" s="17">
        <v>-10577356</v>
      </c>
      <c r="D46" s="18">
        <v>0</v>
      </c>
      <c r="E46" s="18">
        <v>0</v>
      </c>
      <c r="F46" s="19">
        <v>-10577356</v>
      </c>
      <c r="G46" s="20">
        <v>0</v>
      </c>
      <c r="H46" s="19">
        <v>-10577356</v>
      </c>
    </row>
    <row r="47" spans="1:8" ht="11.25">
      <c r="A47" s="39" t="s">
        <v>305</v>
      </c>
      <c r="B47" s="16" t="s">
        <v>306</v>
      </c>
      <c r="C47" s="17">
        <v>-648390</v>
      </c>
      <c r="D47" s="18">
        <v>0</v>
      </c>
      <c r="E47" s="18">
        <v>0</v>
      </c>
      <c r="F47" s="19">
        <v>-648390</v>
      </c>
      <c r="G47" s="20">
        <v>0</v>
      </c>
      <c r="H47" s="19">
        <v>-648390</v>
      </c>
    </row>
    <row r="48" spans="1:8" ht="11.25">
      <c r="A48" s="39" t="s">
        <v>307</v>
      </c>
      <c r="B48" s="22" t="s">
        <v>308</v>
      </c>
      <c r="C48" s="17">
        <v>-154438853</v>
      </c>
      <c r="D48" s="18">
        <v>0</v>
      </c>
      <c r="E48" s="18">
        <v>0</v>
      </c>
      <c r="F48" s="19">
        <v>-154438853</v>
      </c>
      <c r="G48" s="20">
        <v>0</v>
      </c>
      <c r="H48" s="19">
        <v>-154438853</v>
      </c>
    </row>
    <row r="49" spans="1:8" ht="11.25">
      <c r="A49" s="39" t="s">
        <v>309</v>
      </c>
      <c r="B49" s="16" t="s">
        <v>310</v>
      </c>
      <c r="C49" s="17">
        <v>-1932257385</v>
      </c>
      <c r="D49" s="18">
        <v>0</v>
      </c>
      <c r="E49" s="18">
        <v>0</v>
      </c>
      <c r="F49" s="19">
        <v>-1932257385</v>
      </c>
      <c r="G49" s="20">
        <v>0</v>
      </c>
      <c r="H49" s="19">
        <v>-1932257385</v>
      </c>
    </row>
    <row r="50" spans="1:8" ht="11.25">
      <c r="A50" s="39" t="s">
        <v>311</v>
      </c>
      <c r="B50" s="16" t="s">
        <v>312</v>
      </c>
      <c r="C50" s="17">
        <v>-9154260528</v>
      </c>
      <c r="D50" s="18">
        <v>0</v>
      </c>
      <c r="E50" s="18">
        <v>0</v>
      </c>
      <c r="F50" s="19">
        <v>-9154260528</v>
      </c>
      <c r="G50" s="20">
        <v>0</v>
      </c>
      <c r="H50" s="19">
        <v>-9154260528</v>
      </c>
    </row>
    <row r="51" spans="1:8" ht="11.25">
      <c r="A51" s="39" t="s">
        <v>313</v>
      </c>
      <c r="B51" s="16" t="s">
        <v>314</v>
      </c>
      <c r="C51" s="17">
        <v>-5000000</v>
      </c>
      <c r="D51" s="18">
        <v>0</v>
      </c>
      <c r="E51" s="18">
        <v>0</v>
      </c>
      <c r="F51" s="19">
        <v>-5000000</v>
      </c>
      <c r="G51" s="20">
        <v>0</v>
      </c>
      <c r="H51" s="19">
        <v>-5000000</v>
      </c>
    </row>
    <row r="52" spans="1:8" ht="11.25">
      <c r="A52" s="39" t="s">
        <v>315</v>
      </c>
      <c r="B52" s="16" t="s">
        <v>316</v>
      </c>
      <c r="C52" s="17">
        <v>14786352</v>
      </c>
      <c r="D52" s="17">
        <v>470305</v>
      </c>
      <c r="E52" s="17">
        <v>4046754</v>
      </c>
      <c r="F52" s="17">
        <v>11209903</v>
      </c>
      <c r="G52" s="17">
        <v>0</v>
      </c>
      <c r="H52" s="17">
        <v>11209903</v>
      </c>
    </row>
    <row r="53" spans="1:8" ht="11.25">
      <c r="A53" s="39" t="s">
        <v>317</v>
      </c>
      <c r="B53" s="22" t="s">
        <v>244</v>
      </c>
      <c r="C53" s="17">
        <v>7397454</v>
      </c>
      <c r="D53" s="18">
        <v>0</v>
      </c>
      <c r="E53" s="18">
        <v>2078787</v>
      </c>
      <c r="F53" s="19">
        <v>5318667</v>
      </c>
      <c r="G53" s="20">
        <v>0</v>
      </c>
      <c r="H53" s="19">
        <v>5318667</v>
      </c>
    </row>
    <row r="54" spans="1:8" ht="11.25">
      <c r="A54" s="39" t="s">
        <v>318</v>
      </c>
      <c r="B54" s="16" t="s">
        <v>246</v>
      </c>
      <c r="C54" s="17">
        <v>1486194</v>
      </c>
      <c r="D54" s="18">
        <v>0</v>
      </c>
      <c r="E54" s="18">
        <v>398263</v>
      </c>
      <c r="F54" s="19">
        <v>1087931</v>
      </c>
      <c r="G54" s="20">
        <v>0</v>
      </c>
      <c r="H54" s="19">
        <v>1087931</v>
      </c>
    </row>
    <row r="55" spans="1:8" ht="11.25">
      <c r="A55" s="39" t="s">
        <v>319</v>
      </c>
      <c r="B55" s="16" t="s">
        <v>248</v>
      </c>
      <c r="C55" s="17">
        <v>2523455</v>
      </c>
      <c r="D55" s="18">
        <v>0</v>
      </c>
      <c r="E55" s="18">
        <v>321023</v>
      </c>
      <c r="F55" s="19">
        <v>2202432</v>
      </c>
      <c r="G55" s="20">
        <v>0</v>
      </c>
      <c r="H55" s="19">
        <v>2202432</v>
      </c>
    </row>
    <row r="56" spans="1:8" ht="22.5">
      <c r="A56" s="39" t="s">
        <v>320</v>
      </c>
      <c r="B56" s="16" t="s">
        <v>250</v>
      </c>
      <c r="C56" s="17">
        <v>113138</v>
      </c>
      <c r="D56" s="18">
        <v>0</v>
      </c>
      <c r="E56" s="18">
        <v>48530</v>
      </c>
      <c r="F56" s="19">
        <v>64608</v>
      </c>
      <c r="G56" s="20">
        <v>0</v>
      </c>
      <c r="H56" s="19">
        <v>64608</v>
      </c>
    </row>
    <row r="57" spans="1:8" ht="11.25">
      <c r="A57" s="39" t="s">
        <v>321</v>
      </c>
      <c r="B57" s="22" t="s">
        <v>252</v>
      </c>
      <c r="C57" s="17">
        <v>28391</v>
      </c>
      <c r="D57" s="18">
        <v>98205</v>
      </c>
      <c r="E57" s="18">
        <v>44050</v>
      </c>
      <c r="F57" s="19">
        <v>82546</v>
      </c>
      <c r="G57" s="20">
        <v>0</v>
      </c>
      <c r="H57" s="19">
        <v>82546</v>
      </c>
    </row>
    <row r="58" spans="1:8" ht="11.25">
      <c r="A58" s="39" t="s">
        <v>322</v>
      </c>
      <c r="B58" s="16" t="s">
        <v>254</v>
      </c>
      <c r="C58" s="17">
        <v>100000</v>
      </c>
      <c r="D58" s="18">
        <v>280000</v>
      </c>
      <c r="E58" s="18">
        <v>190000</v>
      </c>
      <c r="F58" s="19">
        <v>190000</v>
      </c>
      <c r="G58" s="20">
        <v>0</v>
      </c>
      <c r="H58" s="19">
        <v>190000</v>
      </c>
    </row>
    <row r="59" spans="1:8" ht="11.25">
      <c r="A59" s="39" t="s">
        <v>323</v>
      </c>
      <c r="B59" s="16" t="s">
        <v>256</v>
      </c>
      <c r="C59" s="17">
        <v>127088</v>
      </c>
      <c r="D59" s="18">
        <v>92100</v>
      </c>
      <c r="E59" s="18">
        <v>110263</v>
      </c>
      <c r="F59" s="19">
        <v>108925</v>
      </c>
      <c r="G59" s="20">
        <v>0</v>
      </c>
      <c r="H59" s="19">
        <v>108925</v>
      </c>
    </row>
    <row r="60" spans="1:8" ht="11.25">
      <c r="A60" s="39" t="s">
        <v>324</v>
      </c>
      <c r="B60" s="22" t="s">
        <v>258</v>
      </c>
      <c r="C60" s="17">
        <v>1252921</v>
      </c>
      <c r="D60" s="18">
        <v>0</v>
      </c>
      <c r="E60" s="18">
        <v>383509</v>
      </c>
      <c r="F60" s="19">
        <v>869412</v>
      </c>
      <c r="G60" s="20">
        <v>0</v>
      </c>
      <c r="H60" s="19">
        <v>869412</v>
      </c>
    </row>
    <row r="61" spans="1:8" ht="11.25">
      <c r="A61" s="39" t="s">
        <v>325</v>
      </c>
      <c r="B61" s="22" t="s">
        <v>260</v>
      </c>
      <c r="C61" s="17">
        <v>1313735</v>
      </c>
      <c r="D61" s="18">
        <v>0</v>
      </c>
      <c r="E61" s="18">
        <v>354985</v>
      </c>
      <c r="F61" s="19">
        <v>958750</v>
      </c>
      <c r="G61" s="20">
        <v>0</v>
      </c>
      <c r="H61" s="19">
        <v>958750</v>
      </c>
    </row>
    <row r="62" spans="1:8" ht="11.25">
      <c r="A62" s="39" t="s">
        <v>326</v>
      </c>
      <c r="B62" s="16" t="s">
        <v>262</v>
      </c>
      <c r="C62" s="17">
        <v>266385</v>
      </c>
      <c r="D62" s="18">
        <v>0</v>
      </c>
      <c r="E62" s="18">
        <v>70407</v>
      </c>
      <c r="F62" s="19">
        <v>195978</v>
      </c>
      <c r="G62" s="20">
        <v>0</v>
      </c>
      <c r="H62" s="19">
        <v>195978</v>
      </c>
    </row>
    <row r="63" spans="1:8" ht="11.25">
      <c r="A63" s="39" t="s">
        <v>327</v>
      </c>
      <c r="B63" s="16" t="s">
        <v>264</v>
      </c>
      <c r="C63" s="17">
        <v>44398</v>
      </c>
      <c r="D63" s="18">
        <v>0</v>
      </c>
      <c r="E63" s="18">
        <v>11734</v>
      </c>
      <c r="F63" s="19">
        <v>32664</v>
      </c>
      <c r="G63" s="20">
        <v>0</v>
      </c>
      <c r="H63" s="19">
        <v>32664</v>
      </c>
    </row>
    <row r="64" spans="1:8" ht="11.25">
      <c r="A64" s="39" t="s">
        <v>328</v>
      </c>
      <c r="B64" s="16" t="s">
        <v>266</v>
      </c>
      <c r="C64" s="17">
        <v>44398</v>
      </c>
      <c r="D64" s="18">
        <v>0</v>
      </c>
      <c r="E64" s="18">
        <v>11734</v>
      </c>
      <c r="F64" s="19">
        <v>32664</v>
      </c>
      <c r="G64" s="20">
        <v>0</v>
      </c>
      <c r="H64" s="19">
        <v>32664</v>
      </c>
    </row>
    <row r="65" spans="1:8" ht="22.5">
      <c r="A65" s="39" t="s">
        <v>329</v>
      </c>
      <c r="B65" s="16" t="s">
        <v>268</v>
      </c>
      <c r="C65" s="17">
        <v>88795</v>
      </c>
      <c r="D65" s="18">
        <v>0</v>
      </c>
      <c r="E65" s="18">
        <v>23469</v>
      </c>
      <c r="F65" s="19">
        <v>65326</v>
      </c>
      <c r="G65" s="20">
        <v>0</v>
      </c>
      <c r="H65" s="19">
        <v>65326</v>
      </c>
    </row>
    <row r="66" spans="1:8" ht="11.25">
      <c r="A66" s="39" t="s">
        <v>330</v>
      </c>
      <c r="B66" s="16" t="s">
        <v>331</v>
      </c>
      <c r="C66" s="17">
        <v>2375771</v>
      </c>
      <c r="D66" s="17">
        <v>0</v>
      </c>
      <c r="E66" s="17">
        <v>820969</v>
      </c>
      <c r="F66" s="17">
        <v>1554802</v>
      </c>
      <c r="G66" s="17">
        <v>0</v>
      </c>
      <c r="H66" s="17">
        <v>1554802</v>
      </c>
    </row>
    <row r="67" spans="1:8" ht="11.25">
      <c r="A67" s="39" t="s">
        <v>332</v>
      </c>
      <c r="B67" s="16" t="s">
        <v>272</v>
      </c>
      <c r="C67" s="17">
        <v>37333</v>
      </c>
      <c r="D67" s="18">
        <v>0</v>
      </c>
      <c r="E67" s="18">
        <v>32095</v>
      </c>
      <c r="F67" s="19">
        <v>5238</v>
      </c>
      <c r="G67" s="20">
        <v>0</v>
      </c>
      <c r="H67" s="19">
        <v>5238</v>
      </c>
    </row>
    <row r="68" spans="1:8" ht="11.25">
      <c r="A68" s="39" t="s">
        <v>333</v>
      </c>
      <c r="B68" s="16" t="s">
        <v>274</v>
      </c>
      <c r="C68" s="17">
        <v>20000</v>
      </c>
      <c r="D68" s="18">
        <v>0</v>
      </c>
      <c r="E68" s="18">
        <v>0</v>
      </c>
      <c r="F68" s="19">
        <v>20000</v>
      </c>
      <c r="G68" s="20">
        <v>0</v>
      </c>
      <c r="H68" s="19">
        <v>20000</v>
      </c>
    </row>
    <row r="69" spans="1:8" ht="11.25">
      <c r="A69" s="39" t="s">
        <v>334</v>
      </c>
      <c r="B69" s="16" t="s">
        <v>276</v>
      </c>
      <c r="C69" s="17">
        <v>305020</v>
      </c>
      <c r="D69" s="18">
        <v>0</v>
      </c>
      <c r="E69" s="18">
        <v>185591</v>
      </c>
      <c r="F69" s="19">
        <v>119429</v>
      </c>
      <c r="G69" s="20">
        <v>0</v>
      </c>
      <c r="H69" s="19">
        <v>119429</v>
      </c>
    </row>
    <row r="70" spans="1:8" ht="11.25">
      <c r="A70" s="39" t="s">
        <v>335</v>
      </c>
      <c r="B70" s="16" t="s">
        <v>278</v>
      </c>
      <c r="C70" s="17">
        <v>603960</v>
      </c>
      <c r="D70" s="18">
        <v>0</v>
      </c>
      <c r="E70" s="18">
        <v>324349</v>
      </c>
      <c r="F70" s="19">
        <v>279611</v>
      </c>
      <c r="G70" s="20">
        <v>0</v>
      </c>
      <c r="H70" s="19">
        <v>279611</v>
      </c>
    </row>
    <row r="71" spans="1:8" ht="11.25">
      <c r="A71" s="39" t="s">
        <v>336</v>
      </c>
      <c r="B71" s="16" t="s">
        <v>280</v>
      </c>
      <c r="C71" s="17">
        <v>51222</v>
      </c>
      <c r="D71" s="18">
        <v>0</v>
      </c>
      <c r="E71" s="18">
        <v>8655</v>
      </c>
      <c r="F71" s="19">
        <v>42567</v>
      </c>
      <c r="G71" s="20">
        <v>0</v>
      </c>
      <c r="H71" s="19">
        <v>42567</v>
      </c>
    </row>
    <row r="72" spans="1:8" ht="11.25">
      <c r="A72" s="39" t="s">
        <v>337</v>
      </c>
      <c r="B72" s="16" t="s">
        <v>282</v>
      </c>
      <c r="C72" s="17">
        <v>80178</v>
      </c>
      <c r="D72" s="18">
        <v>0</v>
      </c>
      <c r="E72" s="18">
        <v>9000</v>
      </c>
      <c r="F72" s="19">
        <v>71178</v>
      </c>
      <c r="G72" s="20">
        <v>0</v>
      </c>
      <c r="H72" s="19">
        <v>71178</v>
      </c>
    </row>
    <row r="73" spans="1:8" ht="11.25">
      <c r="A73" s="39" t="s">
        <v>338</v>
      </c>
      <c r="B73" s="16" t="s">
        <v>284</v>
      </c>
      <c r="C73" s="17">
        <v>758088</v>
      </c>
      <c r="D73" s="18">
        <v>0</v>
      </c>
      <c r="E73" s="18">
        <v>167960</v>
      </c>
      <c r="F73" s="19">
        <v>590128</v>
      </c>
      <c r="G73" s="20">
        <v>0</v>
      </c>
      <c r="H73" s="19">
        <v>590128</v>
      </c>
    </row>
    <row r="74" spans="1:8" ht="11.25">
      <c r="A74" s="39" t="s">
        <v>339</v>
      </c>
      <c r="B74" s="16" t="s">
        <v>286</v>
      </c>
      <c r="C74" s="17">
        <v>138950</v>
      </c>
      <c r="D74" s="18">
        <v>0</v>
      </c>
      <c r="E74" s="18">
        <v>830</v>
      </c>
      <c r="F74" s="19">
        <v>138120</v>
      </c>
      <c r="G74" s="20">
        <v>0</v>
      </c>
      <c r="H74" s="19">
        <v>138120</v>
      </c>
    </row>
    <row r="75" spans="1:8" ht="11.25">
      <c r="A75" s="39" t="s">
        <v>340</v>
      </c>
      <c r="B75" s="16" t="s">
        <v>288</v>
      </c>
      <c r="C75" s="17">
        <v>121313</v>
      </c>
      <c r="D75" s="18">
        <v>0</v>
      </c>
      <c r="E75" s="18">
        <v>13989</v>
      </c>
      <c r="F75" s="19">
        <v>107324</v>
      </c>
      <c r="G75" s="20">
        <v>0</v>
      </c>
      <c r="H75" s="19">
        <v>107324</v>
      </c>
    </row>
    <row r="76" spans="1:8" ht="11.25">
      <c r="A76" s="39" t="s">
        <v>341</v>
      </c>
      <c r="B76" s="16" t="s">
        <v>290</v>
      </c>
      <c r="C76" s="17">
        <v>10000</v>
      </c>
      <c r="D76" s="18">
        <v>0</v>
      </c>
      <c r="E76" s="18">
        <v>0</v>
      </c>
      <c r="F76" s="19">
        <v>10000</v>
      </c>
      <c r="G76" s="20">
        <v>0</v>
      </c>
      <c r="H76" s="19">
        <v>10000</v>
      </c>
    </row>
    <row r="77" spans="1:8" ht="10.5" customHeight="1">
      <c r="A77" s="39" t="s">
        <v>342</v>
      </c>
      <c r="B77" s="22" t="s">
        <v>292</v>
      </c>
      <c r="C77" s="17">
        <v>168711</v>
      </c>
      <c r="D77" s="18">
        <v>0</v>
      </c>
      <c r="E77" s="18">
        <v>48500</v>
      </c>
      <c r="F77" s="19">
        <v>120211</v>
      </c>
      <c r="G77" s="20">
        <v>0</v>
      </c>
      <c r="H77" s="19">
        <v>120211</v>
      </c>
    </row>
    <row r="78" spans="1:8" ht="11.25">
      <c r="A78" s="39" t="s">
        <v>343</v>
      </c>
      <c r="B78" s="22" t="s">
        <v>294</v>
      </c>
      <c r="C78" s="17">
        <v>80996</v>
      </c>
      <c r="D78" s="18">
        <v>0</v>
      </c>
      <c r="E78" s="18">
        <v>30000</v>
      </c>
      <c r="F78" s="19">
        <v>50996</v>
      </c>
      <c r="G78" s="20">
        <v>0</v>
      </c>
      <c r="H78" s="19">
        <v>50996</v>
      </c>
    </row>
    <row r="79" spans="1:8" ht="11.25">
      <c r="A79" s="39" t="s">
        <v>344</v>
      </c>
      <c r="B79" s="16" t="s">
        <v>345</v>
      </c>
      <c r="C79" s="17">
        <v>8919022177</v>
      </c>
      <c r="D79" s="17">
        <v>0</v>
      </c>
      <c r="E79" s="17">
        <v>3456986056</v>
      </c>
      <c r="F79" s="17">
        <v>5462036121</v>
      </c>
      <c r="G79" s="17">
        <v>0</v>
      </c>
      <c r="H79" s="17">
        <v>5462036121</v>
      </c>
    </row>
    <row r="80" spans="1:8" ht="11.25">
      <c r="A80" s="39" t="s">
        <v>346</v>
      </c>
      <c r="B80" s="16" t="s">
        <v>298</v>
      </c>
      <c r="C80" s="17">
        <v>4010688</v>
      </c>
      <c r="D80" s="18">
        <v>0</v>
      </c>
      <c r="E80" s="18">
        <v>3620433</v>
      </c>
      <c r="F80" s="19">
        <v>390255</v>
      </c>
      <c r="G80" s="20">
        <v>0</v>
      </c>
      <c r="H80" s="19">
        <v>390255</v>
      </c>
    </row>
    <row r="81" spans="1:8" ht="11.25">
      <c r="A81" s="39" t="s">
        <v>347</v>
      </c>
      <c r="B81" s="16" t="s">
        <v>300</v>
      </c>
      <c r="C81" s="17">
        <v>1195560145</v>
      </c>
      <c r="D81" s="18">
        <v>0</v>
      </c>
      <c r="E81" s="18">
        <v>449558651</v>
      </c>
      <c r="F81" s="19">
        <v>746001494</v>
      </c>
      <c r="G81" s="20">
        <v>0</v>
      </c>
      <c r="H81" s="19">
        <v>746001494</v>
      </c>
    </row>
    <row r="82" spans="1:8" ht="11.25">
      <c r="A82" s="39" t="s">
        <v>348</v>
      </c>
      <c r="B82" s="22" t="s">
        <v>302</v>
      </c>
      <c r="C82" s="17">
        <v>1772522</v>
      </c>
      <c r="D82" s="18">
        <v>0</v>
      </c>
      <c r="E82" s="18">
        <v>1123926</v>
      </c>
      <c r="F82" s="19">
        <v>648596</v>
      </c>
      <c r="G82" s="20">
        <v>0</v>
      </c>
      <c r="H82" s="19">
        <v>648596</v>
      </c>
    </row>
    <row r="83" spans="1:8" ht="22.5">
      <c r="A83" s="39" t="s">
        <v>349</v>
      </c>
      <c r="B83" s="16" t="s">
        <v>304</v>
      </c>
      <c r="C83" s="17">
        <v>8472946</v>
      </c>
      <c r="D83" s="18">
        <v>0</v>
      </c>
      <c r="E83" s="18">
        <v>2294218</v>
      </c>
      <c r="F83" s="19">
        <v>6178728</v>
      </c>
      <c r="G83" s="20">
        <v>0</v>
      </c>
      <c r="H83" s="19">
        <v>6178728</v>
      </c>
    </row>
    <row r="84" spans="1:8" ht="11.25">
      <c r="A84" s="39" t="s">
        <v>350</v>
      </c>
      <c r="B84" s="16" t="s">
        <v>306</v>
      </c>
      <c r="C84" s="17">
        <v>648389</v>
      </c>
      <c r="D84" s="18">
        <v>0</v>
      </c>
      <c r="E84" s="18">
        <v>508906</v>
      </c>
      <c r="F84" s="19">
        <v>139483</v>
      </c>
      <c r="G84" s="20">
        <v>0</v>
      </c>
      <c r="H84" s="19">
        <v>139483</v>
      </c>
    </row>
    <row r="85" spans="1:8" ht="11.25">
      <c r="A85" s="39" t="s">
        <v>351</v>
      </c>
      <c r="B85" s="22" t="s">
        <v>308</v>
      </c>
      <c r="C85" s="17">
        <v>116784255</v>
      </c>
      <c r="D85" s="18">
        <v>0</v>
      </c>
      <c r="E85" s="18">
        <v>48099473</v>
      </c>
      <c r="F85" s="19">
        <v>68684782</v>
      </c>
      <c r="G85" s="20">
        <v>0</v>
      </c>
      <c r="H85" s="19">
        <v>68684782</v>
      </c>
    </row>
    <row r="86" spans="1:8" ht="11.25">
      <c r="A86" s="39" t="s">
        <v>352</v>
      </c>
      <c r="B86" s="16" t="s">
        <v>310</v>
      </c>
      <c r="C86" s="17">
        <v>1620660207</v>
      </c>
      <c r="D86" s="18">
        <v>0</v>
      </c>
      <c r="E86" s="18">
        <v>660582081</v>
      </c>
      <c r="F86" s="19">
        <v>960078126</v>
      </c>
      <c r="G86" s="20">
        <v>0</v>
      </c>
      <c r="H86" s="19">
        <v>960078126</v>
      </c>
    </row>
    <row r="87" spans="1:8" ht="11.25">
      <c r="A87" s="39" t="s">
        <v>353</v>
      </c>
      <c r="B87" s="16" t="s">
        <v>312</v>
      </c>
      <c r="C87" s="17">
        <v>5966115111</v>
      </c>
      <c r="D87" s="18">
        <v>0</v>
      </c>
      <c r="E87" s="18">
        <v>2290340574</v>
      </c>
      <c r="F87" s="19">
        <v>3675774537</v>
      </c>
      <c r="G87" s="20">
        <v>0</v>
      </c>
      <c r="H87" s="19">
        <v>3675774537</v>
      </c>
    </row>
    <row r="88" spans="1:8" ht="11.25">
      <c r="A88" s="39" t="s">
        <v>354</v>
      </c>
      <c r="B88" s="16" t="s">
        <v>314</v>
      </c>
      <c r="C88" s="17">
        <v>4997914</v>
      </c>
      <c r="D88" s="18">
        <v>0</v>
      </c>
      <c r="E88" s="18">
        <v>857794</v>
      </c>
      <c r="F88" s="19">
        <v>4140120</v>
      </c>
      <c r="G88" s="20">
        <v>0</v>
      </c>
      <c r="H88" s="19">
        <v>4140120</v>
      </c>
    </row>
    <row r="89" spans="1:8" ht="11.25">
      <c r="A89" s="39" t="s">
        <v>355</v>
      </c>
      <c r="B89" s="16" t="s">
        <v>356</v>
      </c>
      <c r="C89" s="17">
        <v>15000</v>
      </c>
      <c r="D89" s="17">
        <v>287763</v>
      </c>
      <c r="E89" s="17">
        <v>7100</v>
      </c>
      <c r="F89" s="17">
        <v>295663</v>
      </c>
      <c r="G89" s="17">
        <v>0</v>
      </c>
      <c r="H89" s="17">
        <v>295663</v>
      </c>
    </row>
    <row r="90" spans="1:8" ht="11.25">
      <c r="A90" s="39" t="s">
        <v>357</v>
      </c>
      <c r="B90" s="22" t="s">
        <v>244</v>
      </c>
      <c r="C90" s="17">
        <v>0</v>
      </c>
      <c r="D90" s="18">
        <v>0</v>
      </c>
      <c r="E90" s="18">
        <v>0</v>
      </c>
      <c r="F90" s="19">
        <v>0</v>
      </c>
      <c r="G90" s="20">
        <v>0</v>
      </c>
      <c r="H90" s="19">
        <v>0</v>
      </c>
    </row>
    <row r="91" spans="1:8" ht="11.25">
      <c r="A91" s="39" t="s">
        <v>358</v>
      </c>
      <c r="B91" s="16" t="s">
        <v>246</v>
      </c>
      <c r="C91" s="17">
        <v>0</v>
      </c>
      <c r="D91" s="18">
        <v>0</v>
      </c>
      <c r="E91" s="18">
        <v>0</v>
      </c>
      <c r="F91" s="19">
        <v>0</v>
      </c>
      <c r="G91" s="20">
        <v>0</v>
      </c>
      <c r="H91" s="19">
        <v>0</v>
      </c>
    </row>
    <row r="92" spans="1:8" ht="11.25">
      <c r="A92" s="39" t="s">
        <v>359</v>
      </c>
      <c r="B92" s="16" t="s">
        <v>248</v>
      </c>
      <c r="C92" s="17">
        <v>0</v>
      </c>
      <c r="D92" s="18">
        <v>0</v>
      </c>
      <c r="E92" s="18">
        <v>0</v>
      </c>
      <c r="F92" s="19">
        <v>0</v>
      </c>
      <c r="G92" s="20">
        <v>0</v>
      </c>
      <c r="H92" s="19">
        <v>0</v>
      </c>
    </row>
    <row r="93" spans="1:8" ht="22.5">
      <c r="A93" s="39" t="s">
        <v>360</v>
      </c>
      <c r="B93" s="16" t="s">
        <v>250</v>
      </c>
      <c r="C93" s="17">
        <v>0</v>
      </c>
      <c r="D93" s="18">
        <v>0</v>
      </c>
      <c r="E93" s="18">
        <v>0</v>
      </c>
      <c r="F93" s="19">
        <v>0</v>
      </c>
      <c r="G93" s="20">
        <v>0</v>
      </c>
      <c r="H93" s="19">
        <v>0</v>
      </c>
    </row>
    <row r="94" spans="1:8" ht="11.25">
      <c r="A94" s="39" t="s">
        <v>361</v>
      </c>
      <c r="B94" s="22" t="s">
        <v>252</v>
      </c>
      <c r="C94" s="17">
        <v>0</v>
      </c>
      <c r="D94" s="18">
        <v>0</v>
      </c>
      <c r="E94" s="18">
        <v>0</v>
      </c>
      <c r="F94" s="19">
        <v>0</v>
      </c>
      <c r="G94" s="20">
        <v>0</v>
      </c>
      <c r="H94" s="19">
        <v>0</v>
      </c>
    </row>
    <row r="95" spans="1:8" ht="11.25">
      <c r="A95" s="39" t="s">
        <v>362</v>
      </c>
      <c r="B95" s="16" t="s">
        <v>254</v>
      </c>
      <c r="C95" s="17">
        <v>0</v>
      </c>
      <c r="D95" s="18">
        <v>177500</v>
      </c>
      <c r="E95" s="18">
        <v>0</v>
      </c>
      <c r="F95" s="19">
        <v>177500</v>
      </c>
      <c r="G95" s="20">
        <v>0</v>
      </c>
      <c r="H95" s="19">
        <v>177500</v>
      </c>
    </row>
    <row r="96" spans="1:8" ht="11.25">
      <c r="A96" s="39" t="s">
        <v>363</v>
      </c>
      <c r="B96" s="16" t="s">
        <v>256</v>
      </c>
      <c r="C96" s="17">
        <v>15000</v>
      </c>
      <c r="D96" s="18">
        <v>110263</v>
      </c>
      <c r="E96" s="18">
        <v>7100</v>
      </c>
      <c r="F96" s="19">
        <v>118163</v>
      </c>
      <c r="G96" s="20">
        <v>0</v>
      </c>
      <c r="H96" s="19">
        <v>118163</v>
      </c>
    </row>
    <row r="97" spans="1:8" ht="11.25">
      <c r="A97" s="39" t="s">
        <v>364</v>
      </c>
      <c r="B97" s="22" t="s">
        <v>258</v>
      </c>
      <c r="C97" s="17">
        <v>0</v>
      </c>
      <c r="D97" s="18">
        <v>0</v>
      </c>
      <c r="E97" s="18">
        <v>0</v>
      </c>
      <c r="F97" s="19">
        <v>0</v>
      </c>
      <c r="G97" s="20">
        <v>0</v>
      </c>
      <c r="H97" s="19">
        <v>0</v>
      </c>
    </row>
    <row r="98" spans="1:8" ht="11.25">
      <c r="A98" s="39" t="s">
        <v>365</v>
      </c>
      <c r="B98" s="22" t="s">
        <v>260</v>
      </c>
      <c r="C98" s="17">
        <v>0</v>
      </c>
      <c r="D98" s="18">
        <v>0</v>
      </c>
      <c r="E98" s="18">
        <v>0</v>
      </c>
      <c r="F98" s="19">
        <v>0</v>
      </c>
      <c r="G98" s="20">
        <v>0</v>
      </c>
      <c r="H98" s="19">
        <v>0</v>
      </c>
    </row>
    <row r="99" spans="1:8" ht="11.25">
      <c r="A99" s="39" t="s">
        <v>366</v>
      </c>
      <c r="B99" s="16" t="s">
        <v>262</v>
      </c>
      <c r="C99" s="17">
        <v>0</v>
      </c>
      <c r="D99" s="18">
        <v>0</v>
      </c>
      <c r="E99" s="18">
        <v>0</v>
      </c>
      <c r="F99" s="19">
        <v>0</v>
      </c>
      <c r="G99" s="20">
        <v>0</v>
      </c>
      <c r="H99" s="19">
        <v>0</v>
      </c>
    </row>
    <row r="100" spans="1:8" ht="11.25">
      <c r="A100" s="39" t="s">
        <v>367</v>
      </c>
      <c r="B100" s="16" t="s">
        <v>264</v>
      </c>
      <c r="C100" s="17">
        <v>0</v>
      </c>
      <c r="D100" s="18">
        <v>0</v>
      </c>
      <c r="E100" s="18">
        <v>0</v>
      </c>
      <c r="F100" s="19">
        <v>0</v>
      </c>
      <c r="G100" s="20">
        <v>0</v>
      </c>
      <c r="H100" s="19">
        <v>0</v>
      </c>
    </row>
    <row r="101" spans="1:8" ht="11.25">
      <c r="A101" s="39" t="s">
        <v>368</v>
      </c>
      <c r="B101" s="16" t="s">
        <v>266</v>
      </c>
      <c r="C101" s="17">
        <v>0</v>
      </c>
      <c r="D101" s="18">
        <v>0</v>
      </c>
      <c r="E101" s="18">
        <v>0</v>
      </c>
      <c r="F101" s="19">
        <v>0</v>
      </c>
      <c r="G101" s="20">
        <v>0</v>
      </c>
      <c r="H101" s="19">
        <v>0</v>
      </c>
    </row>
    <row r="102" spans="1:8" ht="22.5">
      <c r="A102" s="39" t="s">
        <v>369</v>
      </c>
      <c r="B102" s="16" t="s">
        <v>268</v>
      </c>
      <c r="C102" s="17">
        <v>0</v>
      </c>
      <c r="D102" s="18">
        <v>0</v>
      </c>
      <c r="E102" s="18">
        <v>0</v>
      </c>
      <c r="F102" s="19">
        <v>0</v>
      </c>
      <c r="G102" s="20">
        <v>0</v>
      </c>
      <c r="H102" s="19">
        <v>0</v>
      </c>
    </row>
    <row r="103" spans="1:8" ht="11.25">
      <c r="A103" s="39" t="s">
        <v>370</v>
      </c>
      <c r="B103" s="16" t="s">
        <v>371</v>
      </c>
      <c r="C103" s="17">
        <v>110128</v>
      </c>
      <c r="D103" s="17">
        <v>488373</v>
      </c>
      <c r="E103" s="17">
        <v>108908</v>
      </c>
      <c r="F103" s="17">
        <v>489593</v>
      </c>
      <c r="G103" s="17">
        <v>0</v>
      </c>
      <c r="H103" s="17">
        <v>489593</v>
      </c>
    </row>
    <row r="104" spans="1:8" ht="11.25">
      <c r="A104" s="39" t="s">
        <v>372</v>
      </c>
      <c r="B104" s="16" t="s">
        <v>272</v>
      </c>
      <c r="C104" s="17">
        <v>0</v>
      </c>
      <c r="D104" s="18">
        <v>24160</v>
      </c>
      <c r="E104" s="18">
        <v>24160</v>
      </c>
      <c r="F104" s="19">
        <v>0</v>
      </c>
      <c r="G104" s="20">
        <v>0</v>
      </c>
      <c r="H104" s="19">
        <v>0</v>
      </c>
    </row>
    <row r="105" spans="1:8" ht="11.25">
      <c r="A105" s="39" t="s">
        <v>373</v>
      </c>
      <c r="B105" s="16" t="s">
        <v>276</v>
      </c>
      <c r="C105" s="17">
        <v>15000</v>
      </c>
      <c r="D105" s="18">
        <v>89903</v>
      </c>
      <c r="E105" s="18">
        <v>0</v>
      </c>
      <c r="F105" s="19">
        <v>104903</v>
      </c>
      <c r="G105" s="20">
        <v>0</v>
      </c>
      <c r="H105" s="19">
        <v>104903</v>
      </c>
    </row>
    <row r="106" spans="1:8" ht="11.25">
      <c r="A106" s="39" t="s">
        <v>374</v>
      </c>
      <c r="B106" s="16" t="s">
        <v>278</v>
      </c>
      <c r="C106" s="17">
        <v>35820</v>
      </c>
      <c r="D106" s="18">
        <v>263202</v>
      </c>
      <c r="E106" s="18">
        <v>0</v>
      </c>
      <c r="F106" s="19">
        <v>299022</v>
      </c>
      <c r="G106" s="20">
        <v>0</v>
      </c>
      <c r="H106" s="19">
        <v>299022</v>
      </c>
    </row>
    <row r="107" spans="1:8" ht="11.25">
      <c r="A107" s="39" t="s">
        <v>375</v>
      </c>
      <c r="B107" s="16" t="s">
        <v>280</v>
      </c>
      <c r="C107" s="17">
        <v>0</v>
      </c>
      <c r="D107" s="18">
        <v>6999</v>
      </c>
      <c r="E107" s="18">
        <v>0</v>
      </c>
      <c r="F107" s="19">
        <v>6999</v>
      </c>
      <c r="G107" s="20">
        <v>0</v>
      </c>
      <c r="H107" s="19">
        <v>6999</v>
      </c>
    </row>
    <row r="108" spans="1:8" ht="11.25">
      <c r="A108" s="39" t="s">
        <v>376</v>
      </c>
      <c r="B108" s="16" t="s">
        <v>282</v>
      </c>
      <c r="C108" s="17">
        <v>0</v>
      </c>
      <c r="D108" s="18">
        <v>9000</v>
      </c>
      <c r="E108" s="18">
        <v>0</v>
      </c>
      <c r="F108" s="19">
        <v>9000</v>
      </c>
      <c r="G108" s="20">
        <v>0</v>
      </c>
      <c r="H108" s="19">
        <v>9000</v>
      </c>
    </row>
    <row r="109" spans="1:8" ht="11.25">
      <c r="A109" s="39" t="s">
        <v>377</v>
      </c>
      <c r="B109" s="16" t="s">
        <v>284</v>
      </c>
      <c r="C109" s="17">
        <v>0</v>
      </c>
      <c r="D109" s="18">
        <v>35226</v>
      </c>
      <c r="E109" s="18">
        <v>35226</v>
      </c>
      <c r="F109" s="19">
        <v>0</v>
      </c>
      <c r="G109" s="20">
        <v>0</v>
      </c>
      <c r="H109" s="19">
        <v>0</v>
      </c>
    </row>
    <row r="110" spans="1:8" ht="11.25">
      <c r="A110" s="39" t="s">
        <v>378</v>
      </c>
      <c r="B110" s="16" t="s">
        <v>286</v>
      </c>
      <c r="C110" s="17">
        <v>205</v>
      </c>
      <c r="D110" s="18">
        <v>676</v>
      </c>
      <c r="E110" s="18">
        <v>881</v>
      </c>
      <c r="F110" s="19">
        <v>0</v>
      </c>
      <c r="G110" s="20">
        <v>0</v>
      </c>
      <c r="H110" s="19">
        <v>0</v>
      </c>
    </row>
    <row r="111" spans="1:8" ht="11.25">
      <c r="A111" s="39" t="s">
        <v>379</v>
      </c>
      <c r="B111" s="16" t="s">
        <v>288</v>
      </c>
      <c r="C111" s="17">
        <v>26144</v>
      </c>
      <c r="D111" s="18">
        <v>13989</v>
      </c>
      <c r="E111" s="18">
        <v>28611</v>
      </c>
      <c r="F111" s="19">
        <v>11522</v>
      </c>
      <c r="G111" s="20">
        <v>0</v>
      </c>
      <c r="H111" s="19">
        <v>11522</v>
      </c>
    </row>
    <row r="112" spans="1:8" ht="11.25" customHeight="1">
      <c r="A112" s="39" t="s">
        <v>380</v>
      </c>
      <c r="B112" s="22" t="s">
        <v>292</v>
      </c>
      <c r="C112" s="17">
        <v>31289</v>
      </c>
      <c r="D112" s="18">
        <v>45218</v>
      </c>
      <c r="E112" s="18">
        <v>18360</v>
      </c>
      <c r="F112" s="19">
        <v>58147</v>
      </c>
      <c r="G112" s="20">
        <v>0</v>
      </c>
      <c r="H112" s="19">
        <v>58147</v>
      </c>
    </row>
    <row r="113" spans="1:8" ht="11.25">
      <c r="A113" s="39" t="s">
        <v>381</v>
      </c>
      <c r="B113" s="22" t="s">
        <v>294</v>
      </c>
      <c r="C113" s="17">
        <v>1670</v>
      </c>
      <c r="D113" s="18">
        <v>0</v>
      </c>
      <c r="E113" s="18">
        <v>1670</v>
      </c>
      <c r="F113" s="19">
        <v>0</v>
      </c>
      <c r="G113" s="20">
        <v>0</v>
      </c>
      <c r="H113" s="19">
        <v>0</v>
      </c>
    </row>
    <row r="114" spans="1:8" ht="11.25">
      <c r="A114" s="39" t="s">
        <v>382</v>
      </c>
      <c r="B114" s="16" t="s">
        <v>383</v>
      </c>
      <c r="C114" s="17">
        <v>80616822</v>
      </c>
      <c r="D114" s="17">
        <v>202938751</v>
      </c>
      <c r="E114" s="17">
        <v>129964137</v>
      </c>
      <c r="F114" s="17">
        <v>153591436</v>
      </c>
      <c r="G114" s="17">
        <v>0</v>
      </c>
      <c r="H114" s="17">
        <v>153591436</v>
      </c>
    </row>
    <row r="115" spans="1:8" ht="11.25">
      <c r="A115" s="39" t="s">
        <v>384</v>
      </c>
      <c r="B115" s="16" t="s">
        <v>298</v>
      </c>
      <c r="C115" s="17">
        <v>3246870</v>
      </c>
      <c r="D115" s="18">
        <v>2804736</v>
      </c>
      <c r="E115" s="18">
        <v>1722095</v>
      </c>
      <c r="F115" s="19">
        <v>4329511</v>
      </c>
      <c r="G115" s="20">
        <v>0</v>
      </c>
      <c r="H115" s="19">
        <v>4329511</v>
      </c>
    </row>
    <row r="116" spans="1:8" ht="11.25">
      <c r="A116" s="39" t="s">
        <v>385</v>
      </c>
      <c r="B116" s="16" t="s">
        <v>300</v>
      </c>
      <c r="C116" s="17">
        <v>128959</v>
      </c>
      <c r="D116" s="18">
        <v>179674660</v>
      </c>
      <c r="E116" s="18">
        <v>89837330</v>
      </c>
      <c r="F116" s="19">
        <v>89966289</v>
      </c>
      <c r="G116" s="20">
        <v>0</v>
      </c>
      <c r="H116" s="19">
        <v>89966289</v>
      </c>
    </row>
    <row r="117" spans="1:8" ht="11.25">
      <c r="A117" s="39" t="s">
        <v>386</v>
      </c>
      <c r="B117" s="22" t="s">
        <v>302</v>
      </c>
      <c r="C117" s="17">
        <v>318552</v>
      </c>
      <c r="D117" s="18">
        <v>600739</v>
      </c>
      <c r="E117" s="18">
        <v>64691</v>
      </c>
      <c r="F117" s="19">
        <v>854600</v>
      </c>
      <c r="G117" s="20">
        <v>0</v>
      </c>
      <c r="H117" s="19">
        <v>854600</v>
      </c>
    </row>
    <row r="118" spans="1:8" ht="22.5">
      <c r="A118" s="39" t="s">
        <v>387</v>
      </c>
      <c r="B118" s="16" t="s">
        <v>304</v>
      </c>
      <c r="C118" s="17">
        <v>0</v>
      </c>
      <c r="D118" s="18">
        <v>785840</v>
      </c>
      <c r="E118" s="18">
        <v>785840</v>
      </c>
      <c r="F118" s="19">
        <v>0</v>
      </c>
      <c r="G118" s="20">
        <v>0</v>
      </c>
      <c r="H118" s="19">
        <v>0</v>
      </c>
    </row>
    <row r="119" spans="1:8" ht="11.25">
      <c r="A119" s="39" t="s">
        <v>388</v>
      </c>
      <c r="B119" s="16" t="s">
        <v>306</v>
      </c>
      <c r="C119" s="17">
        <v>0</v>
      </c>
      <c r="D119" s="18">
        <v>508906</v>
      </c>
      <c r="E119" s="18">
        <v>0</v>
      </c>
      <c r="F119" s="19">
        <v>508906</v>
      </c>
      <c r="G119" s="20">
        <v>0</v>
      </c>
      <c r="H119" s="19">
        <v>508906</v>
      </c>
    </row>
    <row r="120" spans="1:8" ht="11.25">
      <c r="A120" s="39" t="s">
        <v>389</v>
      </c>
      <c r="B120" s="22" t="s">
        <v>308</v>
      </c>
      <c r="C120" s="17">
        <v>0</v>
      </c>
      <c r="D120" s="18">
        <v>18532662</v>
      </c>
      <c r="E120" s="18">
        <v>8677058</v>
      </c>
      <c r="F120" s="19">
        <v>9855604</v>
      </c>
      <c r="G120" s="20">
        <v>0</v>
      </c>
      <c r="H120" s="19">
        <v>9855604</v>
      </c>
    </row>
    <row r="121" spans="1:8" ht="11.25">
      <c r="A121" s="39" t="s">
        <v>390</v>
      </c>
      <c r="B121" s="16" t="s">
        <v>310</v>
      </c>
      <c r="C121" s="17">
        <v>0</v>
      </c>
      <c r="D121" s="18">
        <v>0</v>
      </c>
      <c r="E121" s="18">
        <v>0</v>
      </c>
      <c r="F121" s="19">
        <v>0</v>
      </c>
      <c r="G121" s="20">
        <v>0</v>
      </c>
      <c r="H121" s="19">
        <v>0</v>
      </c>
    </row>
    <row r="122" spans="1:8" ht="11.25">
      <c r="A122" s="39" t="s">
        <v>391</v>
      </c>
      <c r="B122" s="16" t="s">
        <v>312</v>
      </c>
      <c r="C122" s="17">
        <v>76922441</v>
      </c>
      <c r="D122" s="18">
        <v>0</v>
      </c>
      <c r="E122" s="18">
        <v>28845915</v>
      </c>
      <c r="F122" s="19">
        <v>48076526</v>
      </c>
      <c r="G122" s="20">
        <v>0</v>
      </c>
      <c r="H122" s="19">
        <v>48076526</v>
      </c>
    </row>
    <row r="123" spans="1:8" ht="11.25">
      <c r="A123" s="39" t="s">
        <v>392</v>
      </c>
      <c r="B123" s="16" t="s">
        <v>314</v>
      </c>
      <c r="C123" s="17">
        <v>0</v>
      </c>
      <c r="D123" s="18">
        <v>31208</v>
      </c>
      <c r="E123" s="18">
        <v>31208</v>
      </c>
      <c r="F123" s="19">
        <v>0</v>
      </c>
      <c r="G123" s="20">
        <v>0</v>
      </c>
      <c r="H123" s="19">
        <v>0</v>
      </c>
    </row>
    <row r="124" spans="1:8" ht="11.25">
      <c r="A124" s="39" t="s">
        <v>393</v>
      </c>
      <c r="B124" s="16" t="s">
        <v>394</v>
      </c>
      <c r="C124" s="17">
        <v>0</v>
      </c>
      <c r="D124" s="40">
        <v>0</v>
      </c>
      <c r="E124" s="40">
        <v>0</v>
      </c>
      <c r="F124" s="17">
        <v>0</v>
      </c>
      <c r="G124" s="20">
        <v>0</v>
      </c>
      <c r="H124" s="19">
        <v>0</v>
      </c>
    </row>
    <row r="125" spans="1:8" ht="11.25">
      <c r="A125" s="39" t="s">
        <v>395</v>
      </c>
      <c r="B125" s="22" t="s">
        <v>244</v>
      </c>
      <c r="C125" s="17">
        <v>0</v>
      </c>
      <c r="D125" s="18">
        <v>0</v>
      </c>
      <c r="E125" s="18">
        <v>0</v>
      </c>
      <c r="F125" s="19">
        <v>0</v>
      </c>
      <c r="G125" s="20">
        <v>0</v>
      </c>
      <c r="H125" s="19">
        <v>0</v>
      </c>
    </row>
    <row r="126" spans="1:8" ht="11.25">
      <c r="A126" s="39" t="s">
        <v>396</v>
      </c>
      <c r="B126" s="16" t="s">
        <v>246</v>
      </c>
      <c r="C126" s="17">
        <v>0</v>
      </c>
      <c r="D126" s="18">
        <v>0</v>
      </c>
      <c r="E126" s="18">
        <v>0</v>
      </c>
      <c r="F126" s="19">
        <v>0</v>
      </c>
      <c r="G126" s="20">
        <v>0</v>
      </c>
      <c r="H126" s="19">
        <v>0</v>
      </c>
    </row>
    <row r="127" spans="1:8" ht="11.25">
      <c r="A127" s="39" t="s">
        <v>397</v>
      </c>
      <c r="B127" s="16" t="s">
        <v>248</v>
      </c>
      <c r="C127" s="17">
        <v>0</v>
      </c>
      <c r="D127" s="18">
        <v>0</v>
      </c>
      <c r="E127" s="18">
        <v>0</v>
      </c>
      <c r="F127" s="19">
        <v>0</v>
      </c>
      <c r="G127" s="20">
        <v>0</v>
      </c>
      <c r="H127" s="19">
        <v>0</v>
      </c>
    </row>
    <row r="128" spans="1:8" ht="11.25">
      <c r="A128" s="39" t="s">
        <v>398</v>
      </c>
      <c r="B128" s="22" t="s">
        <v>252</v>
      </c>
      <c r="C128" s="17">
        <v>0</v>
      </c>
      <c r="D128" s="18">
        <v>0</v>
      </c>
      <c r="E128" s="18">
        <v>0</v>
      </c>
      <c r="F128" s="19">
        <v>0</v>
      </c>
      <c r="G128" s="20">
        <v>0</v>
      </c>
      <c r="H128" s="19">
        <v>0</v>
      </c>
    </row>
    <row r="129" spans="1:8" ht="11.25">
      <c r="A129" s="39" t="s">
        <v>399</v>
      </c>
      <c r="B129" s="22" t="s">
        <v>258</v>
      </c>
      <c r="C129" s="17">
        <v>0</v>
      </c>
      <c r="D129" s="18">
        <v>0</v>
      </c>
      <c r="E129" s="18">
        <v>0</v>
      </c>
      <c r="F129" s="19">
        <v>0</v>
      </c>
      <c r="G129" s="20">
        <v>0</v>
      </c>
      <c r="H129" s="19">
        <v>0</v>
      </c>
    </row>
    <row r="130" spans="1:8" ht="11.25">
      <c r="A130" s="39" t="s">
        <v>400</v>
      </c>
      <c r="B130" s="22" t="s">
        <v>260</v>
      </c>
      <c r="C130" s="17">
        <v>0</v>
      </c>
      <c r="D130" s="18">
        <v>0</v>
      </c>
      <c r="E130" s="18">
        <v>0</v>
      </c>
      <c r="F130" s="19">
        <v>0</v>
      </c>
      <c r="G130" s="20">
        <v>0</v>
      </c>
      <c r="H130" s="19">
        <v>0</v>
      </c>
    </row>
    <row r="131" spans="1:8" ht="11.25">
      <c r="A131" s="39" t="s">
        <v>401</v>
      </c>
      <c r="B131" s="16" t="s">
        <v>262</v>
      </c>
      <c r="C131" s="17">
        <v>0</v>
      </c>
      <c r="D131" s="18">
        <v>0</v>
      </c>
      <c r="E131" s="18">
        <v>0</v>
      </c>
      <c r="F131" s="19">
        <v>0</v>
      </c>
      <c r="G131" s="20">
        <v>0</v>
      </c>
      <c r="H131" s="19">
        <v>0</v>
      </c>
    </row>
    <row r="132" spans="1:8" ht="11.25">
      <c r="A132" s="39" t="s">
        <v>402</v>
      </c>
      <c r="B132" s="16" t="s">
        <v>264</v>
      </c>
      <c r="C132" s="17">
        <v>0</v>
      </c>
      <c r="D132" s="18">
        <v>0</v>
      </c>
      <c r="E132" s="18">
        <v>0</v>
      </c>
      <c r="F132" s="19">
        <v>0</v>
      </c>
      <c r="G132" s="20">
        <v>0</v>
      </c>
      <c r="H132" s="19">
        <v>0</v>
      </c>
    </row>
    <row r="133" spans="1:8" ht="11.25">
      <c r="A133" s="39" t="s">
        <v>403</v>
      </c>
      <c r="B133" s="16" t="s">
        <v>266</v>
      </c>
      <c r="C133" s="17">
        <v>0</v>
      </c>
      <c r="D133" s="18">
        <v>0</v>
      </c>
      <c r="E133" s="18">
        <v>0</v>
      </c>
      <c r="F133" s="19">
        <v>0</v>
      </c>
      <c r="G133" s="20">
        <v>0</v>
      </c>
      <c r="H133" s="19">
        <v>0</v>
      </c>
    </row>
    <row r="134" spans="1:8" ht="22.5">
      <c r="A134" s="39" t="s">
        <v>404</v>
      </c>
      <c r="B134" s="16" t="s">
        <v>268</v>
      </c>
      <c r="C134" s="17">
        <v>0</v>
      </c>
      <c r="D134" s="18">
        <v>0</v>
      </c>
      <c r="E134" s="18">
        <v>0</v>
      </c>
      <c r="F134" s="19">
        <v>0</v>
      </c>
      <c r="G134" s="20">
        <v>0</v>
      </c>
      <c r="H134" s="19">
        <v>0</v>
      </c>
    </row>
    <row r="135" spans="1:8" ht="11.25">
      <c r="A135" s="39" t="s">
        <v>405</v>
      </c>
      <c r="B135" s="16" t="s">
        <v>406</v>
      </c>
      <c r="C135" s="17">
        <v>0</v>
      </c>
      <c r="D135" s="17">
        <v>5676</v>
      </c>
      <c r="E135" s="17">
        <v>5676</v>
      </c>
      <c r="F135" s="17">
        <v>0</v>
      </c>
      <c r="G135" s="17">
        <v>0</v>
      </c>
      <c r="H135" s="17">
        <v>0</v>
      </c>
    </row>
    <row r="136" spans="1:8" ht="11.25">
      <c r="A136" s="39" t="s">
        <v>407</v>
      </c>
      <c r="B136" s="16" t="s">
        <v>408</v>
      </c>
      <c r="C136" s="17">
        <v>0</v>
      </c>
      <c r="D136" s="18">
        <v>5000</v>
      </c>
      <c r="E136" s="18">
        <v>5000</v>
      </c>
      <c r="F136" s="19">
        <v>0</v>
      </c>
      <c r="G136" s="20">
        <v>0</v>
      </c>
      <c r="H136" s="19">
        <v>0</v>
      </c>
    </row>
    <row r="137" spans="1:8" ht="11.25">
      <c r="A137" s="39" t="s">
        <v>409</v>
      </c>
      <c r="B137" s="16" t="s">
        <v>282</v>
      </c>
      <c r="C137" s="17">
        <v>0</v>
      </c>
      <c r="D137" s="18">
        <v>0</v>
      </c>
      <c r="E137" s="18">
        <v>0</v>
      </c>
      <c r="F137" s="19">
        <v>0</v>
      </c>
      <c r="G137" s="20">
        <v>0</v>
      </c>
      <c r="H137" s="19">
        <v>0</v>
      </c>
    </row>
    <row r="138" spans="1:8" ht="11.25">
      <c r="A138" s="39" t="s">
        <v>410</v>
      </c>
      <c r="B138" s="16" t="s">
        <v>284</v>
      </c>
      <c r="C138" s="17">
        <v>0</v>
      </c>
      <c r="D138" s="18">
        <v>0</v>
      </c>
      <c r="E138" s="18">
        <v>0</v>
      </c>
      <c r="F138" s="19">
        <v>0</v>
      </c>
      <c r="G138" s="20">
        <v>0</v>
      </c>
      <c r="H138" s="19">
        <v>0</v>
      </c>
    </row>
    <row r="139" spans="1:8" ht="11.25">
      <c r="A139" s="39" t="s">
        <v>411</v>
      </c>
      <c r="B139" s="16" t="s">
        <v>286</v>
      </c>
      <c r="C139" s="17">
        <v>0</v>
      </c>
      <c r="D139" s="18">
        <v>676</v>
      </c>
      <c r="E139" s="18">
        <v>676</v>
      </c>
      <c r="F139" s="19">
        <v>0</v>
      </c>
      <c r="G139" s="20">
        <v>0</v>
      </c>
      <c r="H139" s="19">
        <v>0</v>
      </c>
    </row>
    <row r="140" spans="1:8" ht="11.25">
      <c r="A140" s="39" t="s">
        <v>412</v>
      </c>
      <c r="B140" s="16" t="s">
        <v>288</v>
      </c>
      <c r="C140" s="17">
        <v>0</v>
      </c>
      <c r="D140" s="18">
        <v>0</v>
      </c>
      <c r="E140" s="18">
        <v>0</v>
      </c>
      <c r="F140" s="19">
        <v>0</v>
      </c>
      <c r="G140" s="20">
        <v>0</v>
      </c>
      <c r="H140" s="19">
        <v>0</v>
      </c>
    </row>
    <row r="141" spans="1:8" ht="11.25">
      <c r="A141" s="39" t="s">
        <v>413</v>
      </c>
      <c r="B141" s="16" t="s">
        <v>414</v>
      </c>
      <c r="C141" s="17">
        <v>0</v>
      </c>
      <c r="D141" s="17">
        <v>194018</v>
      </c>
      <c r="E141" s="17">
        <v>194018</v>
      </c>
      <c r="F141" s="17">
        <v>0</v>
      </c>
      <c r="G141" s="17">
        <v>0</v>
      </c>
      <c r="H141" s="17">
        <v>0</v>
      </c>
    </row>
    <row r="142" spans="1:8" ht="11.25">
      <c r="A142" s="39" t="s">
        <v>415</v>
      </c>
      <c r="B142" s="16" t="s">
        <v>298</v>
      </c>
      <c r="C142" s="17">
        <v>0</v>
      </c>
      <c r="D142" s="18">
        <v>89488</v>
      </c>
      <c r="E142" s="18">
        <v>89488</v>
      </c>
      <c r="F142" s="19">
        <v>0</v>
      </c>
      <c r="G142" s="20">
        <v>0</v>
      </c>
      <c r="H142" s="19">
        <v>0</v>
      </c>
    </row>
    <row r="143" spans="1:8" ht="11.25">
      <c r="A143" s="39" t="s">
        <v>416</v>
      </c>
      <c r="B143" s="16" t="s">
        <v>300</v>
      </c>
      <c r="C143" s="17">
        <v>0</v>
      </c>
      <c r="D143" s="18">
        <v>0</v>
      </c>
      <c r="E143" s="18">
        <v>0</v>
      </c>
      <c r="F143" s="19">
        <v>0</v>
      </c>
      <c r="G143" s="20">
        <v>0</v>
      </c>
      <c r="H143" s="19">
        <v>0</v>
      </c>
    </row>
    <row r="144" spans="1:8" ht="11.25">
      <c r="A144" s="39" t="s">
        <v>417</v>
      </c>
      <c r="B144" s="22" t="s">
        <v>302</v>
      </c>
      <c r="C144" s="17">
        <v>0</v>
      </c>
      <c r="D144" s="18">
        <v>20579</v>
      </c>
      <c r="E144" s="18">
        <v>20579</v>
      </c>
      <c r="F144" s="19">
        <v>0</v>
      </c>
      <c r="G144" s="20">
        <v>0</v>
      </c>
      <c r="H144" s="19">
        <v>0</v>
      </c>
    </row>
    <row r="145" spans="1:8" ht="22.5">
      <c r="A145" s="39" t="s">
        <v>418</v>
      </c>
      <c r="B145" s="16" t="s">
        <v>304</v>
      </c>
      <c r="C145" s="17">
        <v>0</v>
      </c>
      <c r="D145" s="18">
        <v>0</v>
      </c>
      <c r="E145" s="18">
        <v>0</v>
      </c>
      <c r="F145" s="19">
        <v>0</v>
      </c>
      <c r="G145" s="20">
        <v>0</v>
      </c>
      <c r="H145" s="19">
        <v>0</v>
      </c>
    </row>
    <row r="146" spans="1:8" ht="11.25">
      <c r="A146" s="39" t="s">
        <v>419</v>
      </c>
      <c r="B146" s="22" t="s">
        <v>308</v>
      </c>
      <c r="C146" s="17">
        <v>0</v>
      </c>
      <c r="D146" s="18">
        <v>0</v>
      </c>
      <c r="E146" s="18">
        <v>0</v>
      </c>
      <c r="F146" s="19">
        <v>0</v>
      </c>
      <c r="G146" s="20">
        <v>0</v>
      </c>
      <c r="H146" s="19">
        <v>0</v>
      </c>
    </row>
    <row r="147" spans="1:8" ht="11.25">
      <c r="A147" s="39" t="s">
        <v>420</v>
      </c>
      <c r="B147" s="16" t="s">
        <v>310</v>
      </c>
      <c r="C147" s="17">
        <v>0</v>
      </c>
      <c r="D147" s="18">
        <v>0</v>
      </c>
      <c r="E147" s="18">
        <v>0</v>
      </c>
      <c r="F147" s="19">
        <v>0</v>
      </c>
      <c r="G147" s="20">
        <v>0</v>
      </c>
      <c r="H147" s="19">
        <v>0</v>
      </c>
    </row>
    <row r="148" spans="1:8" ht="11.25">
      <c r="A148" s="39" t="s">
        <v>421</v>
      </c>
      <c r="B148" s="16" t="s">
        <v>312</v>
      </c>
      <c r="C148" s="17">
        <v>0</v>
      </c>
      <c r="D148" s="18">
        <v>0</v>
      </c>
      <c r="E148" s="18">
        <v>0</v>
      </c>
      <c r="F148" s="19">
        <v>0</v>
      </c>
      <c r="G148" s="20">
        <v>0</v>
      </c>
      <c r="H148" s="19">
        <v>0</v>
      </c>
    </row>
    <row r="149" spans="1:8" ht="11.25">
      <c r="A149" s="39" t="s">
        <v>422</v>
      </c>
      <c r="B149" s="16" t="s">
        <v>314</v>
      </c>
      <c r="C149" s="17">
        <v>0</v>
      </c>
      <c r="D149" s="18">
        <v>83951</v>
      </c>
      <c r="E149" s="18">
        <v>83951</v>
      </c>
      <c r="F149" s="19">
        <v>0</v>
      </c>
      <c r="G149" s="20">
        <v>0</v>
      </c>
      <c r="H149" s="19">
        <v>0</v>
      </c>
    </row>
    <row r="150" spans="1:8" ht="11.25">
      <c r="A150" s="39" t="s">
        <v>423</v>
      </c>
      <c r="B150" s="16" t="s">
        <v>424</v>
      </c>
      <c r="C150" s="17">
        <v>3254584</v>
      </c>
      <c r="D150" s="17">
        <v>3743701</v>
      </c>
      <c r="E150" s="17">
        <v>0</v>
      </c>
      <c r="F150" s="17">
        <v>6998285</v>
      </c>
      <c r="G150" s="17">
        <v>0</v>
      </c>
      <c r="H150" s="17">
        <v>6998285</v>
      </c>
    </row>
    <row r="151" spans="1:8" ht="11.25">
      <c r="A151" s="39" t="s">
        <v>425</v>
      </c>
      <c r="B151" s="22" t="s">
        <v>244</v>
      </c>
      <c r="C151" s="17">
        <v>1791076</v>
      </c>
      <c r="D151" s="18">
        <v>2046702</v>
      </c>
      <c r="E151" s="18">
        <v>0</v>
      </c>
      <c r="F151" s="19">
        <v>3837778</v>
      </c>
      <c r="G151" s="20">
        <v>0</v>
      </c>
      <c r="H151" s="19">
        <v>3837778</v>
      </c>
    </row>
    <row r="152" spans="1:8" ht="11.25">
      <c r="A152" s="39" t="s">
        <v>426</v>
      </c>
      <c r="B152" s="16" t="s">
        <v>246</v>
      </c>
      <c r="C152" s="17">
        <v>373692</v>
      </c>
      <c r="D152" s="18">
        <v>398263</v>
      </c>
      <c r="E152" s="18">
        <v>0</v>
      </c>
      <c r="F152" s="19">
        <v>771955</v>
      </c>
      <c r="G152" s="20">
        <v>0</v>
      </c>
      <c r="H152" s="19">
        <v>771955</v>
      </c>
    </row>
    <row r="153" spans="1:8" ht="11.25">
      <c r="A153" s="39" t="s">
        <v>427</v>
      </c>
      <c r="B153" s="16" t="s">
        <v>248</v>
      </c>
      <c r="C153" s="17">
        <v>176271</v>
      </c>
      <c r="D153" s="18">
        <v>321023</v>
      </c>
      <c r="E153" s="18">
        <v>0</v>
      </c>
      <c r="F153" s="19">
        <v>497294</v>
      </c>
      <c r="G153" s="20">
        <v>0</v>
      </c>
      <c r="H153" s="19">
        <v>497294</v>
      </c>
    </row>
    <row r="154" spans="1:8" ht="22.5">
      <c r="A154" s="39" t="s">
        <v>428</v>
      </c>
      <c r="B154" s="16" t="s">
        <v>250</v>
      </c>
      <c r="C154" s="17">
        <v>29704</v>
      </c>
      <c r="D154" s="18">
        <v>48530</v>
      </c>
      <c r="E154" s="18">
        <v>0</v>
      </c>
      <c r="F154" s="19">
        <v>78234</v>
      </c>
      <c r="G154" s="20">
        <v>0</v>
      </c>
      <c r="H154" s="19">
        <v>78234</v>
      </c>
    </row>
    <row r="155" spans="1:8" ht="11.25">
      <c r="A155" s="39" t="s">
        <v>429</v>
      </c>
      <c r="B155" s="22" t="s">
        <v>252</v>
      </c>
      <c r="C155" s="17">
        <v>71846</v>
      </c>
      <c r="D155" s="18">
        <v>45845</v>
      </c>
      <c r="E155" s="18">
        <v>0</v>
      </c>
      <c r="F155" s="19">
        <v>117691</v>
      </c>
      <c r="G155" s="20">
        <v>0</v>
      </c>
      <c r="H155" s="19">
        <v>117691</v>
      </c>
    </row>
    <row r="156" spans="1:8" ht="11.25">
      <c r="A156" s="39" t="s">
        <v>430</v>
      </c>
      <c r="B156" s="16" t="s">
        <v>254</v>
      </c>
      <c r="C156" s="17">
        <v>0</v>
      </c>
      <c r="D156" s="18">
        <v>12500</v>
      </c>
      <c r="E156" s="18">
        <v>0</v>
      </c>
      <c r="F156" s="19">
        <v>12500</v>
      </c>
      <c r="G156" s="20">
        <v>0</v>
      </c>
      <c r="H156" s="19">
        <v>12500</v>
      </c>
    </row>
    <row r="157" spans="1:8" ht="11.25">
      <c r="A157" s="39" t="s">
        <v>431</v>
      </c>
      <c r="B157" s="16" t="s">
        <v>432</v>
      </c>
      <c r="C157" s="17">
        <v>0</v>
      </c>
      <c r="D157" s="18">
        <v>15000</v>
      </c>
      <c r="E157" s="18">
        <v>0</v>
      </c>
      <c r="F157" s="19">
        <v>15000</v>
      </c>
      <c r="G157" s="20">
        <v>0</v>
      </c>
      <c r="H157" s="19">
        <v>15000</v>
      </c>
    </row>
    <row r="158" spans="1:8" ht="11.25">
      <c r="A158" s="39" t="s">
        <v>433</v>
      </c>
      <c r="B158" s="22" t="s">
        <v>258</v>
      </c>
      <c r="C158" s="17">
        <v>374836</v>
      </c>
      <c r="D158" s="18">
        <v>383509</v>
      </c>
      <c r="E158" s="18">
        <v>0</v>
      </c>
      <c r="F158" s="19">
        <v>758345</v>
      </c>
      <c r="G158" s="20">
        <v>0</v>
      </c>
      <c r="H158" s="19">
        <v>758345</v>
      </c>
    </row>
    <row r="159" spans="1:8" ht="11.25">
      <c r="A159" s="39" t="s">
        <v>434</v>
      </c>
      <c r="B159" s="22" t="s">
        <v>260</v>
      </c>
      <c r="C159" s="17">
        <v>329479</v>
      </c>
      <c r="D159" s="18">
        <v>354985</v>
      </c>
      <c r="E159" s="18">
        <v>0</v>
      </c>
      <c r="F159" s="19">
        <v>684464</v>
      </c>
      <c r="G159" s="20">
        <v>0</v>
      </c>
      <c r="H159" s="19">
        <v>684464</v>
      </c>
    </row>
    <row r="160" spans="1:8" ht="11.25">
      <c r="A160" s="39" t="s">
        <v>435</v>
      </c>
      <c r="B160" s="16" t="s">
        <v>262</v>
      </c>
      <c r="C160" s="17">
        <v>64608</v>
      </c>
      <c r="D160" s="18">
        <v>70407</v>
      </c>
      <c r="E160" s="18">
        <v>0</v>
      </c>
      <c r="F160" s="19">
        <v>135015</v>
      </c>
      <c r="G160" s="20">
        <v>0</v>
      </c>
      <c r="H160" s="19">
        <v>135015</v>
      </c>
    </row>
    <row r="161" spans="1:8" ht="11.25">
      <c r="A161" s="39" t="s">
        <v>436</v>
      </c>
      <c r="B161" s="16" t="s">
        <v>264</v>
      </c>
      <c r="C161" s="17">
        <v>10768</v>
      </c>
      <c r="D161" s="18">
        <v>11734</v>
      </c>
      <c r="E161" s="18">
        <v>0</v>
      </c>
      <c r="F161" s="19">
        <v>22502</v>
      </c>
      <c r="G161" s="20">
        <v>0</v>
      </c>
      <c r="H161" s="19">
        <v>22502</v>
      </c>
    </row>
    <row r="162" spans="1:8" ht="11.25">
      <c r="A162" s="39" t="s">
        <v>437</v>
      </c>
      <c r="B162" s="16" t="s">
        <v>266</v>
      </c>
      <c r="C162" s="17">
        <v>10768</v>
      </c>
      <c r="D162" s="18">
        <v>11734</v>
      </c>
      <c r="E162" s="18">
        <v>0</v>
      </c>
      <c r="F162" s="19">
        <v>22502</v>
      </c>
      <c r="G162" s="20">
        <v>0</v>
      </c>
      <c r="H162" s="19">
        <v>22502</v>
      </c>
    </row>
    <row r="163" spans="1:8" ht="22.5">
      <c r="A163" s="39" t="s">
        <v>438</v>
      </c>
      <c r="B163" s="16" t="s">
        <v>268</v>
      </c>
      <c r="C163" s="17">
        <v>21536</v>
      </c>
      <c r="D163" s="18">
        <v>23469</v>
      </c>
      <c r="E163" s="18">
        <v>0</v>
      </c>
      <c r="F163" s="19">
        <v>45005</v>
      </c>
      <c r="G163" s="20">
        <v>0</v>
      </c>
      <c r="H163" s="19">
        <v>45005</v>
      </c>
    </row>
    <row r="164" spans="1:8" ht="11.25">
      <c r="A164" s="39" t="s">
        <v>439</v>
      </c>
      <c r="B164" s="16" t="s">
        <v>440</v>
      </c>
      <c r="C164" s="17">
        <v>168032</v>
      </c>
      <c r="D164" s="17">
        <v>351504</v>
      </c>
      <c r="E164" s="17">
        <v>0</v>
      </c>
      <c r="F164" s="17">
        <v>519536</v>
      </c>
      <c r="G164" s="17">
        <v>0</v>
      </c>
      <c r="H164" s="17">
        <v>519536</v>
      </c>
    </row>
    <row r="165" spans="1:8" ht="11.25">
      <c r="A165" s="39" t="s">
        <v>441</v>
      </c>
      <c r="B165" s="16" t="s">
        <v>272</v>
      </c>
      <c r="C165" s="17">
        <v>0</v>
      </c>
      <c r="D165" s="18">
        <v>32096</v>
      </c>
      <c r="E165" s="18">
        <v>0</v>
      </c>
      <c r="F165" s="19">
        <v>32096</v>
      </c>
      <c r="G165" s="20">
        <v>0</v>
      </c>
      <c r="H165" s="19">
        <v>32096</v>
      </c>
    </row>
    <row r="166" spans="1:8" ht="11.25">
      <c r="A166" s="39" t="s">
        <v>442</v>
      </c>
      <c r="B166" s="16" t="s">
        <v>443</v>
      </c>
      <c r="C166" s="17">
        <v>0</v>
      </c>
      <c r="D166" s="18">
        <v>35688</v>
      </c>
      <c r="E166" s="18">
        <v>0</v>
      </c>
      <c r="F166" s="19">
        <v>35688</v>
      </c>
      <c r="G166" s="20">
        <v>0</v>
      </c>
      <c r="H166" s="19">
        <v>35688</v>
      </c>
    </row>
    <row r="167" spans="1:8" ht="11.25">
      <c r="A167" s="39" t="s">
        <v>444</v>
      </c>
      <c r="B167" s="16" t="s">
        <v>443</v>
      </c>
      <c r="C167" s="17">
        <v>0</v>
      </c>
      <c r="D167" s="18">
        <v>61146</v>
      </c>
      <c r="E167" s="18">
        <v>0</v>
      </c>
      <c r="F167" s="19">
        <v>61146</v>
      </c>
      <c r="G167" s="20">
        <v>0</v>
      </c>
      <c r="H167" s="19">
        <v>61146</v>
      </c>
    </row>
    <row r="168" spans="1:8" ht="11.25">
      <c r="A168" s="39" t="s">
        <v>445</v>
      </c>
      <c r="B168" s="16" t="s">
        <v>280</v>
      </c>
      <c r="C168" s="17">
        <v>909</v>
      </c>
      <c r="D168" s="18">
        <v>1656</v>
      </c>
      <c r="E168" s="18">
        <v>0</v>
      </c>
      <c r="F168" s="19">
        <v>2565</v>
      </c>
      <c r="G168" s="20">
        <v>0</v>
      </c>
      <c r="H168" s="19">
        <v>2565</v>
      </c>
    </row>
    <row r="169" spans="1:8" ht="11.25">
      <c r="A169" s="39" t="s">
        <v>446</v>
      </c>
      <c r="B169" s="16" t="s">
        <v>282</v>
      </c>
      <c r="C169" s="17">
        <v>1822</v>
      </c>
      <c r="D169" s="18">
        <v>0</v>
      </c>
      <c r="E169" s="18">
        <v>0</v>
      </c>
      <c r="F169" s="19">
        <v>1822</v>
      </c>
      <c r="G169" s="20">
        <v>0</v>
      </c>
      <c r="H169" s="19">
        <v>1822</v>
      </c>
    </row>
    <row r="170" spans="1:8" ht="11.25">
      <c r="A170" s="39" t="s">
        <v>447</v>
      </c>
      <c r="B170" s="16" t="s">
        <v>284</v>
      </c>
      <c r="C170" s="17">
        <v>101913</v>
      </c>
      <c r="D170" s="18">
        <v>167960</v>
      </c>
      <c r="E170" s="18">
        <v>0</v>
      </c>
      <c r="F170" s="19">
        <v>269873</v>
      </c>
      <c r="G170" s="20">
        <v>0</v>
      </c>
      <c r="H170" s="19">
        <v>269873</v>
      </c>
    </row>
    <row r="171" spans="1:8" ht="11.25">
      <c r="A171" s="39" t="s">
        <v>448</v>
      </c>
      <c r="B171" s="16" t="s">
        <v>286</v>
      </c>
      <c r="C171" s="17">
        <v>60845</v>
      </c>
      <c r="D171" s="18">
        <v>1035</v>
      </c>
      <c r="E171" s="18">
        <v>0</v>
      </c>
      <c r="F171" s="19">
        <v>61880</v>
      </c>
      <c r="G171" s="20">
        <v>0</v>
      </c>
      <c r="H171" s="19">
        <v>61880</v>
      </c>
    </row>
    <row r="172" spans="1:8" ht="11.25">
      <c r="A172" s="39" t="s">
        <v>449</v>
      </c>
      <c r="B172" s="16" t="s">
        <v>288</v>
      </c>
      <c r="C172" s="17">
        <v>2543</v>
      </c>
      <c r="D172" s="18">
        <v>28611</v>
      </c>
      <c r="E172" s="18">
        <v>0</v>
      </c>
      <c r="F172" s="19">
        <v>31154</v>
      </c>
      <c r="G172" s="20">
        <v>0</v>
      </c>
      <c r="H172" s="19">
        <v>31154</v>
      </c>
    </row>
    <row r="173" spans="1:8" ht="11.25">
      <c r="A173" s="39" t="s">
        <v>450</v>
      </c>
      <c r="B173" s="16" t="s">
        <v>443</v>
      </c>
      <c r="C173" s="17">
        <v>0</v>
      </c>
      <c r="D173" s="18">
        <v>21642</v>
      </c>
      <c r="E173" s="18">
        <v>0</v>
      </c>
      <c r="F173" s="19">
        <v>21642</v>
      </c>
      <c r="G173" s="20">
        <v>0</v>
      </c>
      <c r="H173" s="19">
        <v>21642</v>
      </c>
    </row>
    <row r="174" spans="1:8" ht="11.25">
      <c r="A174" s="39" t="s">
        <v>451</v>
      </c>
      <c r="B174" s="16" t="s">
        <v>452</v>
      </c>
      <c r="C174" s="17">
        <v>0</v>
      </c>
      <c r="D174" s="18">
        <v>1670</v>
      </c>
      <c r="E174" s="18">
        <v>0</v>
      </c>
      <c r="F174" s="19">
        <v>1670</v>
      </c>
      <c r="G174" s="20">
        <v>0</v>
      </c>
      <c r="H174" s="19">
        <v>1670</v>
      </c>
    </row>
    <row r="175" spans="1:8" ht="11.25">
      <c r="A175" s="39" t="s">
        <v>453</v>
      </c>
      <c r="B175" s="16" t="s">
        <v>454</v>
      </c>
      <c r="C175" s="17">
        <v>3831173838</v>
      </c>
      <c r="D175" s="17">
        <v>3383671442</v>
      </c>
      <c r="E175" s="17">
        <v>0</v>
      </c>
      <c r="F175" s="17">
        <v>7214845280</v>
      </c>
      <c r="G175" s="17">
        <v>0</v>
      </c>
      <c r="H175" s="17">
        <v>7214845280</v>
      </c>
    </row>
    <row r="176" spans="1:8" ht="11.25">
      <c r="A176" s="39" t="s">
        <v>455</v>
      </c>
      <c r="B176" s="16" t="s">
        <v>298</v>
      </c>
      <c r="C176" s="17">
        <v>572</v>
      </c>
      <c r="D176" s="18">
        <v>2537792</v>
      </c>
      <c r="E176" s="18">
        <v>0</v>
      </c>
      <c r="F176" s="19">
        <v>2538364</v>
      </c>
      <c r="G176" s="20">
        <v>0</v>
      </c>
      <c r="H176" s="19">
        <v>2538364</v>
      </c>
    </row>
    <row r="177" spans="1:8" ht="11.25">
      <c r="A177" s="39" t="s">
        <v>456</v>
      </c>
      <c r="B177" s="16" t="s">
        <v>300</v>
      </c>
      <c r="C177" s="17">
        <v>368344234</v>
      </c>
      <c r="D177" s="18">
        <v>359381321</v>
      </c>
      <c r="E177" s="18">
        <v>0</v>
      </c>
      <c r="F177" s="19">
        <v>727725555</v>
      </c>
      <c r="G177" s="20">
        <v>0</v>
      </c>
      <c r="H177" s="19">
        <v>727725555</v>
      </c>
    </row>
    <row r="178" spans="1:8" ht="11.25">
      <c r="A178" s="39" t="s">
        <v>457</v>
      </c>
      <c r="B178" s="22" t="s">
        <v>302</v>
      </c>
      <c r="C178" s="17">
        <v>247784</v>
      </c>
      <c r="D178" s="18">
        <v>587878</v>
      </c>
      <c r="E178" s="18">
        <v>0</v>
      </c>
      <c r="F178" s="19">
        <v>835662</v>
      </c>
      <c r="G178" s="20">
        <v>0</v>
      </c>
      <c r="H178" s="19">
        <v>835662</v>
      </c>
    </row>
    <row r="179" spans="1:8" ht="22.5">
      <c r="A179" s="39" t="s">
        <v>458</v>
      </c>
      <c r="B179" s="16" t="s">
        <v>304</v>
      </c>
      <c r="C179" s="17">
        <v>2104410</v>
      </c>
      <c r="D179" s="18">
        <v>2294218</v>
      </c>
      <c r="E179" s="18">
        <v>0</v>
      </c>
      <c r="F179" s="19">
        <v>4398628</v>
      </c>
      <c r="G179" s="20">
        <v>0</v>
      </c>
      <c r="H179" s="19">
        <v>4398628</v>
      </c>
    </row>
    <row r="180" spans="1:8" ht="11.25">
      <c r="A180" s="39" t="s">
        <v>459</v>
      </c>
      <c r="B180" s="22" t="s">
        <v>308</v>
      </c>
      <c r="C180" s="17">
        <v>37654597</v>
      </c>
      <c r="D180" s="18">
        <v>38243869</v>
      </c>
      <c r="E180" s="18">
        <v>0</v>
      </c>
      <c r="F180" s="19">
        <v>75898466</v>
      </c>
      <c r="G180" s="20">
        <v>0</v>
      </c>
      <c r="H180" s="19">
        <v>75898466</v>
      </c>
    </row>
    <row r="181" spans="1:8" ht="11.25">
      <c r="A181" s="39" t="s">
        <v>460</v>
      </c>
      <c r="B181" s="16" t="s">
        <v>310</v>
      </c>
      <c r="C181" s="17">
        <v>311597178</v>
      </c>
      <c r="D181" s="18">
        <v>660582081</v>
      </c>
      <c r="E181" s="18">
        <v>0</v>
      </c>
      <c r="F181" s="19">
        <v>972179259</v>
      </c>
      <c r="G181" s="20">
        <v>0</v>
      </c>
      <c r="H181" s="19">
        <v>972179259</v>
      </c>
    </row>
    <row r="182" spans="1:8" ht="11.25">
      <c r="A182" s="39" t="s">
        <v>461</v>
      </c>
      <c r="B182" s="16" t="s">
        <v>312</v>
      </c>
      <c r="C182" s="17">
        <v>3111222977</v>
      </c>
      <c r="D182" s="18">
        <v>2319186489</v>
      </c>
      <c r="E182" s="18">
        <v>0</v>
      </c>
      <c r="F182" s="19">
        <v>5430409466</v>
      </c>
      <c r="G182" s="20">
        <v>0</v>
      </c>
      <c r="H182" s="19">
        <v>5430409466</v>
      </c>
    </row>
    <row r="183" spans="1:8" ht="11.25">
      <c r="A183" s="39" t="s">
        <v>462</v>
      </c>
      <c r="B183" s="16" t="s">
        <v>314</v>
      </c>
      <c r="C183" s="17">
        <v>2086</v>
      </c>
      <c r="D183" s="18">
        <v>857794</v>
      </c>
      <c r="E183" s="18">
        <v>0</v>
      </c>
      <c r="F183" s="19">
        <v>859880</v>
      </c>
      <c r="G183" s="20">
        <v>0</v>
      </c>
      <c r="H183" s="19">
        <v>859880</v>
      </c>
    </row>
    <row r="184" spans="1:8" ht="11.25">
      <c r="A184" s="39" t="s">
        <v>463</v>
      </c>
      <c r="B184" s="16" t="s">
        <v>464</v>
      </c>
      <c r="C184" s="17">
        <v>-112828072</v>
      </c>
      <c r="D184" s="17">
        <v>967938</v>
      </c>
      <c r="E184" s="17">
        <v>191375312</v>
      </c>
      <c r="F184" s="17">
        <v>-303235446</v>
      </c>
      <c r="G184" s="17">
        <v>0</v>
      </c>
      <c r="H184" s="17">
        <v>-303235446</v>
      </c>
    </row>
    <row r="185" spans="1:8" ht="11.25">
      <c r="A185" s="39" t="s">
        <v>465</v>
      </c>
      <c r="B185" s="16" t="s">
        <v>466</v>
      </c>
      <c r="C185" s="17">
        <v>-620800711</v>
      </c>
      <c r="D185" s="17">
        <v>0</v>
      </c>
      <c r="E185" s="17">
        <v>16328025</v>
      </c>
      <c r="F185" s="17">
        <v>-637128736</v>
      </c>
      <c r="G185" s="17">
        <v>0</v>
      </c>
      <c r="H185" s="17">
        <v>-637128736</v>
      </c>
    </row>
    <row r="186" spans="1:8" ht="11.25">
      <c r="A186" s="39" t="s">
        <v>467</v>
      </c>
      <c r="B186" s="16" t="s">
        <v>468</v>
      </c>
      <c r="C186" s="17">
        <v>-81000000</v>
      </c>
      <c r="D186" s="18">
        <v>0</v>
      </c>
      <c r="E186" s="18">
        <v>0</v>
      </c>
      <c r="F186" s="19">
        <v>-81000000</v>
      </c>
      <c r="G186" s="20">
        <v>0</v>
      </c>
      <c r="H186" s="19">
        <v>-81000000</v>
      </c>
    </row>
    <row r="187" spans="1:8" ht="11.25">
      <c r="A187" s="39" t="s">
        <v>469</v>
      </c>
      <c r="B187" s="16" t="s">
        <v>470</v>
      </c>
      <c r="C187" s="17">
        <v>-82060000</v>
      </c>
      <c r="D187" s="18">
        <v>0</v>
      </c>
      <c r="E187" s="18">
        <v>1000000</v>
      </c>
      <c r="F187" s="19">
        <v>-83060000</v>
      </c>
      <c r="G187" s="20">
        <v>0</v>
      </c>
      <c r="H187" s="19">
        <v>-83060000</v>
      </c>
    </row>
    <row r="188" spans="1:8" ht="11.25">
      <c r="A188" s="39" t="s">
        <v>471</v>
      </c>
      <c r="B188" s="16" t="s">
        <v>472</v>
      </c>
      <c r="C188" s="17">
        <v>-113215654</v>
      </c>
      <c r="D188" s="18">
        <v>0</v>
      </c>
      <c r="E188" s="18">
        <v>14210000</v>
      </c>
      <c r="F188" s="19">
        <v>-127425654</v>
      </c>
      <c r="G188" s="20">
        <v>0</v>
      </c>
      <c r="H188" s="19">
        <v>-127425654</v>
      </c>
    </row>
    <row r="189" spans="1:8" ht="22.5">
      <c r="A189" s="39" t="s">
        <v>473</v>
      </c>
      <c r="B189" s="16" t="s">
        <v>474</v>
      </c>
      <c r="C189" s="17">
        <v>-22000000</v>
      </c>
      <c r="D189" s="18">
        <v>0</v>
      </c>
      <c r="E189" s="18">
        <v>1118025</v>
      </c>
      <c r="F189" s="19">
        <v>-23118025</v>
      </c>
      <c r="G189" s="20">
        <v>0</v>
      </c>
      <c r="H189" s="19">
        <v>-23118025</v>
      </c>
    </row>
    <row r="190" spans="1:8" ht="11.25">
      <c r="A190" s="39" t="s">
        <v>475</v>
      </c>
      <c r="B190" s="16" t="s">
        <v>476</v>
      </c>
      <c r="C190" s="17">
        <v>-155000000</v>
      </c>
      <c r="D190" s="18">
        <v>0</v>
      </c>
      <c r="E190" s="18">
        <v>0</v>
      </c>
      <c r="F190" s="19">
        <v>-155000000</v>
      </c>
      <c r="G190" s="20">
        <v>0</v>
      </c>
      <c r="H190" s="19">
        <v>-155000000</v>
      </c>
    </row>
    <row r="191" spans="1:8" ht="11.25">
      <c r="A191" s="39" t="s">
        <v>477</v>
      </c>
      <c r="B191" s="16" t="s">
        <v>478</v>
      </c>
      <c r="C191" s="17">
        <v>-119254081</v>
      </c>
      <c r="D191" s="18">
        <v>0</v>
      </c>
      <c r="E191" s="18">
        <v>0</v>
      </c>
      <c r="F191" s="19">
        <v>-119254081</v>
      </c>
      <c r="G191" s="20">
        <v>0</v>
      </c>
      <c r="H191" s="19">
        <v>-119254081</v>
      </c>
    </row>
    <row r="192" spans="1:8" ht="11.25">
      <c r="A192" s="39" t="s">
        <v>479</v>
      </c>
      <c r="B192" s="16" t="s">
        <v>480</v>
      </c>
      <c r="C192" s="17">
        <v>-48270976</v>
      </c>
      <c r="D192" s="18">
        <v>0</v>
      </c>
      <c r="E192" s="18">
        <v>0</v>
      </c>
      <c r="F192" s="19">
        <v>-48270976</v>
      </c>
      <c r="G192" s="20">
        <v>0</v>
      </c>
      <c r="H192" s="19">
        <v>-48270976</v>
      </c>
    </row>
    <row r="193" spans="1:8" ht="11.25">
      <c r="A193" s="39" t="s">
        <v>481</v>
      </c>
      <c r="B193" s="16" t="s">
        <v>482</v>
      </c>
      <c r="C193" s="17">
        <v>507972639</v>
      </c>
      <c r="D193" s="17">
        <v>967938</v>
      </c>
      <c r="E193" s="17">
        <v>175047287</v>
      </c>
      <c r="F193" s="17">
        <v>333893290</v>
      </c>
      <c r="G193" s="17">
        <v>0</v>
      </c>
      <c r="H193" s="17">
        <v>333893290</v>
      </c>
    </row>
    <row r="194" spans="1:8" ht="11.25">
      <c r="A194" s="39" t="s">
        <v>483</v>
      </c>
      <c r="B194" s="16" t="s">
        <v>468</v>
      </c>
      <c r="C194" s="17">
        <v>81000000</v>
      </c>
      <c r="D194" s="18">
        <v>0</v>
      </c>
      <c r="E194" s="18">
        <v>66600000</v>
      </c>
      <c r="F194" s="19">
        <v>14400000</v>
      </c>
      <c r="G194" s="20">
        <v>0</v>
      </c>
      <c r="H194" s="19">
        <v>14400000</v>
      </c>
    </row>
    <row r="195" spans="1:8" ht="11.25">
      <c r="A195" s="39" t="s">
        <v>484</v>
      </c>
      <c r="B195" s="16" t="s">
        <v>470</v>
      </c>
      <c r="C195" s="17">
        <v>76077755</v>
      </c>
      <c r="D195" s="18">
        <v>967938</v>
      </c>
      <c r="E195" s="18">
        <v>1940959</v>
      </c>
      <c r="F195" s="19">
        <v>75104734</v>
      </c>
      <c r="G195" s="20">
        <v>0</v>
      </c>
      <c r="H195" s="19">
        <v>75104734</v>
      </c>
    </row>
    <row r="196" spans="1:8" ht="11.25">
      <c r="A196" s="39" t="s">
        <v>485</v>
      </c>
      <c r="B196" s="16" t="s">
        <v>472</v>
      </c>
      <c r="C196" s="17">
        <v>103324251</v>
      </c>
      <c r="D196" s="18">
        <v>0</v>
      </c>
      <c r="E196" s="18">
        <v>32027453</v>
      </c>
      <c r="F196" s="19">
        <v>71296798</v>
      </c>
      <c r="G196" s="20">
        <v>0</v>
      </c>
      <c r="H196" s="19">
        <v>71296798</v>
      </c>
    </row>
    <row r="197" spans="1:8" ht="22.5">
      <c r="A197" s="39" t="s">
        <v>486</v>
      </c>
      <c r="B197" s="16" t="s">
        <v>474</v>
      </c>
      <c r="C197" s="17">
        <v>21999579</v>
      </c>
      <c r="D197" s="18">
        <v>0</v>
      </c>
      <c r="E197" s="18">
        <v>1780109</v>
      </c>
      <c r="F197" s="19">
        <v>20219470</v>
      </c>
      <c r="G197" s="20">
        <v>0</v>
      </c>
      <c r="H197" s="19">
        <v>20219470</v>
      </c>
    </row>
    <row r="198" spans="1:8" ht="11.25">
      <c r="A198" s="39" t="s">
        <v>487</v>
      </c>
      <c r="B198" s="16" t="s">
        <v>476</v>
      </c>
      <c r="C198" s="17">
        <v>121164640</v>
      </c>
      <c r="D198" s="18">
        <v>0</v>
      </c>
      <c r="E198" s="18">
        <v>58780380</v>
      </c>
      <c r="F198" s="19">
        <v>62384260</v>
      </c>
      <c r="G198" s="20">
        <v>0</v>
      </c>
      <c r="H198" s="19">
        <v>62384260</v>
      </c>
    </row>
    <row r="199" spans="1:8" ht="11.25">
      <c r="A199" s="39" t="s">
        <v>488</v>
      </c>
      <c r="B199" s="16" t="s">
        <v>478</v>
      </c>
      <c r="C199" s="17">
        <v>66302123</v>
      </c>
      <c r="D199" s="18">
        <v>0</v>
      </c>
      <c r="E199" s="18">
        <v>13773071</v>
      </c>
      <c r="F199" s="19">
        <v>52529052</v>
      </c>
      <c r="G199" s="20">
        <v>0</v>
      </c>
      <c r="H199" s="19">
        <v>52529052</v>
      </c>
    </row>
    <row r="200" spans="1:8" ht="11.25">
      <c r="A200" s="39" t="s">
        <v>489</v>
      </c>
      <c r="B200" s="16" t="s">
        <v>480</v>
      </c>
      <c r="C200" s="17">
        <v>38104291</v>
      </c>
      <c r="D200" s="18">
        <v>0</v>
      </c>
      <c r="E200" s="18">
        <v>145315</v>
      </c>
      <c r="F200" s="19">
        <v>37958976</v>
      </c>
      <c r="G200" s="20">
        <v>0</v>
      </c>
      <c r="H200" s="19">
        <v>37958976</v>
      </c>
    </row>
    <row r="201" spans="1:8" ht="11.25">
      <c r="A201" s="39" t="s">
        <v>490</v>
      </c>
      <c r="B201" s="16" t="s">
        <v>491</v>
      </c>
      <c r="C201" s="17">
        <v>56072131</v>
      </c>
      <c r="D201" s="17">
        <v>113910597</v>
      </c>
      <c r="E201" s="17">
        <v>14636302</v>
      </c>
      <c r="F201" s="17">
        <v>155346426</v>
      </c>
      <c r="G201" s="17">
        <v>0</v>
      </c>
      <c r="H201" s="17">
        <v>155346426</v>
      </c>
    </row>
    <row r="202" spans="1:8" ht="11.25">
      <c r="A202" s="39" t="s">
        <v>492</v>
      </c>
      <c r="B202" s="16" t="s">
        <v>493</v>
      </c>
      <c r="C202" s="17">
        <v>56072131</v>
      </c>
      <c r="D202" s="17">
        <v>109584807</v>
      </c>
      <c r="E202" s="17">
        <v>10534778</v>
      </c>
      <c r="F202" s="17">
        <v>155122160</v>
      </c>
      <c r="G202" s="17">
        <v>0</v>
      </c>
      <c r="H202" s="17">
        <v>155122160</v>
      </c>
    </row>
    <row r="203" spans="1:8" ht="11.25">
      <c r="A203" s="39" t="s">
        <v>494</v>
      </c>
      <c r="B203" s="16" t="s">
        <v>495</v>
      </c>
      <c r="C203" s="17">
        <v>0</v>
      </c>
      <c r="D203" s="18">
        <v>39860000</v>
      </c>
      <c r="E203" s="18">
        <v>0</v>
      </c>
      <c r="F203" s="19">
        <v>39860000</v>
      </c>
      <c r="G203" s="20">
        <v>0</v>
      </c>
      <c r="H203" s="19">
        <v>39860000</v>
      </c>
    </row>
    <row r="204" spans="1:8" ht="11.25">
      <c r="A204" s="39" t="s">
        <v>496</v>
      </c>
      <c r="B204" s="16" t="s">
        <v>470</v>
      </c>
      <c r="C204" s="17">
        <v>5820461</v>
      </c>
      <c r="D204" s="18">
        <v>1801749</v>
      </c>
      <c r="E204" s="18">
        <v>645948</v>
      </c>
      <c r="F204" s="19">
        <v>6976262</v>
      </c>
      <c r="G204" s="20">
        <v>0</v>
      </c>
      <c r="H204" s="19">
        <v>6976262</v>
      </c>
    </row>
    <row r="205" spans="1:8" ht="11.25">
      <c r="A205" s="39" t="s">
        <v>497</v>
      </c>
      <c r="B205" s="16" t="s">
        <v>472</v>
      </c>
      <c r="C205" s="17">
        <v>7464162</v>
      </c>
      <c r="D205" s="18">
        <v>41470910</v>
      </c>
      <c r="E205" s="18">
        <v>0</v>
      </c>
      <c r="F205" s="19">
        <v>48935072</v>
      </c>
      <c r="G205" s="20">
        <v>0</v>
      </c>
      <c r="H205" s="19">
        <v>48935072</v>
      </c>
    </row>
    <row r="206" spans="1:8" ht="22.5">
      <c r="A206" s="39" t="s">
        <v>498</v>
      </c>
      <c r="B206" s="16" t="s">
        <v>474</v>
      </c>
      <c r="C206" s="17">
        <v>421</v>
      </c>
      <c r="D206" s="18">
        <v>2777025</v>
      </c>
      <c r="E206" s="18">
        <v>0</v>
      </c>
      <c r="F206" s="19">
        <v>2777446</v>
      </c>
      <c r="G206" s="20">
        <v>0</v>
      </c>
      <c r="H206" s="19">
        <v>2777446</v>
      </c>
    </row>
    <row r="207" spans="1:8" ht="11.25">
      <c r="A207" s="39" t="s">
        <v>499</v>
      </c>
      <c r="B207" s="16" t="s">
        <v>476</v>
      </c>
      <c r="C207" s="17">
        <v>33761083</v>
      </c>
      <c r="D207" s="18">
        <v>23675123</v>
      </c>
      <c r="E207" s="18">
        <v>1302855</v>
      </c>
      <c r="F207" s="19">
        <v>56133351</v>
      </c>
      <c r="G207" s="20">
        <v>0</v>
      </c>
      <c r="H207" s="19">
        <v>56133351</v>
      </c>
    </row>
    <row r="208" spans="1:8" ht="11.25">
      <c r="A208" s="39" t="s">
        <v>500</v>
      </c>
      <c r="B208" s="16" t="s">
        <v>478</v>
      </c>
      <c r="C208" s="17">
        <v>9026004</v>
      </c>
      <c r="D208" s="18">
        <v>0</v>
      </c>
      <c r="E208" s="18">
        <v>8585975</v>
      </c>
      <c r="F208" s="19">
        <v>440029</v>
      </c>
      <c r="G208" s="20">
        <v>0</v>
      </c>
      <c r="H208" s="19">
        <v>440029</v>
      </c>
    </row>
    <row r="209" spans="1:8" ht="11.25">
      <c r="A209" s="39" t="s">
        <v>501</v>
      </c>
      <c r="B209" s="16" t="s">
        <v>502</v>
      </c>
      <c r="C209" s="17">
        <v>0</v>
      </c>
      <c r="D209" s="17">
        <v>4325790</v>
      </c>
      <c r="E209" s="17">
        <v>4101524</v>
      </c>
      <c r="F209" s="17">
        <v>224266</v>
      </c>
      <c r="G209" s="17">
        <v>0</v>
      </c>
      <c r="H209" s="17">
        <v>224266</v>
      </c>
    </row>
    <row r="210" spans="1:8" ht="11.25">
      <c r="A210" s="39" t="s">
        <v>503</v>
      </c>
      <c r="B210" s="16" t="s">
        <v>504</v>
      </c>
      <c r="C210" s="17">
        <v>0</v>
      </c>
      <c r="D210" s="18">
        <v>224000</v>
      </c>
      <c r="E210" s="18">
        <v>0</v>
      </c>
      <c r="F210" s="19">
        <v>224000</v>
      </c>
      <c r="G210" s="20">
        <v>0</v>
      </c>
      <c r="H210" s="19">
        <v>224000</v>
      </c>
    </row>
    <row r="211" spans="1:8" ht="11.25">
      <c r="A211" s="39" t="s">
        <v>505</v>
      </c>
      <c r="B211" s="16" t="s">
        <v>472</v>
      </c>
      <c r="C211" s="17">
        <v>0</v>
      </c>
      <c r="D211" s="18">
        <v>2991171</v>
      </c>
      <c r="E211" s="18">
        <v>2990905</v>
      </c>
      <c r="F211" s="19">
        <v>266</v>
      </c>
      <c r="G211" s="20">
        <v>0</v>
      </c>
      <c r="H211" s="19">
        <v>266</v>
      </c>
    </row>
    <row r="212" spans="1:8" ht="11.25">
      <c r="A212" s="39" t="s">
        <v>506</v>
      </c>
      <c r="B212" s="16" t="s">
        <v>507</v>
      </c>
      <c r="C212" s="17">
        <v>0</v>
      </c>
      <c r="D212" s="18">
        <v>17307</v>
      </c>
      <c r="E212" s="18">
        <v>17307</v>
      </c>
      <c r="F212" s="19">
        <v>0</v>
      </c>
      <c r="G212" s="20">
        <v>0</v>
      </c>
      <c r="H212" s="19">
        <v>0</v>
      </c>
    </row>
    <row r="213" spans="1:8" ht="11.25">
      <c r="A213" s="39" t="s">
        <v>508</v>
      </c>
      <c r="B213" s="16" t="s">
        <v>476</v>
      </c>
      <c r="C213" s="17">
        <v>0</v>
      </c>
      <c r="D213" s="18">
        <v>1093312</v>
      </c>
      <c r="E213" s="18">
        <v>1093312</v>
      </c>
      <c r="F213" s="19">
        <v>0</v>
      </c>
      <c r="G213" s="20">
        <v>0</v>
      </c>
      <c r="H213" s="19">
        <v>0</v>
      </c>
    </row>
    <row r="214" spans="1:8" ht="11.25">
      <c r="A214" s="39" t="s">
        <v>509</v>
      </c>
      <c r="B214" s="16" t="s">
        <v>478</v>
      </c>
      <c r="C214" s="17">
        <v>0</v>
      </c>
      <c r="D214" s="18">
        <v>0</v>
      </c>
      <c r="E214" s="18">
        <v>0</v>
      </c>
      <c r="F214" s="19">
        <v>0</v>
      </c>
      <c r="G214" s="20">
        <v>0</v>
      </c>
      <c r="H214" s="19">
        <v>0</v>
      </c>
    </row>
    <row r="215" spans="1:8" ht="11.25">
      <c r="A215" s="39" t="s">
        <v>510</v>
      </c>
      <c r="B215" s="16" t="s">
        <v>511</v>
      </c>
      <c r="C215" s="17">
        <v>56755941</v>
      </c>
      <c r="D215" s="17">
        <v>91133079</v>
      </c>
      <c r="E215" s="17">
        <v>0</v>
      </c>
      <c r="F215" s="17">
        <v>147889020</v>
      </c>
      <c r="G215" s="17">
        <v>0</v>
      </c>
      <c r="H215" s="17">
        <v>147889020</v>
      </c>
    </row>
    <row r="216" spans="1:8" ht="11.25">
      <c r="A216" s="39" t="s">
        <v>512</v>
      </c>
      <c r="B216" s="16" t="s">
        <v>513</v>
      </c>
      <c r="C216" s="17">
        <v>56755941</v>
      </c>
      <c r="D216" s="17">
        <v>91133079</v>
      </c>
      <c r="E216" s="17">
        <v>0</v>
      </c>
      <c r="F216" s="17">
        <v>147889020</v>
      </c>
      <c r="G216" s="17">
        <v>0</v>
      </c>
      <c r="H216" s="17">
        <v>147889020</v>
      </c>
    </row>
    <row r="217" spans="1:8" ht="11.25">
      <c r="A217" s="39" t="s">
        <v>514</v>
      </c>
      <c r="B217" s="16" t="s">
        <v>495</v>
      </c>
      <c r="C217" s="17">
        <v>0</v>
      </c>
      <c r="D217" s="18">
        <v>26740000</v>
      </c>
      <c r="E217" s="18">
        <v>0</v>
      </c>
      <c r="F217" s="19">
        <v>26740000</v>
      </c>
      <c r="G217" s="20">
        <v>0</v>
      </c>
      <c r="H217" s="19">
        <v>26740000</v>
      </c>
    </row>
    <row r="218" spans="1:8" ht="11.25">
      <c r="A218" s="39" t="s">
        <v>515</v>
      </c>
      <c r="B218" s="16" t="s">
        <v>470</v>
      </c>
      <c r="C218" s="17">
        <v>161784</v>
      </c>
      <c r="D218" s="18">
        <v>593220</v>
      </c>
      <c r="E218" s="18">
        <v>0</v>
      </c>
      <c r="F218" s="19">
        <v>755004</v>
      </c>
      <c r="G218" s="20">
        <v>0</v>
      </c>
      <c r="H218" s="19">
        <v>755004</v>
      </c>
    </row>
    <row r="219" spans="1:8" ht="11.25">
      <c r="A219" s="39" t="s">
        <v>516</v>
      </c>
      <c r="B219" s="16" t="s">
        <v>472</v>
      </c>
      <c r="C219" s="17">
        <v>2427241</v>
      </c>
      <c r="D219" s="18">
        <v>4766277</v>
      </c>
      <c r="E219" s="18">
        <v>0</v>
      </c>
      <c r="F219" s="19">
        <v>7193518</v>
      </c>
      <c r="G219" s="20">
        <v>0</v>
      </c>
      <c r="H219" s="19">
        <v>7193518</v>
      </c>
    </row>
    <row r="220" spans="1:8" ht="11.25">
      <c r="A220" s="39" t="s">
        <v>517</v>
      </c>
      <c r="B220" s="16" t="s">
        <v>507</v>
      </c>
      <c r="C220" s="17">
        <v>0</v>
      </c>
      <c r="D220" s="18">
        <v>121109</v>
      </c>
      <c r="E220" s="18">
        <v>0</v>
      </c>
      <c r="F220" s="19">
        <v>121109</v>
      </c>
      <c r="G220" s="20">
        <v>0</v>
      </c>
      <c r="H220" s="19">
        <v>121109</v>
      </c>
    </row>
    <row r="221" spans="1:8" ht="11.25">
      <c r="A221" s="39" t="s">
        <v>518</v>
      </c>
      <c r="B221" s="16" t="s">
        <v>476</v>
      </c>
      <c r="C221" s="17">
        <v>74277</v>
      </c>
      <c r="D221" s="18">
        <v>36408112</v>
      </c>
      <c r="E221" s="18">
        <v>0</v>
      </c>
      <c r="F221" s="19">
        <v>36482389</v>
      </c>
      <c r="G221" s="20">
        <v>0</v>
      </c>
      <c r="H221" s="19">
        <v>36482389</v>
      </c>
    </row>
    <row r="222" spans="1:8" ht="11.25">
      <c r="A222" s="39" t="s">
        <v>519</v>
      </c>
      <c r="B222" s="16" t="s">
        <v>478</v>
      </c>
      <c r="C222" s="17">
        <v>43925954</v>
      </c>
      <c r="D222" s="18">
        <v>22359046</v>
      </c>
      <c r="E222" s="18">
        <v>0</v>
      </c>
      <c r="F222" s="19">
        <v>66285000</v>
      </c>
      <c r="G222" s="20">
        <v>0</v>
      </c>
      <c r="H222" s="19">
        <v>66285000</v>
      </c>
    </row>
    <row r="223" spans="1:8" ht="11.25">
      <c r="A223" s="39" t="s">
        <v>520</v>
      </c>
      <c r="B223" s="16" t="s">
        <v>480</v>
      </c>
      <c r="C223" s="17">
        <v>10166685</v>
      </c>
      <c r="D223" s="18">
        <v>145315</v>
      </c>
      <c r="E223" s="18">
        <v>0</v>
      </c>
      <c r="F223" s="19">
        <v>10312000</v>
      </c>
      <c r="G223" s="20">
        <v>0</v>
      </c>
      <c r="H223" s="19">
        <v>10312000</v>
      </c>
    </row>
    <row r="224" spans="1:8" ht="11.25">
      <c r="A224" s="39" t="s">
        <v>521</v>
      </c>
      <c r="B224" s="16" t="s">
        <v>522</v>
      </c>
      <c r="C224" s="17">
        <v>0</v>
      </c>
      <c r="D224" s="40">
        <v>66329478</v>
      </c>
      <c r="E224" s="40">
        <v>66329478</v>
      </c>
      <c r="F224" s="17">
        <v>0</v>
      </c>
      <c r="G224" s="20">
        <v>0</v>
      </c>
      <c r="H224" s="19">
        <v>0</v>
      </c>
    </row>
    <row r="225" spans="1:8" ht="11.25">
      <c r="A225" s="39" t="s">
        <v>523</v>
      </c>
      <c r="B225" s="16" t="s">
        <v>524</v>
      </c>
      <c r="C225" s="17">
        <v>-284238939</v>
      </c>
      <c r="D225" s="17">
        <v>17476</v>
      </c>
      <c r="E225" s="17">
        <v>0</v>
      </c>
      <c r="F225" s="17">
        <v>-284221463</v>
      </c>
      <c r="G225" s="17">
        <v>0</v>
      </c>
      <c r="H225" s="17">
        <v>-284221463</v>
      </c>
    </row>
    <row r="226" spans="1:8" ht="11.25">
      <c r="A226" s="39" t="s">
        <v>525</v>
      </c>
      <c r="B226" s="16" t="s">
        <v>526</v>
      </c>
      <c r="C226" s="17">
        <v>-513105</v>
      </c>
      <c r="D226" s="18">
        <v>0</v>
      </c>
      <c r="E226" s="18">
        <v>0</v>
      </c>
      <c r="F226" s="19">
        <v>-513105</v>
      </c>
      <c r="G226" s="20">
        <v>0</v>
      </c>
      <c r="H226" s="19">
        <v>-513105</v>
      </c>
    </row>
    <row r="227" spans="1:8" ht="11.25">
      <c r="A227" s="39" t="s">
        <v>527</v>
      </c>
      <c r="B227" s="16" t="s">
        <v>528</v>
      </c>
      <c r="C227" s="17">
        <v>-742401</v>
      </c>
      <c r="D227" s="18">
        <v>2876</v>
      </c>
      <c r="E227" s="18">
        <v>0</v>
      </c>
      <c r="F227" s="19">
        <v>-739525</v>
      </c>
      <c r="G227" s="20">
        <v>0</v>
      </c>
      <c r="H227" s="19">
        <v>-739525</v>
      </c>
    </row>
    <row r="228" spans="1:8" ht="11.25">
      <c r="A228" s="39" t="s">
        <v>529</v>
      </c>
      <c r="B228" s="16" t="s">
        <v>530</v>
      </c>
      <c r="C228" s="17">
        <v>-82884655</v>
      </c>
      <c r="D228" s="18">
        <v>7414</v>
      </c>
      <c r="E228" s="18">
        <v>0</v>
      </c>
      <c r="F228" s="19">
        <v>-82877241</v>
      </c>
      <c r="G228" s="20">
        <v>0</v>
      </c>
      <c r="H228" s="19">
        <v>-82877241</v>
      </c>
    </row>
    <row r="229" spans="1:8" ht="11.25">
      <c r="A229" s="39" t="s">
        <v>531</v>
      </c>
      <c r="B229" s="16" t="s">
        <v>532</v>
      </c>
      <c r="C229" s="17">
        <v>-200098778</v>
      </c>
      <c r="D229" s="18">
        <v>7186</v>
      </c>
      <c r="E229" s="18">
        <v>0</v>
      </c>
      <c r="F229" s="19">
        <v>-200091592</v>
      </c>
      <c r="G229" s="20">
        <v>0</v>
      </c>
      <c r="H229" s="19">
        <v>-200091592</v>
      </c>
    </row>
    <row r="230" spans="1:8" ht="11.25">
      <c r="A230" s="39" t="s">
        <v>533</v>
      </c>
      <c r="B230" s="16" t="s">
        <v>534</v>
      </c>
      <c r="C230" s="17">
        <v>244043360</v>
      </c>
      <c r="D230" s="17">
        <v>0</v>
      </c>
      <c r="E230" s="17">
        <v>65623109</v>
      </c>
      <c r="F230" s="17">
        <v>178420251</v>
      </c>
      <c r="G230" s="17">
        <v>0</v>
      </c>
      <c r="H230" s="17">
        <v>178420251</v>
      </c>
    </row>
    <row r="231" spans="1:8" ht="11.25">
      <c r="A231" s="39" t="s">
        <v>535</v>
      </c>
      <c r="B231" s="16" t="s">
        <v>526</v>
      </c>
      <c r="C231" s="17">
        <v>380511</v>
      </c>
      <c r="D231" s="18">
        <v>0</v>
      </c>
      <c r="E231" s="18">
        <v>169826</v>
      </c>
      <c r="F231" s="19">
        <v>210685</v>
      </c>
      <c r="G231" s="20">
        <v>0</v>
      </c>
      <c r="H231" s="19">
        <v>210685</v>
      </c>
    </row>
    <row r="232" spans="1:8" ht="11.25">
      <c r="A232" s="39" t="s">
        <v>536</v>
      </c>
      <c r="B232" s="16" t="s">
        <v>528</v>
      </c>
      <c r="C232" s="17">
        <v>562644</v>
      </c>
      <c r="D232" s="18">
        <v>0</v>
      </c>
      <c r="E232" s="18">
        <v>390456</v>
      </c>
      <c r="F232" s="19">
        <v>172188</v>
      </c>
      <c r="G232" s="20">
        <v>0</v>
      </c>
      <c r="H232" s="19">
        <v>172188</v>
      </c>
    </row>
    <row r="233" spans="1:8" ht="11.25">
      <c r="A233" s="39" t="s">
        <v>537</v>
      </c>
      <c r="B233" s="16" t="s">
        <v>530</v>
      </c>
      <c r="C233" s="17">
        <v>82696776</v>
      </c>
      <c r="D233" s="18">
        <v>0</v>
      </c>
      <c r="E233" s="18">
        <v>1846625</v>
      </c>
      <c r="F233" s="19">
        <v>80850151</v>
      </c>
      <c r="G233" s="20">
        <v>0</v>
      </c>
      <c r="H233" s="19">
        <v>80850151</v>
      </c>
    </row>
    <row r="234" spans="1:8" ht="11.25">
      <c r="A234" s="39" t="s">
        <v>538</v>
      </c>
      <c r="B234" s="16" t="s">
        <v>532</v>
      </c>
      <c r="C234" s="17">
        <v>160403429</v>
      </c>
      <c r="D234" s="18">
        <v>0</v>
      </c>
      <c r="E234" s="18">
        <v>63216202</v>
      </c>
      <c r="F234" s="19">
        <v>97187227</v>
      </c>
      <c r="G234" s="20">
        <v>0</v>
      </c>
      <c r="H234" s="19">
        <v>97187227</v>
      </c>
    </row>
    <row r="235" spans="1:8" ht="11.25">
      <c r="A235" s="39" t="s">
        <v>539</v>
      </c>
      <c r="B235" s="16" t="s">
        <v>540</v>
      </c>
      <c r="C235" s="17">
        <v>171828</v>
      </c>
      <c r="D235" s="17">
        <v>621549</v>
      </c>
      <c r="E235" s="17">
        <v>706360</v>
      </c>
      <c r="F235" s="17">
        <v>87017</v>
      </c>
      <c r="G235" s="17">
        <v>0</v>
      </c>
      <c r="H235" s="17">
        <v>87017</v>
      </c>
    </row>
    <row r="236" spans="1:8" ht="11.25">
      <c r="A236" s="39" t="s">
        <v>541</v>
      </c>
      <c r="B236" s="16" t="s">
        <v>526</v>
      </c>
      <c r="C236" s="17">
        <v>0</v>
      </c>
      <c r="D236" s="18">
        <v>13125</v>
      </c>
      <c r="E236" s="18">
        <v>13125</v>
      </c>
      <c r="F236" s="19">
        <v>0</v>
      </c>
      <c r="G236" s="20">
        <v>0</v>
      </c>
      <c r="H236" s="19">
        <v>0</v>
      </c>
    </row>
    <row r="237" spans="1:8" ht="11.25">
      <c r="A237" s="39" t="s">
        <v>542</v>
      </c>
      <c r="B237" s="16" t="s">
        <v>528</v>
      </c>
      <c r="C237" s="17">
        <v>459</v>
      </c>
      <c r="D237" s="18">
        <v>5529</v>
      </c>
      <c r="E237" s="18">
        <v>5988</v>
      </c>
      <c r="F237" s="19">
        <v>0</v>
      </c>
      <c r="G237" s="20">
        <v>0</v>
      </c>
      <c r="H237" s="19">
        <v>0</v>
      </c>
    </row>
    <row r="238" spans="1:8" ht="11.25">
      <c r="A238" s="39" t="s">
        <v>543</v>
      </c>
      <c r="B238" s="16" t="s">
        <v>530</v>
      </c>
      <c r="C238" s="17">
        <v>0</v>
      </c>
      <c r="D238" s="18">
        <v>51704</v>
      </c>
      <c r="E238" s="18">
        <v>51704</v>
      </c>
      <c r="F238" s="19">
        <v>0</v>
      </c>
      <c r="G238" s="20">
        <v>0</v>
      </c>
      <c r="H238" s="19">
        <v>0</v>
      </c>
    </row>
    <row r="239" spans="1:8" ht="11.25">
      <c r="A239" s="39" t="s">
        <v>544</v>
      </c>
      <c r="B239" s="16" t="s">
        <v>532</v>
      </c>
      <c r="C239" s="17">
        <v>171369</v>
      </c>
      <c r="D239" s="18">
        <v>551191</v>
      </c>
      <c r="E239" s="18">
        <v>635543</v>
      </c>
      <c r="F239" s="19">
        <v>87017</v>
      </c>
      <c r="G239" s="20">
        <v>0</v>
      </c>
      <c r="H239" s="19">
        <v>87017</v>
      </c>
    </row>
    <row r="240" spans="1:8" ht="11.25">
      <c r="A240" s="39" t="s">
        <v>545</v>
      </c>
      <c r="B240" s="16" t="s">
        <v>546</v>
      </c>
      <c r="C240" s="17">
        <v>40023751</v>
      </c>
      <c r="D240" s="17">
        <v>65690444</v>
      </c>
      <c r="E240" s="17">
        <v>0</v>
      </c>
      <c r="F240" s="17">
        <v>105714195</v>
      </c>
      <c r="G240" s="17">
        <v>0</v>
      </c>
      <c r="H240" s="17">
        <v>105714195</v>
      </c>
    </row>
    <row r="241" spans="1:8" ht="11.25">
      <c r="A241" s="39" t="s">
        <v>547</v>
      </c>
      <c r="B241" s="16" t="s">
        <v>526</v>
      </c>
      <c r="C241" s="17">
        <v>132593</v>
      </c>
      <c r="D241" s="18">
        <v>169827</v>
      </c>
      <c r="E241" s="18">
        <v>0</v>
      </c>
      <c r="F241" s="19">
        <v>302420</v>
      </c>
      <c r="G241" s="20">
        <v>0</v>
      </c>
      <c r="H241" s="19">
        <v>302420</v>
      </c>
    </row>
    <row r="242" spans="1:8" ht="11.25">
      <c r="A242" s="39" t="s">
        <v>548</v>
      </c>
      <c r="B242" s="16" t="s">
        <v>528</v>
      </c>
      <c r="C242" s="17">
        <v>179299</v>
      </c>
      <c r="D242" s="18">
        <v>388038</v>
      </c>
      <c r="E242" s="18">
        <v>0</v>
      </c>
      <c r="F242" s="19">
        <v>567337</v>
      </c>
      <c r="G242" s="20">
        <v>0</v>
      </c>
      <c r="H242" s="19">
        <v>567337</v>
      </c>
    </row>
    <row r="243" spans="1:8" ht="11.25">
      <c r="A243" s="39" t="s">
        <v>549</v>
      </c>
      <c r="B243" s="16" t="s">
        <v>530</v>
      </c>
      <c r="C243" s="17">
        <v>187879</v>
      </c>
      <c r="D243" s="18">
        <v>1839211</v>
      </c>
      <c r="E243" s="18">
        <v>0</v>
      </c>
      <c r="F243" s="19">
        <v>2027090</v>
      </c>
      <c r="G243" s="20">
        <v>0</v>
      </c>
      <c r="H243" s="19">
        <v>2027090</v>
      </c>
    </row>
    <row r="244" spans="1:8" ht="11.25">
      <c r="A244" s="39" t="s">
        <v>550</v>
      </c>
      <c r="B244" s="16" t="s">
        <v>532</v>
      </c>
      <c r="C244" s="17">
        <v>39523980</v>
      </c>
      <c r="D244" s="18">
        <v>63293368</v>
      </c>
      <c r="E244" s="18">
        <v>0</v>
      </c>
      <c r="F244" s="19">
        <v>102817348</v>
      </c>
      <c r="G244" s="20">
        <v>0</v>
      </c>
      <c r="H244" s="19">
        <v>102817348</v>
      </c>
    </row>
    <row r="245" spans="1:8" ht="11.25">
      <c r="A245" s="39" t="s">
        <v>551</v>
      </c>
      <c r="B245" s="16" t="s">
        <v>552</v>
      </c>
      <c r="C245" s="17">
        <v>-4684181</v>
      </c>
      <c r="D245" s="17">
        <v>0</v>
      </c>
      <c r="E245" s="17">
        <v>0</v>
      </c>
      <c r="F245" s="17">
        <v>-4684181</v>
      </c>
      <c r="G245" s="17">
        <v>0</v>
      </c>
      <c r="H245" s="17">
        <v>-4684181</v>
      </c>
    </row>
    <row r="246" spans="1:8" ht="11.25">
      <c r="A246" s="39" t="s">
        <v>553</v>
      </c>
      <c r="B246" s="16" t="s">
        <v>528</v>
      </c>
      <c r="C246" s="17">
        <v>-116083</v>
      </c>
      <c r="D246" s="18">
        <v>0</v>
      </c>
      <c r="E246" s="18">
        <v>0</v>
      </c>
      <c r="F246" s="19">
        <v>-116083</v>
      </c>
      <c r="G246" s="20">
        <v>0</v>
      </c>
      <c r="H246" s="19">
        <v>-116083</v>
      </c>
    </row>
    <row r="247" spans="1:8" ht="11.25">
      <c r="A247" s="39" t="s">
        <v>554</v>
      </c>
      <c r="B247" s="16" t="s">
        <v>530</v>
      </c>
      <c r="C247" s="17">
        <v>-2305321</v>
      </c>
      <c r="D247" s="18">
        <v>0</v>
      </c>
      <c r="E247" s="18">
        <v>0</v>
      </c>
      <c r="F247" s="19">
        <v>-2305321</v>
      </c>
      <c r="G247" s="20">
        <v>0</v>
      </c>
      <c r="H247" s="19">
        <v>-2305321</v>
      </c>
    </row>
    <row r="248" spans="1:8" ht="11.25">
      <c r="A248" s="39" t="s">
        <v>555</v>
      </c>
      <c r="B248" s="16" t="s">
        <v>532</v>
      </c>
      <c r="C248" s="17">
        <v>-2262777</v>
      </c>
      <c r="D248" s="18">
        <v>0</v>
      </c>
      <c r="E248" s="18">
        <v>0</v>
      </c>
      <c r="F248" s="19">
        <v>-2262777</v>
      </c>
      <c r="G248" s="20">
        <v>0</v>
      </c>
      <c r="H248" s="19">
        <v>-2262777</v>
      </c>
    </row>
    <row r="249" spans="1:8" ht="11.25">
      <c r="A249" s="39" t="s">
        <v>556</v>
      </c>
      <c r="B249" s="16" t="s">
        <v>557</v>
      </c>
      <c r="C249" s="17">
        <v>0</v>
      </c>
      <c r="D249" s="40">
        <v>0</v>
      </c>
      <c r="E249" s="40">
        <v>0</v>
      </c>
      <c r="F249" s="17">
        <v>0</v>
      </c>
      <c r="G249" s="20">
        <v>0</v>
      </c>
      <c r="H249" s="19">
        <v>0</v>
      </c>
    </row>
    <row r="250" spans="1:8" ht="11.25">
      <c r="A250" s="39" t="s">
        <v>558</v>
      </c>
      <c r="B250" s="16" t="s">
        <v>528</v>
      </c>
      <c r="C250" s="17">
        <v>0</v>
      </c>
      <c r="D250" s="18">
        <v>0</v>
      </c>
      <c r="E250" s="18">
        <v>0</v>
      </c>
      <c r="F250" s="19">
        <v>0</v>
      </c>
      <c r="G250" s="20">
        <v>0</v>
      </c>
      <c r="H250" s="19">
        <v>0</v>
      </c>
    </row>
    <row r="251" spans="1:8" ht="11.25">
      <c r="A251" s="39" t="s">
        <v>559</v>
      </c>
      <c r="B251" s="16" t="s">
        <v>530</v>
      </c>
      <c r="C251" s="17">
        <v>0</v>
      </c>
      <c r="D251" s="18">
        <v>0</v>
      </c>
      <c r="E251" s="18">
        <v>0</v>
      </c>
      <c r="F251" s="19">
        <v>0</v>
      </c>
      <c r="G251" s="20">
        <v>0</v>
      </c>
      <c r="H251" s="19">
        <v>0</v>
      </c>
    </row>
    <row r="252" spans="1:8" ht="11.25">
      <c r="A252" s="39" t="s">
        <v>560</v>
      </c>
      <c r="B252" s="16" t="s">
        <v>532</v>
      </c>
      <c r="C252" s="17">
        <v>0</v>
      </c>
      <c r="D252" s="18">
        <v>0</v>
      </c>
      <c r="E252" s="18">
        <v>0</v>
      </c>
      <c r="F252" s="19">
        <v>0</v>
      </c>
      <c r="G252" s="20">
        <v>0</v>
      </c>
      <c r="H252" s="19">
        <v>0</v>
      </c>
    </row>
    <row r="253" spans="1:8" ht="11.25">
      <c r="A253" s="39" t="s">
        <v>561</v>
      </c>
      <c r="B253" s="16" t="s">
        <v>562</v>
      </c>
      <c r="C253" s="17">
        <v>4684181</v>
      </c>
      <c r="D253" s="17">
        <v>0</v>
      </c>
      <c r="E253" s="17">
        <v>0</v>
      </c>
      <c r="F253" s="17">
        <v>4684181</v>
      </c>
      <c r="G253" s="17">
        <v>0</v>
      </c>
      <c r="H253" s="17">
        <v>4684181</v>
      </c>
    </row>
    <row r="254" spans="1:8" ht="11.25">
      <c r="A254" s="39" t="s">
        <v>563</v>
      </c>
      <c r="B254" s="16" t="s">
        <v>528</v>
      </c>
      <c r="C254" s="17">
        <v>116083</v>
      </c>
      <c r="D254" s="18">
        <v>0</v>
      </c>
      <c r="E254" s="18">
        <v>0</v>
      </c>
      <c r="F254" s="19">
        <v>116083</v>
      </c>
      <c r="G254" s="20">
        <v>0</v>
      </c>
      <c r="H254" s="19">
        <v>116083</v>
      </c>
    </row>
    <row r="255" spans="1:8" ht="11.25">
      <c r="A255" s="39" t="s">
        <v>564</v>
      </c>
      <c r="B255" s="16" t="s">
        <v>530</v>
      </c>
      <c r="C255" s="17">
        <v>2305321</v>
      </c>
      <c r="D255" s="18">
        <v>0</v>
      </c>
      <c r="E255" s="18">
        <v>0</v>
      </c>
      <c r="F255" s="19">
        <v>2305321</v>
      </c>
      <c r="G255" s="20">
        <v>0</v>
      </c>
      <c r="H255" s="19">
        <v>2305321</v>
      </c>
    </row>
    <row r="256" spans="1:8" ht="11.25">
      <c r="A256" s="39" t="s">
        <v>565</v>
      </c>
      <c r="B256" s="16" t="s">
        <v>532</v>
      </c>
      <c r="C256" s="17">
        <v>2262777</v>
      </c>
      <c r="D256" s="18">
        <v>0</v>
      </c>
      <c r="E256" s="18">
        <v>0</v>
      </c>
      <c r="F256" s="19">
        <v>2262777</v>
      </c>
      <c r="G256" s="20">
        <v>0</v>
      </c>
      <c r="H256" s="19">
        <v>2262777</v>
      </c>
    </row>
    <row r="257" spans="1:8" ht="11.25">
      <c r="A257" s="39" t="s">
        <v>566</v>
      </c>
      <c r="B257" s="16" t="s">
        <v>567</v>
      </c>
      <c r="C257" s="17">
        <v>712703439</v>
      </c>
      <c r="D257" s="17">
        <v>539559307</v>
      </c>
      <c r="E257" s="17">
        <v>540179142</v>
      </c>
      <c r="F257" s="17">
        <v>712083604</v>
      </c>
      <c r="G257" s="17">
        <v>498566809</v>
      </c>
      <c r="H257" s="17">
        <v>213516795</v>
      </c>
    </row>
    <row r="258" spans="1:8" ht="11.25">
      <c r="A258" s="39" t="s">
        <v>568</v>
      </c>
      <c r="B258" s="16" t="s">
        <v>569</v>
      </c>
      <c r="C258" s="17">
        <v>39147868</v>
      </c>
      <c r="D258" s="17">
        <v>425039144</v>
      </c>
      <c r="E258" s="17">
        <v>419653619</v>
      </c>
      <c r="F258" s="17">
        <v>44533393</v>
      </c>
      <c r="G258" s="17">
        <v>44533393</v>
      </c>
      <c r="H258" s="17">
        <v>0</v>
      </c>
    </row>
    <row r="259" spans="1:8" ht="11.25">
      <c r="A259" s="39" t="s">
        <v>570</v>
      </c>
      <c r="B259" s="16" t="s">
        <v>571</v>
      </c>
      <c r="C259" s="17">
        <v>122262</v>
      </c>
      <c r="D259" s="17">
        <v>0</v>
      </c>
      <c r="E259" s="17">
        <v>0</v>
      </c>
      <c r="F259" s="17">
        <v>122262</v>
      </c>
      <c r="G259" s="17">
        <v>122262</v>
      </c>
      <c r="H259" s="17">
        <v>0</v>
      </c>
    </row>
    <row r="260" spans="1:8" ht="11.25">
      <c r="A260" s="39" t="s">
        <v>572</v>
      </c>
      <c r="B260" s="16" t="s">
        <v>573</v>
      </c>
      <c r="C260" s="17">
        <v>122262</v>
      </c>
      <c r="D260" s="18">
        <v>0</v>
      </c>
      <c r="E260" s="18">
        <v>0</v>
      </c>
      <c r="F260" s="19">
        <v>122262</v>
      </c>
      <c r="G260" s="19">
        <v>122262</v>
      </c>
      <c r="H260" s="19">
        <v>0</v>
      </c>
    </row>
    <row r="261" spans="1:8" ht="11.25">
      <c r="A261" s="39" t="s">
        <v>574</v>
      </c>
      <c r="B261" s="16" t="s">
        <v>575</v>
      </c>
      <c r="C261" s="17">
        <v>39025606</v>
      </c>
      <c r="D261" s="17">
        <v>425039144</v>
      </c>
      <c r="E261" s="17">
        <v>419653619</v>
      </c>
      <c r="F261" s="17">
        <v>44411131</v>
      </c>
      <c r="G261" s="17">
        <v>44411131</v>
      </c>
      <c r="H261" s="17">
        <v>0</v>
      </c>
    </row>
    <row r="262" spans="1:8" ht="11.25">
      <c r="A262" s="39" t="s">
        <v>576</v>
      </c>
      <c r="B262" s="16" t="s">
        <v>577</v>
      </c>
      <c r="C262" s="17">
        <v>20979111</v>
      </c>
      <c r="D262" s="18">
        <v>418921879</v>
      </c>
      <c r="E262" s="18">
        <v>404962254</v>
      </c>
      <c r="F262" s="19">
        <v>34938736</v>
      </c>
      <c r="G262" s="19">
        <v>34938736</v>
      </c>
      <c r="H262" s="19">
        <v>0</v>
      </c>
    </row>
    <row r="263" spans="1:8" ht="11.25">
      <c r="A263" s="39" t="s">
        <v>578</v>
      </c>
      <c r="B263" s="16" t="s">
        <v>579</v>
      </c>
      <c r="C263" s="17">
        <v>18046495</v>
      </c>
      <c r="D263" s="18">
        <v>6117265</v>
      </c>
      <c r="E263" s="18">
        <v>14691365</v>
      </c>
      <c r="F263" s="19">
        <v>9472395</v>
      </c>
      <c r="G263" s="19">
        <v>9472395</v>
      </c>
      <c r="H263" s="19">
        <v>0</v>
      </c>
    </row>
    <row r="264" spans="1:8" ht="11.25">
      <c r="A264" s="39" t="s">
        <v>580</v>
      </c>
      <c r="B264" s="16" t="s">
        <v>581</v>
      </c>
      <c r="C264" s="17">
        <v>249189214</v>
      </c>
      <c r="D264" s="17">
        <v>24485781</v>
      </c>
      <c r="E264" s="17">
        <v>17550434</v>
      </c>
      <c r="F264" s="17">
        <v>256124561</v>
      </c>
      <c r="G264" s="17">
        <v>256124561</v>
      </c>
      <c r="H264" s="17">
        <v>0</v>
      </c>
    </row>
    <row r="265" spans="1:8" ht="22.5">
      <c r="A265" s="39" t="s">
        <v>582</v>
      </c>
      <c r="B265" s="16" t="s">
        <v>583</v>
      </c>
      <c r="C265" s="17">
        <v>249189214</v>
      </c>
      <c r="D265" s="17">
        <v>24485781</v>
      </c>
      <c r="E265" s="17">
        <v>17550434</v>
      </c>
      <c r="F265" s="17">
        <v>256124561</v>
      </c>
      <c r="G265" s="17">
        <v>256124561</v>
      </c>
      <c r="H265" s="17">
        <v>0</v>
      </c>
    </row>
    <row r="266" spans="1:8" ht="11.25">
      <c r="A266" s="39" t="s">
        <v>584</v>
      </c>
      <c r="B266" s="16" t="s">
        <v>585</v>
      </c>
      <c r="C266" s="17">
        <v>137744324</v>
      </c>
      <c r="D266" s="18">
        <v>17433181</v>
      </c>
      <c r="E266" s="18">
        <v>9806445</v>
      </c>
      <c r="F266" s="19">
        <v>145371060</v>
      </c>
      <c r="G266" s="19">
        <v>145371060</v>
      </c>
      <c r="H266" s="19">
        <v>0</v>
      </c>
    </row>
    <row r="267" spans="1:8" ht="11.25">
      <c r="A267" s="39" t="s">
        <v>586</v>
      </c>
      <c r="B267" s="16" t="s">
        <v>587</v>
      </c>
      <c r="C267" s="17">
        <v>94299323</v>
      </c>
      <c r="D267" s="18">
        <v>6886110</v>
      </c>
      <c r="E267" s="18">
        <v>7605418</v>
      </c>
      <c r="F267" s="19">
        <v>93580015</v>
      </c>
      <c r="G267" s="19">
        <v>93580015</v>
      </c>
      <c r="H267" s="19">
        <v>0</v>
      </c>
    </row>
    <row r="268" spans="1:8" ht="11.25">
      <c r="A268" s="39" t="s">
        <v>588</v>
      </c>
      <c r="B268" s="16" t="s">
        <v>589</v>
      </c>
      <c r="C268" s="17">
        <v>17145567</v>
      </c>
      <c r="D268" s="18">
        <v>166490</v>
      </c>
      <c r="E268" s="18">
        <v>138571</v>
      </c>
      <c r="F268" s="19">
        <v>17173486</v>
      </c>
      <c r="G268" s="19">
        <v>17173486</v>
      </c>
      <c r="H268" s="19">
        <v>0</v>
      </c>
    </row>
    <row r="269" spans="1:8" ht="11.25">
      <c r="A269" s="39" t="s">
        <v>590</v>
      </c>
      <c r="B269" s="16" t="s">
        <v>591</v>
      </c>
      <c r="C269" s="17">
        <v>0</v>
      </c>
      <c r="D269" s="18">
        <v>0</v>
      </c>
      <c r="E269" s="18">
        <v>0</v>
      </c>
      <c r="F269" s="19">
        <v>0</v>
      </c>
      <c r="G269" s="19">
        <v>0</v>
      </c>
      <c r="H269" s="19">
        <v>0</v>
      </c>
    </row>
    <row r="270" spans="1:8" ht="11.25">
      <c r="A270" s="39" t="s">
        <v>592</v>
      </c>
      <c r="B270" s="16" t="s">
        <v>593</v>
      </c>
      <c r="C270" s="17">
        <v>215157423</v>
      </c>
      <c r="D270" s="17">
        <v>84446174</v>
      </c>
      <c r="E270" s="17">
        <v>101710077</v>
      </c>
      <c r="F270" s="17">
        <v>197893520</v>
      </c>
      <c r="G270" s="17">
        <v>197893520</v>
      </c>
      <c r="H270" s="17">
        <v>0</v>
      </c>
    </row>
    <row r="271" spans="1:8" ht="11.25">
      <c r="A271" s="39" t="s">
        <v>594</v>
      </c>
      <c r="B271" s="16" t="s">
        <v>595</v>
      </c>
      <c r="C271" s="17">
        <v>2385211</v>
      </c>
      <c r="D271" s="17">
        <v>59664423</v>
      </c>
      <c r="E271" s="17">
        <v>59664423</v>
      </c>
      <c r="F271" s="17">
        <v>2385211</v>
      </c>
      <c r="G271" s="17">
        <v>2385211</v>
      </c>
      <c r="H271" s="17">
        <v>0</v>
      </c>
    </row>
    <row r="272" spans="1:8" ht="11.25">
      <c r="A272" s="39" t="s">
        <v>596</v>
      </c>
      <c r="B272" s="16" t="s">
        <v>597</v>
      </c>
      <c r="C272" s="17">
        <v>2385211</v>
      </c>
      <c r="D272" s="18">
        <v>59664423</v>
      </c>
      <c r="E272" s="18">
        <v>59664423</v>
      </c>
      <c r="F272" s="19">
        <v>2385211</v>
      </c>
      <c r="G272" s="19">
        <v>2385211</v>
      </c>
      <c r="H272" s="19">
        <v>0</v>
      </c>
    </row>
    <row r="273" spans="1:8" ht="11.25">
      <c r="A273" s="39" t="s">
        <v>598</v>
      </c>
      <c r="B273" s="16" t="s">
        <v>599</v>
      </c>
      <c r="C273" s="17">
        <v>20041487</v>
      </c>
      <c r="D273" s="17">
        <v>491131</v>
      </c>
      <c r="E273" s="17">
        <v>16529856</v>
      </c>
      <c r="F273" s="17">
        <v>4002762</v>
      </c>
      <c r="G273" s="17">
        <v>4002762</v>
      </c>
      <c r="H273" s="17">
        <v>0</v>
      </c>
    </row>
    <row r="274" spans="1:8" ht="11.25">
      <c r="A274" s="39" t="s">
        <v>600</v>
      </c>
      <c r="B274" s="16" t="s">
        <v>601</v>
      </c>
      <c r="C274" s="17">
        <v>20041487</v>
      </c>
      <c r="D274" s="18">
        <v>107119</v>
      </c>
      <c r="E274" s="18">
        <v>16529856</v>
      </c>
      <c r="F274" s="19">
        <v>3618750</v>
      </c>
      <c r="G274" s="19">
        <v>3618750</v>
      </c>
      <c r="H274" s="19">
        <v>0</v>
      </c>
    </row>
    <row r="275" spans="1:8" ht="11.25">
      <c r="A275" s="39" t="s">
        <v>602</v>
      </c>
      <c r="B275" s="16" t="s">
        <v>603</v>
      </c>
      <c r="C275" s="17">
        <v>0</v>
      </c>
      <c r="D275" s="18">
        <v>384012</v>
      </c>
      <c r="E275" s="18">
        <v>0</v>
      </c>
      <c r="F275" s="19">
        <v>384012</v>
      </c>
      <c r="G275" s="19">
        <v>384012</v>
      </c>
      <c r="H275" s="19">
        <v>0</v>
      </c>
    </row>
    <row r="276" spans="1:8" ht="11.25">
      <c r="A276" s="39" t="s">
        <v>604</v>
      </c>
      <c r="B276" s="16" t="s">
        <v>605</v>
      </c>
      <c r="C276" s="17">
        <v>91215826</v>
      </c>
      <c r="D276" s="17">
        <v>20477247</v>
      </c>
      <c r="E276" s="17">
        <v>25205639</v>
      </c>
      <c r="F276" s="17">
        <v>86487434</v>
      </c>
      <c r="G276" s="17">
        <v>86487434</v>
      </c>
      <c r="H276" s="17">
        <v>0</v>
      </c>
    </row>
    <row r="277" spans="1:8" ht="11.25">
      <c r="A277" s="39" t="s">
        <v>606</v>
      </c>
      <c r="B277" s="16" t="s">
        <v>607</v>
      </c>
      <c r="C277" s="17">
        <v>1255503</v>
      </c>
      <c r="D277" s="18">
        <v>19538313</v>
      </c>
      <c r="E277" s="18">
        <v>16666212</v>
      </c>
      <c r="F277" s="19">
        <v>4127604</v>
      </c>
      <c r="G277" s="19">
        <v>4127604</v>
      </c>
      <c r="H277" s="19">
        <v>0</v>
      </c>
    </row>
    <row r="278" spans="1:8" ht="11.25">
      <c r="A278" s="39" t="s">
        <v>608</v>
      </c>
      <c r="B278" s="16" t="s">
        <v>609</v>
      </c>
      <c r="C278" s="17">
        <v>89960323</v>
      </c>
      <c r="D278" s="18">
        <v>938934</v>
      </c>
      <c r="E278" s="18">
        <v>8539427</v>
      </c>
      <c r="F278" s="19">
        <v>82359830</v>
      </c>
      <c r="G278" s="19">
        <v>82359830</v>
      </c>
      <c r="H278" s="19">
        <v>0</v>
      </c>
    </row>
    <row r="279" spans="1:8" ht="11.25">
      <c r="A279" s="39" t="s">
        <v>610</v>
      </c>
      <c r="B279" s="16" t="s">
        <v>611</v>
      </c>
      <c r="C279" s="17">
        <v>95991894</v>
      </c>
      <c r="D279" s="17">
        <v>3804924</v>
      </c>
      <c r="E279" s="17">
        <v>310159</v>
      </c>
      <c r="F279" s="17">
        <v>99486659</v>
      </c>
      <c r="G279" s="17">
        <v>99486659</v>
      </c>
      <c r="H279" s="17">
        <v>0</v>
      </c>
    </row>
    <row r="280" spans="1:8" ht="11.25">
      <c r="A280" s="39" t="s">
        <v>612</v>
      </c>
      <c r="B280" s="16" t="s">
        <v>613</v>
      </c>
      <c r="C280" s="17">
        <v>95962151</v>
      </c>
      <c r="D280" s="18">
        <v>3804924</v>
      </c>
      <c r="E280" s="18">
        <v>310159</v>
      </c>
      <c r="F280" s="19">
        <v>99456916</v>
      </c>
      <c r="G280" s="19">
        <v>99456916</v>
      </c>
      <c r="H280" s="19">
        <v>0</v>
      </c>
    </row>
    <row r="281" spans="1:8" ht="11.25">
      <c r="A281" s="39" t="s">
        <v>1176</v>
      </c>
      <c r="B281" s="16" t="s">
        <v>1177</v>
      </c>
      <c r="C281" s="17">
        <v>29743</v>
      </c>
      <c r="D281" s="18">
        <v>0</v>
      </c>
      <c r="E281" s="18">
        <v>0</v>
      </c>
      <c r="F281" s="19">
        <v>29743</v>
      </c>
      <c r="G281" s="19">
        <v>29743</v>
      </c>
      <c r="H281" s="19">
        <v>0</v>
      </c>
    </row>
    <row r="282" spans="1:8" ht="11.25">
      <c r="A282" s="39" t="s">
        <v>614</v>
      </c>
      <c r="B282" s="16" t="s">
        <v>615</v>
      </c>
      <c r="C282" s="17">
        <v>5523005</v>
      </c>
      <c r="D282" s="17">
        <v>8449</v>
      </c>
      <c r="E282" s="17">
        <v>0</v>
      </c>
      <c r="F282" s="17">
        <v>5531454</v>
      </c>
      <c r="G282" s="17">
        <v>5531454</v>
      </c>
      <c r="H282" s="17">
        <v>0</v>
      </c>
    </row>
    <row r="283" spans="1:8" ht="11.25">
      <c r="A283" s="39" t="s">
        <v>1178</v>
      </c>
      <c r="B283" s="16" t="s">
        <v>777</v>
      </c>
      <c r="C283" s="17">
        <v>100246</v>
      </c>
      <c r="D283" s="40">
        <v>0</v>
      </c>
      <c r="E283" s="40">
        <v>0</v>
      </c>
      <c r="F283" s="19">
        <v>100246</v>
      </c>
      <c r="G283" s="19">
        <v>100246</v>
      </c>
      <c r="H283" s="19">
        <v>0</v>
      </c>
    </row>
    <row r="284" spans="1:8" ht="11.25">
      <c r="A284" s="39" t="s">
        <v>1179</v>
      </c>
      <c r="B284" s="16" t="s">
        <v>1180</v>
      </c>
      <c r="C284" s="17">
        <v>4028</v>
      </c>
      <c r="D284" s="40">
        <v>838</v>
      </c>
      <c r="E284" s="40">
        <v>0</v>
      </c>
      <c r="F284" s="19">
        <v>4866</v>
      </c>
      <c r="G284" s="19">
        <v>4866</v>
      </c>
      <c r="H284" s="19">
        <v>0</v>
      </c>
    </row>
    <row r="285" spans="1:8" ht="11.25">
      <c r="A285" s="39" t="s">
        <v>616</v>
      </c>
      <c r="B285" s="16" t="s">
        <v>617</v>
      </c>
      <c r="C285" s="17">
        <v>0</v>
      </c>
      <c r="D285" s="18">
        <v>0</v>
      </c>
      <c r="E285" s="18">
        <v>0</v>
      </c>
      <c r="F285" s="19">
        <v>0</v>
      </c>
      <c r="G285" s="19">
        <v>0</v>
      </c>
      <c r="H285" s="19">
        <v>0</v>
      </c>
    </row>
    <row r="286" spans="1:8" ht="11.25">
      <c r="A286" s="39" t="s">
        <v>1181</v>
      </c>
      <c r="B286" s="16" t="s">
        <v>1182</v>
      </c>
      <c r="C286" s="17">
        <v>94416</v>
      </c>
      <c r="D286" s="18">
        <v>7611</v>
      </c>
      <c r="E286" s="18">
        <v>0</v>
      </c>
      <c r="F286" s="19">
        <v>102027</v>
      </c>
      <c r="G286" s="19">
        <v>102027</v>
      </c>
      <c r="H286" s="19">
        <v>0</v>
      </c>
    </row>
    <row r="287" spans="1:8" ht="11.25">
      <c r="A287" s="39" t="s">
        <v>618</v>
      </c>
      <c r="B287" s="16" t="s">
        <v>619</v>
      </c>
      <c r="C287" s="17">
        <v>36026</v>
      </c>
      <c r="D287" s="18">
        <v>0</v>
      </c>
      <c r="E287" s="18">
        <v>0</v>
      </c>
      <c r="F287" s="19">
        <v>36026</v>
      </c>
      <c r="G287" s="19">
        <v>36026</v>
      </c>
      <c r="H287" s="19">
        <v>0</v>
      </c>
    </row>
    <row r="288" spans="1:8" ht="11.25">
      <c r="A288" s="39" t="s">
        <v>620</v>
      </c>
      <c r="B288" s="16" t="s">
        <v>621</v>
      </c>
      <c r="C288" s="17">
        <v>5288289</v>
      </c>
      <c r="D288" s="18">
        <v>0</v>
      </c>
      <c r="E288" s="18">
        <v>0</v>
      </c>
      <c r="F288" s="19">
        <v>5288289</v>
      </c>
      <c r="G288" s="19">
        <v>5288289</v>
      </c>
      <c r="H288" s="20">
        <v>0</v>
      </c>
    </row>
    <row r="289" spans="1:8" ht="11.25">
      <c r="A289" s="39" t="s">
        <v>622</v>
      </c>
      <c r="B289" s="16" t="s">
        <v>623</v>
      </c>
      <c r="C289" s="17">
        <v>194106</v>
      </c>
      <c r="D289" s="17">
        <v>0</v>
      </c>
      <c r="E289" s="17">
        <v>178771</v>
      </c>
      <c r="F289" s="17">
        <v>15335</v>
      </c>
      <c r="G289" s="17">
        <v>15335</v>
      </c>
      <c r="H289" s="17">
        <v>0</v>
      </c>
    </row>
    <row r="290" spans="1:8" ht="11.25">
      <c r="A290" s="39" t="s">
        <v>624</v>
      </c>
      <c r="B290" s="16" t="s">
        <v>625</v>
      </c>
      <c r="C290" s="17">
        <v>194106</v>
      </c>
      <c r="D290" s="17">
        <v>0</v>
      </c>
      <c r="E290" s="17">
        <v>178771</v>
      </c>
      <c r="F290" s="17">
        <v>15335</v>
      </c>
      <c r="G290" s="17">
        <v>15335</v>
      </c>
      <c r="H290" s="17">
        <v>0</v>
      </c>
    </row>
    <row r="291" spans="1:8" ht="11.25">
      <c r="A291" s="39" t="s">
        <v>626</v>
      </c>
      <c r="B291" s="16" t="s">
        <v>627</v>
      </c>
      <c r="C291" s="17">
        <v>194106</v>
      </c>
      <c r="D291" s="18">
        <v>0</v>
      </c>
      <c r="E291" s="18">
        <v>178771</v>
      </c>
      <c r="F291" s="19">
        <v>15335</v>
      </c>
      <c r="G291" s="19">
        <v>15335</v>
      </c>
      <c r="H291" s="20">
        <v>0</v>
      </c>
    </row>
    <row r="292" spans="1:8" ht="11.25">
      <c r="A292" s="39" t="s">
        <v>628</v>
      </c>
      <c r="B292" s="16" t="s">
        <v>629</v>
      </c>
      <c r="C292" s="17">
        <v>25799531</v>
      </c>
      <c r="D292" s="17">
        <v>2284834</v>
      </c>
      <c r="E292" s="17">
        <v>955097</v>
      </c>
      <c r="F292" s="17">
        <v>27129268</v>
      </c>
      <c r="G292" s="17">
        <v>0</v>
      </c>
      <c r="H292" s="17">
        <v>27129268</v>
      </c>
    </row>
    <row r="293" spans="1:8" ht="11.25">
      <c r="A293" s="39" t="s">
        <v>630</v>
      </c>
      <c r="B293" s="16" t="s">
        <v>631</v>
      </c>
      <c r="C293" s="17">
        <v>16133182</v>
      </c>
      <c r="D293" s="17">
        <v>11000</v>
      </c>
      <c r="E293" s="17">
        <v>0</v>
      </c>
      <c r="F293" s="17">
        <v>16144182</v>
      </c>
      <c r="G293" s="17">
        <v>0</v>
      </c>
      <c r="H293" s="17">
        <v>16144182</v>
      </c>
    </row>
    <row r="294" spans="1:8" ht="11.25">
      <c r="A294" s="39" t="s">
        <v>632</v>
      </c>
      <c r="B294" s="16" t="s">
        <v>633</v>
      </c>
      <c r="C294" s="17">
        <v>16133182</v>
      </c>
      <c r="D294" s="18">
        <v>11000</v>
      </c>
      <c r="E294" s="18">
        <v>0</v>
      </c>
      <c r="F294" s="19">
        <v>16144182</v>
      </c>
      <c r="G294" s="19">
        <v>0</v>
      </c>
      <c r="H294" s="19">
        <v>16144182</v>
      </c>
    </row>
    <row r="295" spans="1:8" ht="11.25">
      <c r="A295" s="39" t="s">
        <v>634</v>
      </c>
      <c r="B295" s="16" t="s">
        <v>635</v>
      </c>
      <c r="C295" s="17">
        <v>1934331</v>
      </c>
      <c r="D295" s="17">
        <v>323204</v>
      </c>
      <c r="E295" s="17">
        <v>0</v>
      </c>
      <c r="F295" s="17">
        <v>2257535</v>
      </c>
      <c r="G295" s="17">
        <v>0</v>
      </c>
      <c r="H295" s="17">
        <v>2257535</v>
      </c>
    </row>
    <row r="296" spans="1:8" ht="11.25">
      <c r="A296" s="39" t="s">
        <v>636</v>
      </c>
      <c r="B296" s="16" t="s">
        <v>637</v>
      </c>
      <c r="C296" s="17">
        <v>1934331</v>
      </c>
      <c r="D296" s="18">
        <v>323204</v>
      </c>
      <c r="E296" s="18">
        <v>0</v>
      </c>
      <c r="F296" s="19">
        <v>2257535</v>
      </c>
      <c r="G296" s="19">
        <v>0</v>
      </c>
      <c r="H296" s="19">
        <v>2257535</v>
      </c>
    </row>
    <row r="297" spans="1:8" ht="11.25">
      <c r="A297" s="39" t="s">
        <v>638</v>
      </c>
      <c r="B297" s="16" t="s">
        <v>639</v>
      </c>
      <c r="C297" s="17">
        <v>1232607</v>
      </c>
      <c r="D297" s="17">
        <v>1508039</v>
      </c>
      <c r="E297" s="17">
        <v>406866</v>
      </c>
      <c r="F297" s="17">
        <v>2333780</v>
      </c>
      <c r="G297" s="17">
        <v>0</v>
      </c>
      <c r="H297" s="17">
        <v>2333780</v>
      </c>
    </row>
    <row r="298" spans="1:8" ht="11.25">
      <c r="A298" s="39" t="s">
        <v>640</v>
      </c>
      <c r="B298" s="16" t="s">
        <v>641</v>
      </c>
      <c r="C298" s="17">
        <v>540</v>
      </c>
      <c r="D298" s="18">
        <v>0</v>
      </c>
      <c r="E298" s="18">
        <v>0</v>
      </c>
      <c r="F298" s="19">
        <v>540</v>
      </c>
      <c r="G298" s="19">
        <v>0</v>
      </c>
      <c r="H298" s="19">
        <v>540</v>
      </c>
    </row>
    <row r="299" spans="1:8" ht="11.25">
      <c r="A299" s="39" t="s">
        <v>642</v>
      </c>
      <c r="B299" s="16" t="s">
        <v>643</v>
      </c>
      <c r="C299" s="17">
        <v>40173</v>
      </c>
      <c r="D299" s="18">
        <v>388</v>
      </c>
      <c r="E299" s="18">
        <v>3120</v>
      </c>
      <c r="F299" s="19">
        <v>37441</v>
      </c>
      <c r="G299" s="19">
        <v>0</v>
      </c>
      <c r="H299" s="19">
        <v>37441</v>
      </c>
    </row>
    <row r="300" spans="1:8" ht="11.25">
      <c r="A300" s="39" t="s">
        <v>644</v>
      </c>
      <c r="B300" s="16" t="s">
        <v>645</v>
      </c>
      <c r="C300" s="17">
        <v>1162019</v>
      </c>
      <c r="D300" s="18">
        <v>1317178</v>
      </c>
      <c r="E300" s="18">
        <v>211623</v>
      </c>
      <c r="F300" s="19">
        <v>2267574</v>
      </c>
      <c r="G300" s="19">
        <v>0</v>
      </c>
      <c r="H300" s="19">
        <v>2267574</v>
      </c>
    </row>
    <row r="301" spans="1:8" ht="11.25">
      <c r="A301" s="39" t="s">
        <v>646</v>
      </c>
      <c r="B301" s="16" t="s">
        <v>647</v>
      </c>
      <c r="C301" s="17">
        <v>29120</v>
      </c>
      <c r="D301" s="18">
        <v>190473</v>
      </c>
      <c r="E301" s="18">
        <v>191873</v>
      </c>
      <c r="F301" s="19">
        <v>27720</v>
      </c>
      <c r="G301" s="19">
        <v>0</v>
      </c>
      <c r="H301" s="19">
        <v>27720</v>
      </c>
    </row>
    <row r="302" spans="1:8" ht="11.25">
      <c r="A302" s="39" t="s">
        <v>648</v>
      </c>
      <c r="B302" s="16" t="s">
        <v>649</v>
      </c>
      <c r="C302" s="17">
        <v>755</v>
      </c>
      <c r="D302" s="18">
        <v>0</v>
      </c>
      <c r="E302" s="18">
        <v>250</v>
      </c>
      <c r="F302" s="19">
        <v>505</v>
      </c>
      <c r="G302" s="19">
        <v>0</v>
      </c>
      <c r="H302" s="19">
        <v>505</v>
      </c>
    </row>
    <row r="303" spans="1:8" ht="11.25">
      <c r="A303" s="39" t="s">
        <v>650</v>
      </c>
      <c r="B303" s="16" t="s">
        <v>651</v>
      </c>
      <c r="C303" s="17">
        <v>7633800</v>
      </c>
      <c r="D303" s="17">
        <v>0</v>
      </c>
      <c r="E303" s="17">
        <v>0</v>
      </c>
      <c r="F303" s="17">
        <v>7633800</v>
      </c>
      <c r="G303" s="17">
        <v>0</v>
      </c>
      <c r="H303" s="17">
        <v>7633800</v>
      </c>
    </row>
    <row r="304" spans="1:8" ht="11.25">
      <c r="A304" s="39" t="s">
        <v>652</v>
      </c>
      <c r="B304" s="16" t="s">
        <v>653</v>
      </c>
      <c r="C304" s="17">
        <v>7633800</v>
      </c>
      <c r="D304" s="18">
        <v>0</v>
      </c>
      <c r="E304" s="18">
        <v>0</v>
      </c>
      <c r="F304" s="19">
        <v>7633800</v>
      </c>
      <c r="G304" s="19">
        <v>0</v>
      </c>
      <c r="H304" s="19">
        <v>7633800</v>
      </c>
    </row>
    <row r="305" spans="1:8" ht="11.25">
      <c r="A305" s="39" t="s">
        <v>654</v>
      </c>
      <c r="B305" s="16" t="s">
        <v>655</v>
      </c>
      <c r="C305" s="17">
        <v>0</v>
      </c>
      <c r="D305" s="18">
        <v>0</v>
      </c>
      <c r="E305" s="18">
        <v>0</v>
      </c>
      <c r="F305" s="19">
        <v>0</v>
      </c>
      <c r="G305" s="19">
        <v>0</v>
      </c>
      <c r="H305" s="19">
        <v>0</v>
      </c>
    </row>
    <row r="306" spans="1:8" ht="11.25">
      <c r="A306" s="39" t="s">
        <v>656</v>
      </c>
      <c r="B306" s="16" t="s">
        <v>657</v>
      </c>
      <c r="C306" s="17">
        <v>22779</v>
      </c>
      <c r="D306" s="17">
        <v>0</v>
      </c>
      <c r="E306" s="17">
        <v>0</v>
      </c>
      <c r="F306" s="17">
        <v>22779</v>
      </c>
      <c r="G306" s="17">
        <v>0</v>
      </c>
      <c r="H306" s="17">
        <v>22779</v>
      </c>
    </row>
    <row r="307" spans="1:8" ht="11.25">
      <c r="A307" s="39" t="s">
        <v>658</v>
      </c>
      <c r="B307" s="16" t="s">
        <v>659</v>
      </c>
      <c r="C307" s="17">
        <v>1248</v>
      </c>
      <c r="D307" s="18">
        <v>0</v>
      </c>
      <c r="E307" s="18">
        <v>0</v>
      </c>
      <c r="F307" s="19">
        <v>1248</v>
      </c>
      <c r="G307" s="19">
        <v>0</v>
      </c>
      <c r="H307" s="19">
        <v>1248</v>
      </c>
    </row>
    <row r="308" spans="1:8" ht="11.25">
      <c r="A308" s="39" t="s">
        <v>660</v>
      </c>
      <c r="B308" s="16" t="s">
        <v>661</v>
      </c>
      <c r="C308" s="17">
        <v>3812</v>
      </c>
      <c r="D308" s="18">
        <v>0</v>
      </c>
      <c r="E308" s="18">
        <v>0</v>
      </c>
      <c r="F308" s="19">
        <v>3812</v>
      </c>
      <c r="G308" s="19">
        <v>0</v>
      </c>
      <c r="H308" s="19">
        <v>3812</v>
      </c>
    </row>
    <row r="309" spans="1:8" ht="11.25">
      <c r="A309" s="39" t="s">
        <v>662</v>
      </c>
      <c r="B309" s="16" t="s">
        <v>663</v>
      </c>
      <c r="C309" s="17">
        <v>5498</v>
      </c>
      <c r="D309" s="18">
        <v>0</v>
      </c>
      <c r="E309" s="18">
        <v>0</v>
      </c>
      <c r="F309" s="19">
        <v>5498</v>
      </c>
      <c r="G309" s="19">
        <v>0</v>
      </c>
      <c r="H309" s="19">
        <v>5498</v>
      </c>
    </row>
    <row r="310" spans="1:8" ht="11.25">
      <c r="A310" s="39" t="s">
        <v>664</v>
      </c>
      <c r="B310" s="16" t="s">
        <v>665</v>
      </c>
      <c r="C310" s="17">
        <v>5516</v>
      </c>
      <c r="D310" s="18">
        <v>0</v>
      </c>
      <c r="E310" s="18">
        <v>0</v>
      </c>
      <c r="F310" s="19">
        <v>5516</v>
      </c>
      <c r="G310" s="19">
        <v>0</v>
      </c>
      <c r="H310" s="19">
        <v>5516</v>
      </c>
    </row>
    <row r="311" spans="1:8" ht="11.25">
      <c r="A311" s="39" t="s">
        <v>1183</v>
      </c>
      <c r="B311" s="16" t="s">
        <v>1184</v>
      </c>
      <c r="C311" s="17">
        <v>6705</v>
      </c>
      <c r="D311" s="18">
        <v>0</v>
      </c>
      <c r="E311" s="18">
        <v>0</v>
      </c>
      <c r="F311" s="19">
        <v>6705</v>
      </c>
      <c r="G311" s="19">
        <v>0</v>
      </c>
      <c r="H311" s="19">
        <v>6705</v>
      </c>
    </row>
    <row r="312" spans="1:8" ht="11.25">
      <c r="A312" s="39" t="s">
        <v>666</v>
      </c>
      <c r="B312" s="16" t="s">
        <v>667</v>
      </c>
      <c r="C312" s="17">
        <v>1030609</v>
      </c>
      <c r="D312" s="17">
        <v>16237</v>
      </c>
      <c r="E312" s="17">
        <v>4259</v>
      </c>
      <c r="F312" s="17">
        <v>1042587</v>
      </c>
      <c r="G312" s="17">
        <v>0</v>
      </c>
      <c r="H312" s="17">
        <v>1042587</v>
      </c>
    </row>
    <row r="313" spans="1:8" ht="11.25">
      <c r="A313" s="39" t="s">
        <v>668</v>
      </c>
      <c r="B313" s="16" t="s">
        <v>669</v>
      </c>
      <c r="C313" s="17">
        <v>894679</v>
      </c>
      <c r="D313" s="18">
        <v>3120</v>
      </c>
      <c r="E313" s="18">
        <v>4259</v>
      </c>
      <c r="F313" s="19">
        <v>893540</v>
      </c>
      <c r="G313" s="19">
        <v>0</v>
      </c>
      <c r="H313" s="19">
        <v>893540</v>
      </c>
    </row>
    <row r="314" spans="1:8" ht="11.25">
      <c r="A314" s="39" t="s">
        <v>670</v>
      </c>
      <c r="B314" s="16" t="s">
        <v>671</v>
      </c>
      <c r="C314" s="17">
        <v>135930</v>
      </c>
      <c r="D314" s="18">
        <v>13117</v>
      </c>
      <c r="E314" s="18">
        <v>0</v>
      </c>
      <c r="F314" s="19">
        <v>149047</v>
      </c>
      <c r="G314" s="19">
        <v>0</v>
      </c>
      <c r="H314" s="19">
        <v>149047</v>
      </c>
    </row>
    <row r="315" spans="1:8" ht="11.25">
      <c r="A315" s="39" t="s">
        <v>672</v>
      </c>
      <c r="B315" s="16" t="s">
        <v>673</v>
      </c>
      <c r="C315" s="17">
        <v>2931567</v>
      </c>
      <c r="D315" s="17">
        <v>241090</v>
      </c>
      <c r="E315" s="17">
        <v>14485</v>
      </c>
      <c r="F315" s="17">
        <v>3158172</v>
      </c>
      <c r="G315" s="17">
        <v>0</v>
      </c>
      <c r="H315" s="17">
        <v>3158172</v>
      </c>
    </row>
    <row r="316" spans="1:8" ht="11.25">
      <c r="A316" s="39" t="s">
        <v>674</v>
      </c>
      <c r="B316" s="16" t="s">
        <v>675</v>
      </c>
      <c r="C316" s="17">
        <v>206760</v>
      </c>
      <c r="D316" s="18">
        <v>16</v>
      </c>
      <c r="E316" s="18">
        <v>73</v>
      </c>
      <c r="F316" s="19">
        <v>206703</v>
      </c>
      <c r="G316" s="19">
        <v>0</v>
      </c>
      <c r="H316" s="19">
        <v>206703</v>
      </c>
    </row>
    <row r="317" spans="1:8" ht="11.25">
      <c r="A317" s="39" t="s">
        <v>676</v>
      </c>
      <c r="B317" s="16" t="s">
        <v>677</v>
      </c>
      <c r="C317" s="17">
        <v>2724807</v>
      </c>
      <c r="D317" s="18">
        <v>241074</v>
      </c>
      <c r="E317" s="18">
        <v>14412</v>
      </c>
      <c r="F317" s="19">
        <v>2951469</v>
      </c>
      <c r="G317" s="19">
        <v>0</v>
      </c>
      <c r="H317" s="19">
        <v>2951469</v>
      </c>
    </row>
    <row r="318" spans="1:8" ht="11.25">
      <c r="A318" s="39" t="s">
        <v>678</v>
      </c>
      <c r="B318" s="16" t="s">
        <v>679</v>
      </c>
      <c r="C318" s="17">
        <v>471590</v>
      </c>
      <c r="D318" s="17">
        <v>164973</v>
      </c>
      <c r="E318" s="17">
        <v>25500</v>
      </c>
      <c r="F318" s="17">
        <v>611063</v>
      </c>
      <c r="G318" s="17">
        <v>0</v>
      </c>
      <c r="H318" s="17">
        <v>611063</v>
      </c>
    </row>
    <row r="319" spans="1:8" ht="11.25">
      <c r="A319" s="39" t="s">
        <v>680</v>
      </c>
      <c r="B319" s="16" t="s">
        <v>681</v>
      </c>
      <c r="C319" s="17">
        <v>471590</v>
      </c>
      <c r="D319" s="18">
        <v>164973</v>
      </c>
      <c r="E319" s="18">
        <v>25500</v>
      </c>
      <c r="F319" s="19">
        <v>611063</v>
      </c>
      <c r="G319" s="19">
        <v>0</v>
      </c>
      <c r="H319" s="19">
        <v>611063</v>
      </c>
    </row>
    <row r="320" spans="1:8" ht="11.25">
      <c r="A320" s="39" t="s">
        <v>682</v>
      </c>
      <c r="B320" s="16" t="s">
        <v>683</v>
      </c>
      <c r="C320" s="17">
        <v>8582</v>
      </c>
      <c r="D320" s="17">
        <v>250</v>
      </c>
      <c r="E320" s="17">
        <v>0</v>
      </c>
      <c r="F320" s="17">
        <v>8832</v>
      </c>
      <c r="G320" s="17">
        <v>0</v>
      </c>
      <c r="H320" s="17">
        <v>8832</v>
      </c>
    </row>
    <row r="321" spans="1:8" ht="11.25">
      <c r="A321" s="39" t="s">
        <v>684</v>
      </c>
      <c r="B321" s="16" t="s">
        <v>685</v>
      </c>
      <c r="C321" s="17">
        <v>8582</v>
      </c>
      <c r="D321" s="18">
        <v>250</v>
      </c>
      <c r="E321" s="18">
        <v>0</v>
      </c>
      <c r="F321" s="19">
        <v>8832</v>
      </c>
      <c r="G321" s="19">
        <v>0</v>
      </c>
      <c r="H321" s="19">
        <v>8832</v>
      </c>
    </row>
    <row r="322" spans="1:8" ht="11.25">
      <c r="A322" s="39" t="s">
        <v>686</v>
      </c>
      <c r="B322" s="16" t="s">
        <v>687</v>
      </c>
      <c r="C322" s="17">
        <v>-5599516</v>
      </c>
      <c r="D322" s="17">
        <v>20041</v>
      </c>
      <c r="E322" s="17">
        <v>503987</v>
      </c>
      <c r="F322" s="17">
        <v>-6083462</v>
      </c>
      <c r="G322" s="17">
        <v>0</v>
      </c>
      <c r="H322" s="17">
        <v>-6083462</v>
      </c>
    </row>
    <row r="323" spans="1:8" ht="11.25">
      <c r="A323" s="39" t="s">
        <v>688</v>
      </c>
      <c r="B323" s="16" t="s">
        <v>637</v>
      </c>
      <c r="C323" s="17">
        <v>-2101800</v>
      </c>
      <c r="D323" s="18">
        <v>0</v>
      </c>
      <c r="E323" s="18">
        <v>45712</v>
      </c>
      <c r="F323" s="19">
        <v>-2147512</v>
      </c>
      <c r="G323" s="19">
        <v>0</v>
      </c>
      <c r="H323" s="19">
        <v>-2147512</v>
      </c>
    </row>
    <row r="324" spans="1:8" ht="11.25">
      <c r="A324" s="39" t="s">
        <v>689</v>
      </c>
      <c r="B324" s="16" t="s">
        <v>641</v>
      </c>
      <c r="C324" s="17">
        <v>-18092</v>
      </c>
      <c r="D324" s="18">
        <v>0</v>
      </c>
      <c r="E324" s="18">
        <v>463</v>
      </c>
      <c r="F324" s="19">
        <v>-18555</v>
      </c>
      <c r="G324" s="19">
        <v>0</v>
      </c>
      <c r="H324" s="19">
        <v>-18555</v>
      </c>
    </row>
    <row r="325" spans="1:8" ht="11.25">
      <c r="A325" s="39" t="s">
        <v>690</v>
      </c>
      <c r="B325" s="16" t="s">
        <v>691</v>
      </c>
      <c r="C325" s="17">
        <v>-964971</v>
      </c>
      <c r="D325" s="18">
        <v>556</v>
      </c>
      <c r="E325" s="18">
        <v>8552</v>
      </c>
      <c r="F325" s="19">
        <v>-972967</v>
      </c>
      <c r="G325" s="19">
        <v>0</v>
      </c>
      <c r="H325" s="19">
        <v>-972967</v>
      </c>
    </row>
    <row r="326" spans="1:8" ht="11.25">
      <c r="A326" s="39" t="s">
        <v>692</v>
      </c>
      <c r="B326" s="16" t="s">
        <v>645</v>
      </c>
      <c r="C326" s="17">
        <v>-2251271</v>
      </c>
      <c r="D326" s="18">
        <v>3473</v>
      </c>
      <c r="E326" s="18">
        <v>269062</v>
      </c>
      <c r="F326" s="19">
        <v>-2516860</v>
      </c>
      <c r="G326" s="19">
        <v>0</v>
      </c>
      <c r="H326" s="19">
        <v>-2516860</v>
      </c>
    </row>
    <row r="327" spans="1:8" ht="11.25">
      <c r="A327" s="39" t="s">
        <v>693</v>
      </c>
      <c r="B327" s="16" t="s">
        <v>647</v>
      </c>
      <c r="C327" s="17">
        <v>-255050</v>
      </c>
      <c r="D327" s="18">
        <v>16012</v>
      </c>
      <c r="E327" s="18">
        <v>179948</v>
      </c>
      <c r="F327" s="19">
        <v>-418986</v>
      </c>
      <c r="G327" s="19">
        <v>0</v>
      </c>
      <c r="H327" s="19">
        <v>-418986</v>
      </c>
    </row>
    <row r="328" spans="1:8" ht="11.25">
      <c r="A328" s="39" t="s">
        <v>694</v>
      </c>
      <c r="B328" s="16" t="s">
        <v>695</v>
      </c>
      <c r="C328" s="17">
        <v>-8332</v>
      </c>
      <c r="D328" s="18">
        <v>0</v>
      </c>
      <c r="E328" s="18">
        <v>250</v>
      </c>
      <c r="F328" s="19">
        <v>-8582</v>
      </c>
      <c r="G328" s="19">
        <v>0</v>
      </c>
      <c r="H328" s="19">
        <v>-8582</v>
      </c>
    </row>
    <row r="329" spans="1:8" s="24" customFormat="1" ht="12.75">
      <c r="A329" s="126" t="s">
        <v>696</v>
      </c>
      <c r="B329" s="91" t="s">
        <v>697</v>
      </c>
      <c r="C329" s="17">
        <v>183215297</v>
      </c>
      <c r="D329" s="17">
        <v>3303374</v>
      </c>
      <c r="E329" s="17">
        <v>131144</v>
      </c>
      <c r="F329" s="17">
        <v>186387527</v>
      </c>
      <c r="G329" s="17">
        <v>0</v>
      </c>
      <c r="H329" s="17">
        <v>186387527</v>
      </c>
    </row>
    <row r="330" spans="1:8" ht="11.25">
      <c r="A330" s="39" t="s">
        <v>698</v>
      </c>
      <c r="B330" s="16" t="s">
        <v>699</v>
      </c>
      <c r="C330" s="17">
        <v>159830915</v>
      </c>
      <c r="D330" s="17">
        <v>3161245</v>
      </c>
      <c r="E330" s="17">
        <v>21933</v>
      </c>
      <c r="F330" s="17">
        <v>162970227</v>
      </c>
      <c r="G330" s="17">
        <v>0</v>
      </c>
      <c r="H330" s="17">
        <v>162970227</v>
      </c>
    </row>
    <row r="331" spans="1:8" ht="11.25">
      <c r="A331" s="39" t="s">
        <v>700</v>
      </c>
      <c r="B331" s="16" t="s">
        <v>701</v>
      </c>
      <c r="C331" s="17">
        <v>67310</v>
      </c>
      <c r="D331" s="18">
        <v>442</v>
      </c>
      <c r="E331" s="18">
        <v>18683</v>
      </c>
      <c r="F331" s="19">
        <v>49069</v>
      </c>
      <c r="G331" s="19">
        <v>0</v>
      </c>
      <c r="H331" s="19">
        <v>49069</v>
      </c>
    </row>
    <row r="332" spans="1:8" ht="11.25">
      <c r="A332" s="39" t="s">
        <v>702</v>
      </c>
      <c r="B332" s="16" t="s">
        <v>703</v>
      </c>
      <c r="C332" s="17">
        <v>8431</v>
      </c>
      <c r="D332" s="18">
        <v>198</v>
      </c>
      <c r="E332" s="18">
        <v>3250</v>
      </c>
      <c r="F332" s="19">
        <v>5379</v>
      </c>
      <c r="G332" s="19">
        <v>0</v>
      </c>
      <c r="H332" s="19">
        <v>5379</v>
      </c>
    </row>
    <row r="333" spans="1:8" ht="11.25">
      <c r="A333" s="39" t="s">
        <v>704</v>
      </c>
      <c r="B333" s="16" t="s">
        <v>705</v>
      </c>
      <c r="C333" s="17">
        <v>159755174</v>
      </c>
      <c r="D333" s="18">
        <v>3160605</v>
      </c>
      <c r="E333" s="18">
        <v>0</v>
      </c>
      <c r="F333" s="19">
        <v>162915779</v>
      </c>
      <c r="G333" s="19">
        <v>0</v>
      </c>
      <c r="H333" s="19">
        <v>162915779</v>
      </c>
    </row>
    <row r="334" spans="1:8" ht="11.25">
      <c r="A334" s="39" t="s">
        <v>706</v>
      </c>
      <c r="B334" s="16" t="s">
        <v>707</v>
      </c>
      <c r="C334" s="17">
        <v>3765525</v>
      </c>
      <c r="D334" s="17">
        <v>53291</v>
      </c>
      <c r="E334" s="17">
        <v>41606</v>
      </c>
      <c r="F334" s="17">
        <v>3777210</v>
      </c>
      <c r="G334" s="17">
        <v>0</v>
      </c>
      <c r="H334" s="17">
        <v>3777210</v>
      </c>
    </row>
    <row r="335" spans="1:8" ht="11.25">
      <c r="A335" s="39" t="s">
        <v>708</v>
      </c>
      <c r="B335" s="16" t="s">
        <v>709</v>
      </c>
      <c r="C335" s="17">
        <v>91290</v>
      </c>
      <c r="D335" s="18">
        <v>48165</v>
      </c>
      <c r="E335" s="18">
        <v>40606</v>
      </c>
      <c r="F335" s="19">
        <v>98849</v>
      </c>
      <c r="G335" s="19">
        <v>0</v>
      </c>
      <c r="H335" s="19">
        <v>98849</v>
      </c>
    </row>
    <row r="336" spans="1:8" ht="11.25">
      <c r="A336" s="39" t="s">
        <v>710</v>
      </c>
      <c r="B336" s="16" t="s">
        <v>711</v>
      </c>
      <c r="C336" s="17">
        <v>0</v>
      </c>
      <c r="D336" s="18">
        <v>3162</v>
      </c>
      <c r="E336" s="18">
        <v>0</v>
      </c>
      <c r="F336" s="19">
        <v>3162</v>
      </c>
      <c r="G336" s="19">
        <v>0</v>
      </c>
      <c r="H336" s="19">
        <v>3162</v>
      </c>
    </row>
    <row r="337" spans="1:8" ht="11.25">
      <c r="A337" s="39" t="s">
        <v>712</v>
      </c>
      <c r="B337" s="16" t="s">
        <v>705</v>
      </c>
      <c r="C337" s="17">
        <v>3669490</v>
      </c>
      <c r="D337" s="18">
        <v>0</v>
      </c>
      <c r="E337" s="18">
        <v>0</v>
      </c>
      <c r="F337" s="19">
        <v>3669490</v>
      </c>
      <c r="G337" s="19">
        <v>0</v>
      </c>
      <c r="H337" s="19">
        <v>3669490</v>
      </c>
    </row>
    <row r="338" spans="1:8" ht="11.25">
      <c r="A338" s="39" t="s">
        <v>713</v>
      </c>
      <c r="B338" s="16" t="s">
        <v>714</v>
      </c>
      <c r="C338" s="17">
        <v>3198</v>
      </c>
      <c r="D338" s="18">
        <v>1964</v>
      </c>
      <c r="E338" s="18">
        <v>0</v>
      </c>
      <c r="F338" s="19">
        <v>5162</v>
      </c>
      <c r="G338" s="19">
        <v>0</v>
      </c>
      <c r="H338" s="19">
        <v>5162</v>
      </c>
    </row>
    <row r="339" spans="1:8" ht="11.25">
      <c r="A339" s="39" t="s">
        <v>1185</v>
      </c>
      <c r="B339" s="16" t="s">
        <v>1014</v>
      </c>
      <c r="C339" s="17">
        <v>1547</v>
      </c>
      <c r="D339" s="18">
        <v>0</v>
      </c>
      <c r="E339" s="18">
        <v>1000</v>
      </c>
      <c r="F339" s="19">
        <v>547</v>
      </c>
      <c r="G339" s="19">
        <v>0</v>
      </c>
      <c r="H339" s="19">
        <v>547</v>
      </c>
    </row>
    <row r="340" spans="1:8" ht="11.25">
      <c r="A340" s="39" t="s">
        <v>715</v>
      </c>
      <c r="B340" s="16" t="s">
        <v>716</v>
      </c>
      <c r="C340" s="17">
        <v>7082915</v>
      </c>
      <c r="D340" s="17">
        <v>0</v>
      </c>
      <c r="E340" s="17">
        <v>0</v>
      </c>
      <c r="F340" s="17">
        <v>7082915</v>
      </c>
      <c r="G340" s="17">
        <v>0</v>
      </c>
      <c r="H340" s="17">
        <v>7082915</v>
      </c>
    </row>
    <row r="341" spans="1:8" ht="11.25">
      <c r="A341" s="39" t="s">
        <v>717</v>
      </c>
      <c r="B341" s="16" t="s">
        <v>718</v>
      </c>
      <c r="C341" s="17">
        <v>6955263</v>
      </c>
      <c r="D341" s="18">
        <v>0</v>
      </c>
      <c r="E341" s="18">
        <v>0</v>
      </c>
      <c r="F341" s="19">
        <v>6955263</v>
      </c>
      <c r="G341" s="19">
        <v>0</v>
      </c>
      <c r="H341" s="19">
        <v>6955263</v>
      </c>
    </row>
    <row r="342" spans="1:8" ht="11.25">
      <c r="A342" s="39" t="s">
        <v>719</v>
      </c>
      <c r="B342" s="16" t="s">
        <v>720</v>
      </c>
      <c r="C342" s="17">
        <v>127652</v>
      </c>
      <c r="D342" s="18">
        <v>0</v>
      </c>
      <c r="E342" s="18">
        <v>0</v>
      </c>
      <c r="F342" s="19">
        <v>127652</v>
      </c>
      <c r="G342" s="19">
        <v>0</v>
      </c>
      <c r="H342" s="19">
        <v>127652</v>
      </c>
    </row>
    <row r="343" spans="1:8" ht="22.5">
      <c r="A343" s="39" t="s">
        <v>721</v>
      </c>
      <c r="B343" s="16" t="s">
        <v>722</v>
      </c>
      <c r="C343" s="17">
        <v>-10006</v>
      </c>
      <c r="D343" s="17">
        <v>0</v>
      </c>
      <c r="E343" s="17">
        <v>0</v>
      </c>
      <c r="F343" s="17">
        <v>-10006</v>
      </c>
      <c r="G343" s="17">
        <v>0</v>
      </c>
      <c r="H343" s="17">
        <v>-10006</v>
      </c>
    </row>
    <row r="344" spans="1:8" ht="11.25">
      <c r="A344" s="39" t="s">
        <v>723</v>
      </c>
      <c r="B344" s="16" t="s">
        <v>720</v>
      </c>
      <c r="C344" s="17">
        <v>-10006</v>
      </c>
      <c r="D344" s="18">
        <v>0</v>
      </c>
      <c r="E344" s="18">
        <v>0</v>
      </c>
      <c r="F344" s="19">
        <v>-10006</v>
      </c>
      <c r="G344" s="19">
        <v>0</v>
      </c>
      <c r="H344" s="19">
        <v>-10006</v>
      </c>
    </row>
    <row r="345" spans="1:8" ht="11.25">
      <c r="A345" s="39" t="s">
        <v>724</v>
      </c>
      <c r="B345" s="16" t="s">
        <v>725</v>
      </c>
      <c r="C345" s="17">
        <v>8159894</v>
      </c>
      <c r="D345" s="17">
        <v>88838</v>
      </c>
      <c r="E345" s="17">
        <v>0</v>
      </c>
      <c r="F345" s="17">
        <v>8248732</v>
      </c>
      <c r="G345" s="17">
        <v>0</v>
      </c>
      <c r="H345" s="17">
        <v>8248732</v>
      </c>
    </row>
    <row r="346" spans="1:8" ht="11.25">
      <c r="A346" s="39" t="s">
        <v>726</v>
      </c>
      <c r="B346" s="16" t="s">
        <v>727</v>
      </c>
      <c r="C346" s="17">
        <v>8159894</v>
      </c>
      <c r="D346" s="18">
        <v>88838</v>
      </c>
      <c r="E346" s="18">
        <v>0</v>
      </c>
      <c r="F346" s="19">
        <v>8248732</v>
      </c>
      <c r="G346" s="19">
        <v>0</v>
      </c>
      <c r="H346" s="19">
        <v>8248732</v>
      </c>
    </row>
    <row r="347" spans="1:8" ht="11.25">
      <c r="A347" s="39" t="s">
        <v>728</v>
      </c>
      <c r="B347" s="16" t="s">
        <v>729</v>
      </c>
      <c r="C347" s="17">
        <v>-7918258</v>
      </c>
      <c r="D347" s="17">
        <v>0</v>
      </c>
      <c r="E347" s="17">
        <v>67605</v>
      </c>
      <c r="F347" s="17">
        <v>-7985863</v>
      </c>
      <c r="G347" s="17">
        <v>0</v>
      </c>
      <c r="H347" s="17">
        <v>-7985863</v>
      </c>
    </row>
    <row r="348" spans="1:8" ht="11.25">
      <c r="A348" s="39" t="s">
        <v>730</v>
      </c>
      <c r="B348" s="16" t="s">
        <v>727</v>
      </c>
      <c r="C348" s="17">
        <v>-7918258</v>
      </c>
      <c r="D348" s="18">
        <v>0</v>
      </c>
      <c r="E348" s="18">
        <v>67605</v>
      </c>
      <c r="F348" s="19">
        <v>-7985863</v>
      </c>
      <c r="G348" s="19">
        <v>0</v>
      </c>
      <c r="H348" s="19">
        <v>-7985863</v>
      </c>
    </row>
    <row r="349" spans="1:8" ht="11.25">
      <c r="A349" s="39" t="s">
        <v>731</v>
      </c>
      <c r="B349" s="16" t="s">
        <v>732</v>
      </c>
      <c r="C349" s="17">
        <v>12304312</v>
      </c>
      <c r="D349" s="17">
        <v>0</v>
      </c>
      <c r="E349" s="17">
        <v>0</v>
      </c>
      <c r="F349" s="17">
        <v>12304312</v>
      </c>
      <c r="G349" s="17">
        <v>0</v>
      </c>
      <c r="H349" s="17">
        <v>12304312</v>
      </c>
    </row>
    <row r="350" spans="1:8" ht="11.25">
      <c r="A350" s="39" t="s">
        <v>733</v>
      </c>
      <c r="B350" s="16" t="s">
        <v>734</v>
      </c>
      <c r="C350" s="17">
        <v>1119290</v>
      </c>
      <c r="D350" s="18">
        <v>0</v>
      </c>
      <c r="E350" s="18">
        <v>0</v>
      </c>
      <c r="F350" s="19">
        <v>1119290</v>
      </c>
      <c r="G350" s="19">
        <v>0</v>
      </c>
      <c r="H350" s="19">
        <v>1119290</v>
      </c>
    </row>
    <row r="351" spans="1:8" ht="11.25">
      <c r="A351" s="39" t="s">
        <v>735</v>
      </c>
      <c r="B351" s="16" t="s">
        <v>637</v>
      </c>
      <c r="C351" s="17">
        <v>11185022</v>
      </c>
      <c r="D351" s="18">
        <v>0</v>
      </c>
      <c r="E351" s="18">
        <v>0</v>
      </c>
      <c r="F351" s="19">
        <v>11185022</v>
      </c>
      <c r="G351" s="19">
        <v>0</v>
      </c>
      <c r="H351" s="19">
        <v>11185022</v>
      </c>
    </row>
    <row r="352" spans="1:8" ht="11.25">
      <c r="A352" s="39" t="s">
        <v>736</v>
      </c>
      <c r="B352" s="16" t="s">
        <v>737</v>
      </c>
      <c r="C352" s="17">
        <v>872560296</v>
      </c>
      <c r="D352" s="17">
        <v>3238821065</v>
      </c>
      <c r="E352" s="17">
        <v>3260354432</v>
      </c>
      <c r="F352" s="17">
        <v>894093663</v>
      </c>
      <c r="G352" s="17">
        <v>894093663</v>
      </c>
      <c r="H352" s="17">
        <v>0</v>
      </c>
    </row>
    <row r="353" spans="1:8" ht="22.5">
      <c r="A353" s="39" t="s">
        <v>738</v>
      </c>
      <c r="B353" s="16" t="s">
        <v>739</v>
      </c>
      <c r="C353" s="17">
        <v>16600966</v>
      </c>
      <c r="D353" s="17">
        <v>0</v>
      </c>
      <c r="E353" s="17">
        <v>0</v>
      </c>
      <c r="F353" s="17">
        <v>16600966</v>
      </c>
      <c r="G353" s="17">
        <v>16600966</v>
      </c>
      <c r="H353" s="17">
        <v>0</v>
      </c>
    </row>
    <row r="354" spans="1:8" ht="11.25">
      <c r="A354" s="39" t="s">
        <v>740</v>
      </c>
      <c r="B354" s="16" t="s">
        <v>741</v>
      </c>
      <c r="C354" s="17">
        <v>16600966</v>
      </c>
      <c r="D354" s="17">
        <v>0</v>
      </c>
      <c r="E354" s="17">
        <v>0</v>
      </c>
      <c r="F354" s="17">
        <v>16600966</v>
      </c>
      <c r="G354" s="17">
        <v>16600966</v>
      </c>
      <c r="H354" s="17">
        <v>0</v>
      </c>
    </row>
    <row r="355" spans="1:8" ht="11.25">
      <c r="A355" s="39" t="s">
        <v>742</v>
      </c>
      <c r="B355" s="16" t="s">
        <v>743</v>
      </c>
      <c r="C355" s="17">
        <v>16600966</v>
      </c>
      <c r="D355" s="18">
        <v>0</v>
      </c>
      <c r="E355" s="18">
        <v>0</v>
      </c>
      <c r="F355" s="19">
        <v>16600966</v>
      </c>
      <c r="G355" s="19">
        <v>16600966</v>
      </c>
      <c r="H355" s="19">
        <v>0</v>
      </c>
    </row>
    <row r="356" spans="1:8" ht="11.25">
      <c r="A356" s="39" t="s">
        <v>744</v>
      </c>
      <c r="B356" s="16" t="s">
        <v>745</v>
      </c>
      <c r="C356" s="17">
        <v>854473010</v>
      </c>
      <c r="D356" s="17">
        <v>3234346274</v>
      </c>
      <c r="E356" s="17">
        <v>3255427926</v>
      </c>
      <c r="F356" s="17">
        <v>875554662</v>
      </c>
      <c r="G356" s="17">
        <v>875554662</v>
      </c>
      <c r="H356" s="17">
        <v>0</v>
      </c>
    </row>
    <row r="357" spans="1:8" ht="11.25">
      <c r="A357" s="39" t="s">
        <v>746</v>
      </c>
      <c r="B357" s="16" t="s">
        <v>747</v>
      </c>
      <c r="C357" s="17">
        <v>2728133</v>
      </c>
      <c r="D357" s="17">
        <v>154715335</v>
      </c>
      <c r="E357" s="17">
        <v>155111816</v>
      </c>
      <c r="F357" s="17">
        <v>3124614</v>
      </c>
      <c r="G357" s="17">
        <v>3124614</v>
      </c>
      <c r="H357" s="17">
        <v>0</v>
      </c>
    </row>
    <row r="358" spans="1:8" ht="11.25">
      <c r="A358" s="39" t="s">
        <v>748</v>
      </c>
      <c r="B358" s="16" t="s">
        <v>749</v>
      </c>
      <c r="C358" s="17">
        <v>14768</v>
      </c>
      <c r="D358" s="18">
        <v>736640</v>
      </c>
      <c r="E358" s="18">
        <v>892641</v>
      </c>
      <c r="F358" s="19">
        <v>170769</v>
      </c>
      <c r="G358" s="19">
        <v>170769</v>
      </c>
      <c r="H358" s="19">
        <v>0</v>
      </c>
    </row>
    <row r="359" spans="1:8" ht="11.25">
      <c r="A359" s="39" t="s">
        <v>750</v>
      </c>
      <c r="B359" s="16" t="s">
        <v>751</v>
      </c>
      <c r="C359" s="17">
        <v>2713365</v>
      </c>
      <c r="D359" s="18">
        <v>153978695</v>
      </c>
      <c r="E359" s="18">
        <v>154219175</v>
      </c>
      <c r="F359" s="19">
        <v>2953845</v>
      </c>
      <c r="G359" s="19">
        <v>2953845</v>
      </c>
      <c r="H359" s="19">
        <v>0</v>
      </c>
    </row>
    <row r="360" spans="1:8" ht="11.25">
      <c r="A360" s="39" t="s">
        <v>752</v>
      </c>
      <c r="B360" s="16" t="s">
        <v>753</v>
      </c>
      <c r="C360" s="17">
        <v>849944610</v>
      </c>
      <c r="D360" s="17">
        <v>3067197737</v>
      </c>
      <c r="E360" s="17">
        <v>3088513746</v>
      </c>
      <c r="F360" s="17">
        <v>871260619</v>
      </c>
      <c r="G360" s="17">
        <v>871260619</v>
      </c>
      <c r="H360" s="17">
        <v>0</v>
      </c>
    </row>
    <row r="361" spans="1:8" ht="11.25">
      <c r="A361" s="39" t="s">
        <v>754</v>
      </c>
      <c r="B361" s="16" t="s">
        <v>755</v>
      </c>
      <c r="C361" s="17">
        <v>7292</v>
      </c>
      <c r="D361" s="18">
        <v>4349425</v>
      </c>
      <c r="E361" s="18">
        <v>4342134</v>
      </c>
      <c r="F361" s="19">
        <v>1</v>
      </c>
      <c r="G361" s="19">
        <v>1</v>
      </c>
      <c r="H361" s="19">
        <v>0</v>
      </c>
    </row>
    <row r="362" spans="1:8" ht="11.25">
      <c r="A362" s="39" t="s">
        <v>756</v>
      </c>
      <c r="B362" s="16" t="s">
        <v>757</v>
      </c>
      <c r="C362" s="17">
        <v>764813708</v>
      </c>
      <c r="D362" s="18">
        <v>2290670544</v>
      </c>
      <c r="E362" s="18">
        <v>2319186489</v>
      </c>
      <c r="F362" s="19">
        <v>793329653</v>
      </c>
      <c r="G362" s="19">
        <v>793329653</v>
      </c>
      <c r="H362" s="19">
        <v>0</v>
      </c>
    </row>
    <row r="363" spans="1:8" ht="11.25">
      <c r="A363" s="39" t="s">
        <v>758</v>
      </c>
      <c r="B363" s="16" t="s">
        <v>759</v>
      </c>
      <c r="C363" s="17">
        <v>85123610</v>
      </c>
      <c r="D363" s="18">
        <v>772177768</v>
      </c>
      <c r="E363" s="18">
        <v>764985123</v>
      </c>
      <c r="F363" s="19">
        <v>77930965</v>
      </c>
      <c r="G363" s="19">
        <v>77930965</v>
      </c>
      <c r="H363" s="19">
        <v>0</v>
      </c>
    </row>
    <row r="364" spans="1:8" ht="11.25">
      <c r="A364" s="39" t="s">
        <v>760</v>
      </c>
      <c r="B364" s="16" t="s">
        <v>761</v>
      </c>
      <c r="C364" s="17">
        <v>902753</v>
      </c>
      <c r="D364" s="17">
        <v>2502524</v>
      </c>
      <c r="E364" s="17">
        <v>1917260</v>
      </c>
      <c r="F364" s="17">
        <v>317489</v>
      </c>
      <c r="G364" s="17">
        <v>317489</v>
      </c>
      <c r="H364" s="17">
        <v>0</v>
      </c>
    </row>
    <row r="365" spans="1:8" ht="11.25">
      <c r="A365" s="39" t="s">
        <v>762</v>
      </c>
      <c r="B365" s="16" t="s">
        <v>763</v>
      </c>
      <c r="C365" s="17">
        <v>220</v>
      </c>
      <c r="D365" s="18">
        <v>171874</v>
      </c>
      <c r="E365" s="18">
        <v>171874</v>
      </c>
      <c r="F365" s="19">
        <v>220</v>
      </c>
      <c r="G365" s="19">
        <v>220</v>
      </c>
      <c r="H365" s="19">
        <v>0</v>
      </c>
    </row>
    <row r="366" spans="1:8" ht="11.25">
      <c r="A366" s="39" t="s">
        <v>1186</v>
      </c>
      <c r="B366" s="16" t="s">
        <v>922</v>
      </c>
      <c r="C366" s="17">
        <v>0</v>
      </c>
      <c r="D366" s="18">
        <v>9620</v>
      </c>
      <c r="E366" s="18">
        <v>9620</v>
      </c>
      <c r="F366" s="19">
        <v>0</v>
      </c>
      <c r="G366" s="19">
        <v>0</v>
      </c>
      <c r="H366" s="19">
        <v>0</v>
      </c>
    </row>
    <row r="367" spans="1:8" ht="11.25">
      <c r="A367" s="39" t="s">
        <v>764</v>
      </c>
      <c r="B367" s="16" t="s">
        <v>765</v>
      </c>
      <c r="C367" s="17">
        <v>29619</v>
      </c>
      <c r="D367" s="18">
        <v>453691</v>
      </c>
      <c r="E367" s="18">
        <v>476789</v>
      </c>
      <c r="F367" s="19">
        <v>52717</v>
      </c>
      <c r="G367" s="19">
        <v>52717</v>
      </c>
      <c r="H367" s="19">
        <v>0</v>
      </c>
    </row>
    <row r="368" spans="1:8" ht="11.25">
      <c r="A368" s="39" t="s">
        <v>766</v>
      </c>
      <c r="B368" s="16" t="s">
        <v>767</v>
      </c>
      <c r="C368" s="17">
        <v>0</v>
      </c>
      <c r="D368" s="18">
        <v>269834</v>
      </c>
      <c r="E368" s="18">
        <v>274569</v>
      </c>
      <c r="F368" s="19">
        <v>4735</v>
      </c>
      <c r="G368" s="19">
        <v>4735</v>
      </c>
      <c r="H368" s="19">
        <v>0</v>
      </c>
    </row>
    <row r="369" spans="1:8" ht="11.25">
      <c r="A369" s="39" t="s">
        <v>768</v>
      </c>
      <c r="B369" s="16" t="s">
        <v>769</v>
      </c>
      <c r="C369" s="17">
        <v>58642</v>
      </c>
      <c r="D369" s="18">
        <v>185228</v>
      </c>
      <c r="E369" s="18">
        <v>189294</v>
      </c>
      <c r="F369" s="19">
        <v>62708</v>
      </c>
      <c r="G369" s="19">
        <v>62708</v>
      </c>
      <c r="H369" s="19">
        <v>0</v>
      </c>
    </row>
    <row r="370" spans="1:8" ht="11.25">
      <c r="A370" s="39" t="s">
        <v>770</v>
      </c>
      <c r="B370" s="16" t="s">
        <v>771</v>
      </c>
      <c r="C370" s="17">
        <v>0</v>
      </c>
      <c r="D370" s="18">
        <v>529</v>
      </c>
      <c r="E370" s="18">
        <v>529</v>
      </c>
      <c r="F370" s="19">
        <v>0</v>
      </c>
      <c r="G370" s="19">
        <v>0</v>
      </c>
      <c r="H370" s="19">
        <v>0</v>
      </c>
    </row>
    <row r="371" spans="1:8" ht="11.25">
      <c r="A371" s="39" t="s">
        <v>772</v>
      </c>
      <c r="B371" s="16" t="s">
        <v>773</v>
      </c>
      <c r="C371" s="17">
        <v>0</v>
      </c>
      <c r="D371" s="18">
        <v>54940</v>
      </c>
      <c r="E371" s="18">
        <v>54940</v>
      </c>
      <c r="F371" s="19">
        <v>0</v>
      </c>
      <c r="G371" s="19">
        <v>0</v>
      </c>
      <c r="H371" s="19">
        <v>0</v>
      </c>
    </row>
    <row r="372" spans="1:8" ht="11.25">
      <c r="A372" s="39" t="s">
        <v>774</v>
      </c>
      <c r="B372" s="16" t="s">
        <v>775</v>
      </c>
      <c r="C372" s="17">
        <v>0</v>
      </c>
      <c r="D372" s="18">
        <v>85155</v>
      </c>
      <c r="E372" s="18">
        <v>85155</v>
      </c>
      <c r="F372" s="19">
        <v>0</v>
      </c>
      <c r="G372" s="19">
        <v>0</v>
      </c>
      <c r="H372" s="19">
        <v>0</v>
      </c>
    </row>
    <row r="373" spans="1:8" ht="11.25">
      <c r="A373" s="39" t="s">
        <v>776</v>
      </c>
      <c r="B373" s="16" t="s">
        <v>777</v>
      </c>
      <c r="C373" s="17">
        <v>76549</v>
      </c>
      <c r="D373" s="18">
        <v>7707</v>
      </c>
      <c r="E373" s="18">
        <v>110558</v>
      </c>
      <c r="F373" s="19">
        <v>179400</v>
      </c>
      <c r="G373" s="19">
        <v>179400</v>
      </c>
      <c r="H373" s="19">
        <v>0</v>
      </c>
    </row>
    <row r="374" spans="1:8" ht="11.25">
      <c r="A374" s="39" t="s">
        <v>778</v>
      </c>
      <c r="B374" s="16" t="s">
        <v>779</v>
      </c>
      <c r="C374" s="17">
        <v>243</v>
      </c>
      <c r="D374" s="18">
        <v>11751</v>
      </c>
      <c r="E374" s="18">
        <v>11747</v>
      </c>
      <c r="F374" s="19">
        <v>239</v>
      </c>
      <c r="G374" s="19">
        <v>239</v>
      </c>
      <c r="H374" s="19">
        <v>0</v>
      </c>
    </row>
    <row r="375" spans="1:8" ht="11.25">
      <c r="A375" s="39" t="s">
        <v>780</v>
      </c>
      <c r="B375" s="16" t="s">
        <v>781</v>
      </c>
      <c r="C375" s="17">
        <v>0</v>
      </c>
      <c r="D375" s="18">
        <v>59131</v>
      </c>
      <c r="E375" s="18">
        <v>59131</v>
      </c>
      <c r="F375" s="19">
        <v>0</v>
      </c>
      <c r="G375" s="19">
        <v>0</v>
      </c>
      <c r="H375" s="19">
        <v>0</v>
      </c>
    </row>
    <row r="376" spans="1:8" ht="11.25">
      <c r="A376" s="39" t="s">
        <v>782</v>
      </c>
      <c r="B376" s="16" t="s">
        <v>783</v>
      </c>
      <c r="C376" s="17">
        <v>719969</v>
      </c>
      <c r="D376" s="18">
        <v>757771</v>
      </c>
      <c r="E376" s="18">
        <v>37820</v>
      </c>
      <c r="F376" s="19">
        <v>18</v>
      </c>
      <c r="G376" s="19">
        <v>18</v>
      </c>
      <c r="H376" s="19">
        <v>0</v>
      </c>
    </row>
    <row r="377" spans="1:8" ht="11.25">
      <c r="A377" s="39" t="s">
        <v>784</v>
      </c>
      <c r="B377" s="16" t="s">
        <v>785</v>
      </c>
      <c r="C377" s="17">
        <v>0</v>
      </c>
      <c r="D377" s="18">
        <v>13387</v>
      </c>
      <c r="E377" s="18">
        <v>13387</v>
      </c>
      <c r="F377" s="19">
        <v>0</v>
      </c>
      <c r="G377" s="19">
        <v>0</v>
      </c>
      <c r="H377" s="19">
        <v>0</v>
      </c>
    </row>
    <row r="378" spans="1:8" ht="11.25">
      <c r="A378" s="39" t="s">
        <v>786</v>
      </c>
      <c r="B378" s="16" t="s">
        <v>787</v>
      </c>
      <c r="C378" s="17">
        <v>15133</v>
      </c>
      <c r="D378" s="18">
        <v>208485</v>
      </c>
      <c r="E378" s="18">
        <v>209133</v>
      </c>
      <c r="F378" s="19">
        <v>15781</v>
      </c>
      <c r="G378" s="19">
        <v>15781</v>
      </c>
      <c r="H378" s="19">
        <v>0</v>
      </c>
    </row>
    <row r="379" spans="1:8" ht="11.25">
      <c r="A379" s="39" t="s">
        <v>788</v>
      </c>
      <c r="B379" s="16" t="s">
        <v>789</v>
      </c>
      <c r="C379" s="17">
        <v>2378</v>
      </c>
      <c r="D379" s="18">
        <v>205975</v>
      </c>
      <c r="E379" s="18">
        <v>204134</v>
      </c>
      <c r="F379" s="19">
        <v>537</v>
      </c>
      <c r="G379" s="19">
        <v>537</v>
      </c>
      <c r="H379" s="19">
        <v>0</v>
      </c>
    </row>
    <row r="380" spans="1:8" ht="11.25">
      <c r="A380" s="39" t="s">
        <v>790</v>
      </c>
      <c r="B380" s="16" t="s">
        <v>791</v>
      </c>
      <c r="C380" s="17">
        <v>0</v>
      </c>
      <c r="D380" s="18">
        <v>7446</v>
      </c>
      <c r="E380" s="18">
        <v>8580</v>
      </c>
      <c r="F380" s="19">
        <v>1134</v>
      </c>
      <c r="G380" s="19">
        <v>1134</v>
      </c>
      <c r="H380" s="19">
        <v>0</v>
      </c>
    </row>
    <row r="381" spans="1:8" ht="11.25">
      <c r="A381" s="39" t="s">
        <v>792</v>
      </c>
      <c r="B381" s="16" t="s">
        <v>793</v>
      </c>
      <c r="C381" s="17">
        <v>487553</v>
      </c>
      <c r="D381" s="17">
        <v>1064584</v>
      </c>
      <c r="E381" s="17">
        <v>1019888</v>
      </c>
      <c r="F381" s="17">
        <v>442857</v>
      </c>
      <c r="G381" s="17">
        <v>442857</v>
      </c>
      <c r="H381" s="17">
        <v>0</v>
      </c>
    </row>
    <row r="382" spans="1:8" ht="11.25">
      <c r="A382" s="39" t="s">
        <v>794</v>
      </c>
      <c r="B382" s="16" t="s">
        <v>795</v>
      </c>
      <c r="C382" s="17">
        <v>20007</v>
      </c>
      <c r="D382" s="18">
        <v>71188</v>
      </c>
      <c r="E382" s="18">
        <v>87263</v>
      </c>
      <c r="F382" s="19">
        <v>36082</v>
      </c>
      <c r="G382" s="19">
        <v>36082</v>
      </c>
      <c r="H382" s="19">
        <v>0</v>
      </c>
    </row>
    <row r="383" spans="1:8" ht="11.25">
      <c r="A383" s="39" t="s">
        <v>796</v>
      </c>
      <c r="B383" s="16" t="s">
        <v>787</v>
      </c>
      <c r="C383" s="17">
        <v>181661</v>
      </c>
      <c r="D383" s="18">
        <v>374244</v>
      </c>
      <c r="E383" s="18">
        <v>276042</v>
      </c>
      <c r="F383" s="19">
        <v>83459</v>
      </c>
      <c r="G383" s="19">
        <v>83459</v>
      </c>
      <c r="H383" s="19">
        <v>0</v>
      </c>
    </row>
    <row r="384" spans="1:8" ht="11.25">
      <c r="A384" s="39" t="s">
        <v>797</v>
      </c>
      <c r="B384" s="16" t="s">
        <v>789</v>
      </c>
      <c r="C384" s="17">
        <v>21875</v>
      </c>
      <c r="D384" s="18">
        <v>101628</v>
      </c>
      <c r="E384" s="18">
        <v>120460</v>
      </c>
      <c r="F384" s="19">
        <v>40707</v>
      </c>
      <c r="G384" s="19">
        <v>40707</v>
      </c>
      <c r="H384" s="19">
        <v>0</v>
      </c>
    </row>
    <row r="385" spans="1:8" ht="11.25">
      <c r="A385" s="39" t="s">
        <v>1187</v>
      </c>
      <c r="B385" s="16" t="s">
        <v>922</v>
      </c>
      <c r="C385" s="17">
        <v>98</v>
      </c>
      <c r="D385" s="18">
        <v>294</v>
      </c>
      <c r="E385" s="18">
        <v>294</v>
      </c>
      <c r="F385" s="19">
        <v>98</v>
      </c>
      <c r="G385" s="19">
        <v>98</v>
      </c>
      <c r="H385" s="19">
        <v>0</v>
      </c>
    </row>
    <row r="386" spans="1:8" ht="11.25">
      <c r="A386" s="39" t="s">
        <v>798</v>
      </c>
      <c r="B386" s="16" t="s">
        <v>799</v>
      </c>
      <c r="C386" s="17">
        <v>0</v>
      </c>
      <c r="D386" s="18">
        <v>0</v>
      </c>
      <c r="E386" s="18">
        <v>0</v>
      </c>
      <c r="F386" s="19">
        <v>0</v>
      </c>
      <c r="G386" s="19">
        <v>0</v>
      </c>
      <c r="H386" s="19">
        <v>0</v>
      </c>
    </row>
    <row r="387" spans="1:8" ht="11.25">
      <c r="A387" s="39" t="s">
        <v>800</v>
      </c>
      <c r="B387" s="16" t="s">
        <v>801</v>
      </c>
      <c r="C387" s="17">
        <v>5345</v>
      </c>
      <c r="D387" s="18">
        <v>23063</v>
      </c>
      <c r="E387" s="18">
        <v>23564</v>
      </c>
      <c r="F387" s="19">
        <v>5846</v>
      </c>
      <c r="G387" s="19">
        <v>5846</v>
      </c>
      <c r="H387" s="19">
        <v>0</v>
      </c>
    </row>
    <row r="388" spans="1:8" ht="11.25">
      <c r="A388" s="39" t="s">
        <v>802</v>
      </c>
      <c r="B388" s="16" t="s">
        <v>803</v>
      </c>
      <c r="C388" s="17">
        <v>183049</v>
      </c>
      <c r="D388" s="18">
        <v>347080</v>
      </c>
      <c r="E388" s="18">
        <v>277210</v>
      </c>
      <c r="F388" s="19">
        <v>113179</v>
      </c>
      <c r="G388" s="19">
        <v>113179</v>
      </c>
      <c r="H388" s="19">
        <v>0</v>
      </c>
    </row>
    <row r="389" spans="1:8" ht="11.25">
      <c r="A389" s="39" t="s">
        <v>804</v>
      </c>
      <c r="B389" s="16" t="s">
        <v>805</v>
      </c>
      <c r="C389" s="17">
        <v>22016</v>
      </c>
      <c r="D389" s="18">
        <v>48021</v>
      </c>
      <c r="E389" s="18">
        <v>66074</v>
      </c>
      <c r="F389" s="19">
        <v>40069</v>
      </c>
      <c r="G389" s="19">
        <v>40069</v>
      </c>
      <c r="H389" s="19">
        <v>0</v>
      </c>
    </row>
    <row r="390" spans="1:8" ht="11.25">
      <c r="A390" s="39" t="s">
        <v>806</v>
      </c>
      <c r="B390" s="16" t="s">
        <v>807</v>
      </c>
      <c r="C390" s="17">
        <v>53502</v>
      </c>
      <c r="D390" s="18">
        <v>99066</v>
      </c>
      <c r="E390" s="18">
        <v>168981</v>
      </c>
      <c r="F390" s="19">
        <v>123417</v>
      </c>
      <c r="G390" s="19">
        <v>123417</v>
      </c>
      <c r="H390" s="19">
        <v>0</v>
      </c>
    </row>
    <row r="391" spans="1:8" ht="11.25">
      <c r="A391" s="39" t="s">
        <v>808</v>
      </c>
      <c r="B391" s="16" t="s">
        <v>809</v>
      </c>
      <c r="C391" s="17">
        <v>409907</v>
      </c>
      <c r="D391" s="17">
        <v>8006331</v>
      </c>
      <c r="E391" s="17">
        <v>8005453</v>
      </c>
      <c r="F391" s="17">
        <v>409029</v>
      </c>
      <c r="G391" s="17">
        <v>409029</v>
      </c>
      <c r="H391" s="17">
        <v>0</v>
      </c>
    </row>
    <row r="392" spans="1:8" ht="11.25">
      <c r="A392" s="39" t="s">
        <v>810</v>
      </c>
      <c r="B392" s="16" t="s">
        <v>811</v>
      </c>
      <c r="C392" s="17">
        <v>0</v>
      </c>
      <c r="D392" s="18">
        <v>26845</v>
      </c>
      <c r="E392" s="18">
        <v>26845</v>
      </c>
      <c r="F392" s="19">
        <v>0</v>
      </c>
      <c r="G392" s="19">
        <v>0</v>
      </c>
      <c r="H392" s="19">
        <v>0</v>
      </c>
    </row>
    <row r="393" spans="1:8" ht="11.25">
      <c r="A393" s="39" t="s">
        <v>812</v>
      </c>
      <c r="B393" s="16" t="s">
        <v>813</v>
      </c>
      <c r="C393" s="17">
        <v>0</v>
      </c>
      <c r="D393" s="18">
        <v>0</v>
      </c>
      <c r="E393" s="18">
        <v>0</v>
      </c>
      <c r="F393" s="19">
        <v>0</v>
      </c>
      <c r="G393" s="19">
        <v>0</v>
      </c>
      <c r="H393" s="19">
        <v>0</v>
      </c>
    </row>
    <row r="394" spans="1:8" ht="11.25">
      <c r="A394" s="39" t="s">
        <v>814</v>
      </c>
      <c r="B394" s="16" t="s">
        <v>815</v>
      </c>
      <c r="C394" s="17">
        <v>0</v>
      </c>
      <c r="D394" s="18">
        <v>5251</v>
      </c>
      <c r="E394" s="18">
        <v>5251</v>
      </c>
      <c r="F394" s="19">
        <v>0</v>
      </c>
      <c r="G394" s="19">
        <v>0</v>
      </c>
      <c r="H394" s="19">
        <v>0</v>
      </c>
    </row>
    <row r="395" spans="1:8" ht="11.25">
      <c r="A395" s="39" t="s">
        <v>816</v>
      </c>
      <c r="B395" s="16" t="s">
        <v>817</v>
      </c>
      <c r="C395" s="17">
        <v>409907</v>
      </c>
      <c r="D395" s="18">
        <v>7974235</v>
      </c>
      <c r="E395" s="18">
        <v>7973357</v>
      </c>
      <c r="F395" s="19">
        <v>409029</v>
      </c>
      <c r="G395" s="19">
        <v>409029</v>
      </c>
      <c r="H395" s="19">
        <v>0</v>
      </c>
    </row>
    <row r="396" spans="1:8" ht="11.25">
      <c r="A396" s="39" t="s">
        <v>1188</v>
      </c>
      <c r="B396" s="16" t="s">
        <v>1189</v>
      </c>
      <c r="C396" s="17">
        <v>54</v>
      </c>
      <c r="D396" s="17">
        <v>0</v>
      </c>
      <c r="E396" s="17">
        <v>0</v>
      </c>
      <c r="F396" s="17">
        <v>54</v>
      </c>
      <c r="G396" s="17">
        <v>54</v>
      </c>
      <c r="H396" s="17">
        <v>0</v>
      </c>
    </row>
    <row r="397" spans="1:8" ht="11.25">
      <c r="A397" s="39" t="s">
        <v>1190</v>
      </c>
      <c r="B397" s="16" t="s">
        <v>1191</v>
      </c>
      <c r="C397" s="17">
        <v>54</v>
      </c>
      <c r="D397" s="18">
        <v>0</v>
      </c>
      <c r="E397" s="18">
        <v>0</v>
      </c>
      <c r="F397" s="19">
        <v>54</v>
      </c>
      <c r="G397" s="19">
        <v>54</v>
      </c>
      <c r="H397" s="19">
        <v>0</v>
      </c>
    </row>
    <row r="398" spans="1:8" ht="11.25">
      <c r="A398" s="39" t="s">
        <v>818</v>
      </c>
      <c r="B398" s="16" t="s">
        <v>819</v>
      </c>
      <c r="C398" s="17">
        <v>0</v>
      </c>
      <c r="D398" s="17">
        <v>859763</v>
      </c>
      <c r="E398" s="17">
        <v>859763</v>
      </c>
      <c r="F398" s="17">
        <v>0</v>
      </c>
      <c r="G398" s="17">
        <v>0</v>
      </c>
      <c r="H398" s="17">
        <v>0</v>
      </c>
    </row>
    <row r="399" spans="1:8" ht="11.25">
      <c r="A399" s="39" t="s">
        <v>820</v>
      </c>
      <c r="B399" s="16" t="s">
        <v>821</v>
      </c>
      <c r="C399" s="17">
        <v>0</v>
      </c>
      <c r="D399" s="18">
        <v>859763</v>
      </c>
      <c r="E399" s="18">
        <v>859763</v>
      </c>
      <c r="F399" s="19">
        <v>0</v>
      </c>
      <c r="G399" s="19">
        <v>0</v>
      </c>
      <c r="H399" s="19">
        <v>0</v>
      </c>
    </row>
    <row r="400" spans="1:8" ht="11.25">
      <c r="A400" s="39" t="s">
        <v>822</v>
      </c>
      <c r="B400" s="16" t="s">
        <v>823</v>
      </c>
      <c r="C400" s="17">
        <v>819256</v>
      </c>
      <c r="D400" s="17">
        <v>3363020</v>
      </c>
      <c r="E400" s="17">
        <v>3293137</v>
      </c>
      <c r="F400" s="17">
        <v>749373</v>
      </c>
      <c r="G400" s="17">
        <v>749373</v>
      </c>
      <c r="H400" s="17">
        <v>0</v>
      </c>
    </row>
    <row r="401" spans="1:8" ht="11.25">
      <c r="A401" s="39" t="s">
        <v>824</v>
      </c>
      <c r="B401" s="16" t="s">
        <v>825</v>
      </c>
      <c r="C401" s="17">
        <v>819256</v>
      </c>
      <c r="D401" s="17">
        <v>3363020</v>
      </c>
      <c r="E401" s="17">
        <v>3293137</v>
      </c>
      <c r="F401" s="17">
        <v>749373</v>
      </c>
      <c r="G401" s="17">
        <v>749373</v>
      </c>
      <c r="H401" s="17">
        <v>0</v>
      </c>
    </row>
    <row r="402" spans="1:8" ht="11.25">
      <c r="A402" s="39" t="s">
        <v>826</v>
      </c>
      <c r="B402" s="16" t="s">
        <v>827</v>
      </c>
      <c r="C402" s="17">
        <v>2218</v>
      </c>
      <c r="D402" s="18">
        <v>3020860</v>
      </c>
      <c r="E402" s="18">
        <v>3018675</v>
      </c>
      <c r="F402" s="19">
        <v>33</v>
      </c>
      <c r="G402" s="19">
        <v>33</v>
      </c>
      <c r="H402" s="19">
        <v>0</v>
      </c>
    </row>
    <row r="403" spans="1:8" ht="11.25">
      <c r="A403" s="39" t="s">
        <v>828</v>
      </c>
      <c r="B403" s="16" t="s">
        <v>829</v>
      </c>
      <c r="C403" s="17">
        <v>36702</v>
      </c>
      <c r="D403" s="18">
        <v>212264</v>
      </c>
      <c r="E403" s="18">
        <v>212264</v>
      </c>
      <c r="F403" s="19">
        <v>36702</v>
      </c>
      <c r="G403" s="19">
        <v>36702</v>
      </c>
      <c r="H403" s="19">
        <v>0</v>
      </c>
    </row>
    <row r="404" spans="1:8" ht="11.25">
      <c r="A404" s="39" t="s">
        <v>830</v>
      </c>
      <c r="B404" s="16" t="s">
        <v>831</v>
      </c>
      <c r="C404" s="17">
        <v>354902</v>
      </c>
      <c r="D404" s="18">
        <v>41396</v>
      </c>
      <c r="E404" s="18">
        <v>4304</v>
      </c>
      <c r="F404" s="19">
        <v>317810</v>
      </c>
      <c r="G404" s="19">
        <v>317810</v>
      </c>
      <c r="H404" s="19">
        <v>0</v>
      </c>
    </row>
    <row r="405" spans="1:8" ht="11.25">
      <c r="A405" s="39" t="s">
        <v>832</v>
      </c>
      <c r="B405" s="16" t="s">
        <v>833</v>
      </c>
      <c r="C405" s="17">
        <v>256579</v>
      </c>
      <c r="D405" s="18">
        <v>29844</v>
      </c>
      <c r="E405" s="18">
        <v>3235</v>
      </c>
      <c r="F405" s="19">
        <v>229970</v>
      </c>
      <c r="G405" s="19">
        <v>229970</v>
      </c>
      <c r="H405" s="19">
        <v>0</v>
      </c>
    </row>
    <row r="406" spans="1:8" ht="11.25">
      <c r="A406" s="39" t="s">
        <v>834</v>
      </c>
      <c r="B406" s="16" t="s">
        <v>835</v>
      </c>
      <c r="C406" s="17">
        <v>157892</v>
      </c>
      <c r="D406" s="18">
        <v>12752</v>
      </c>
      <c r="E406" s="18">
        <v>12013</v>
      </c>
      <c r="F406" s="19">
        <v>157153</v>
      </c>
      <c r="G406" s="19">
        <v>157153</v>
      </c>
      <c r="H406" s="19">
        <v>0</v>
      </c>
    </row>
    <row r="407" spans="1:8" ht="11.25">
      <c r="A407" s="39" t="s">
        <v>836</v>
      </c>
      <c r="B407" s="16" t="s">
        <v>837</v>
      </c>
      <c r="C407" s="17">
        <v>124</v>
      </c>
      <c r="D407" s="18">
        <v>9994</v>
      </c>
      <c r="E407" s="18">
        <v>9870</v>
      </c>
      <c r="F407" s="19">
        <v>0</v>
      </c>
      <c r="G407" s="19">
        <v>0</v>
      </c>
      <c r="H407" s="19">
        <v>0</v>
      </c>
    </row>
    <row r="408" spans="1:8" ht="11.25">
      <c r="A408" s="39" t="s">
        <v>838</v>
      </c>
      <c r="B408" s="16" t="s">
        <v>839</v>
      </c>
      <c r="C408" s="17">
        <v>10839</v>
      </c>
      <c r="D408" s="18">
        <v>35910</v>
      </c>
      <c r="E408" s="18">
        <v>32776</v>
      </c>
      <c r="F408" s="19">
        <v>7705</v>
      </c>
      <c r="G408" s="19">
        <v>7705</v>
      </c>
      <c r="H408" s="19">
        <v>0</v>
      </c>
    </row>
    <row r="409" spans="1:8" ht="11.25">
      <c r="A409" s="39" t="s">
        <v>840</v>
      </c>
      <c r="B409" s="16" t="s">
        <v>841</v>
      </c>
      <c r="C409" s="17">
        <v>667064</v>
      </c>
      <c r="D409" s="17">
        <v>1111771</v>
      </c>
      <c r="E409" s="17">
        <v>1633369</v>
      </c>
      <c r="F409" s="17">
        <v>1188662</v>
      </c>
      <c r="G409" s="17">
        <v>1188662</v>
      </c>
      <c r="H409" s="17">
        <v>0</v>
      </c>
    </row>
    <row r="410" spans="1:8" ht="11.25">
      <c r="A410" s="39" t="s">
        <v>842</v>
      </c>
      <c r="B410" s="16" t="s">
        <v>843</v>
      </c>
      <c r="C410" s="17">
        <v>0</v>
      </c>
      <c r="D410" s="17">
        <v>859763</v>
      </c>
      <c r="E410" s="17">
        <v>859763</v>
      </c>
      <c r="F410" s="17">
        <v>0</v>
      </c>
      <c r="G410" s="17">
        <v>0</v>
      </c>
      <c r="H410" s="17">
        <v>0</v>
      </c>
    </row>
    <row r="411" spans="1:8" ht="11.25">
      <c r="A411" s="39" t="s">
        <v>844</v>
      </c>
      <c r="B411" s="16" t="s">
        <v>845</v>
      </c>
      <c r="C411" s="17">
        <v>0</v>
      </c>
      <c r="D411" s="18">
        <v>859763</v>
      </c>
      <c r="E411" s="18">
        <v>859763</v>
      </c>
      <c r="F411" s="19">
        <v>0</v>
      </c>
      <c r="G411" s="19">
        <v>0</v>
      </c>
      <c r="H411" s="19">
        <v>0</v>
      </c>
    </row>
    <row r="412" spans="1:8" ht="11.25">
      <c r="A412" s="39" t="s">
        <v>846</v>
      </c>
      <c r="B412" s="16" t="s">
        <v>847</v>
      </c>
      <c r="C412" s="17">
        <v>426602</v>
      </c>
      <c r="D412" s="17">
        <v>54979</v>
      </c>
      <c r="E412" s="17">
        <v>552462</v>
      </c>
      <c r="F412" s="17">
        <v>924085</v>
      </c>
      <c r="G412" s="17">
        <v>924085</v>
      </c>
      <c r="H412" s="17">
        <v>0</v>
      </c>
    </row>
    <row r="413" spans="1:8" ht="11.25">
      <c r="A413" s="39" t="s">
        <v>848</v>
      </c>
      <c r="B413" s="16" t="s">
        <v>829</v>
      </c>
      <c r="C413" s="17">
        <v>0</v>
      </c>
      <c r="D413" s="18">
        <v>0</v>
      </c>
      <c r="E413" s="18">
        <v>0</v>
      </c>
      <c r="F413" s="19">
        <v>0</v>
      </c>
      <c r="G413" s="19">
        <v>0</v>
      </c>
      <c r="H413" s="19">
        <v>0</v>
      </c>
    </row>
    <row r="414" spans="1:8" ht="11.25">
      <c r="A414" s="39" t="s">
        <v>1192</v>
      </c>
      <c r="B414" s="16" t="s">
        <v>831</v>
      </c>
      <c r="C414" s="17">
        <v>0</v>
      </c>
      <c r="D414" s="18">
        <v>0</v>
      </c>
      <c r="E414" s="18">
        <v>11624</v>
      </c>
      <c r="F414" s="19">
        <v>11624</v>
      </c>
      <c r="G414" s="19">
        <v>11624</v>
      </c>
      <c r="H414" s="19">
        <v>0</v>
      </c>
    </row>
    <row r="415" spans="1:8" ht="11.25">
      <c r="A415" s="39" t="s">
        <v>849</v>
      </c>
      <c r="B415" s="16" t="s">
        <v>835</v>
      </c>
      <c r="C415" s="17">
        <v>80717</v>
      </c>
      <c r="D415" s="18">
        <v>7860</v>
      </c>
      <c r="E415" s="18">
        <v>91615</v>
      </c>
      <c r="F415" s="19">
        <v>164472</v>
      </c>
      <c r="G415" s="19">
        <v>164472</v>
      </c>
      <c r="H415" s="19">
        <v>0</v>
      </c>
    </row>
    <row r="416" spans="1:8" ht="11.25">
      <c r="A416" s="39" t="s">
        <v>850</v>
      </c>
      <c r="B416" s="16" t="s">
        <v>833</v>
      </c>
      <c r="C416" s="17">
        <v>85249</v>
      </c>
      <c r="D416" s="18">
        <v>12166</v>
      </c>
      <c r="E416" s="18">
        <v>109659</v>
      </c>
      <c r="F416" s="19">
        <v>182742</v>
      </c>
      <c r="G416" s="19">
        <v>182742</v>
      </c>
      <c r="H416" s="19">
        <v>0</v>
      </c>
    </row>
    <row r="417" spans="1:8" ht="11.25">
      <c r="A417" s="39" t="s">
        <v>851</v>
      </c>
      <c r="B417" s="16" t="s">
        <v>839</v>
      </c>
      <c r="C417" s="17">
        <v>99435</v>
      </c>
      <c r="D417" s="18">
        <v>30557</v>
      </c>
      <c r="E417" s="18">
        <v>163690</v>
      </c>
      <c r="F417" s="19">
        <v>232568</v>
      </c>
      <c r="G417" s="19">
        <v>232568</v>
      </c>
      <c r="H417" s="19">
        <v>0</v>
      </c>
    </row>
    <row r="418" spans="1:8" ht="11.25">
      <c r="A418" s="39" t="s">
        <v>852</v>
      </c>
      <c r="B418" s="16" t="s">
        <v>837</v>
      </c>
      <c r="C418" s="17">
        <v>161201</v>
      </c>
      <c r="D418" s="18">
        <v>4396</v>
      </c>
      <c r="E418" s="18">
        <v>175874</v>
      </c>
      <c r="F418" s="19">
        <v>332679</v>
      </c>
      <c r="G418" s="19">
        <v>332679</v>
      </c>
      <c r="H418" s="19">
        <v>0</v>
      </c>
    </row>
    <row r="419" spans="1:8" ht="11.25">
      <c r="A419" s="39" t="s">
        <v>1193</v>
      </c>
      <c r="B419" s="16"/>
      <c r="C419" s="17">
        <v>240462</v>
      </c>
      <c r="D419" s="17">
        <v>197029</v>
      </c>
      <c r="E419" s="17">
        <v>221144</v>
      </c>
      <c r="F419" s="17">
        <v>264577</v>
      </c>
      <c r="G419" s="17">
        <v>264577</v>
      </c>
      <c r="H419" s="17">
        <v>0</v>
      </c>
    </row>
    <row r="420" spans="1:8" ht="11.25">
      <c r="A420" s="39" t="s">
        <v>1194</v>
      </c>
      <c r="B420" s="16" t="s">
        <v>1195</v>
      </c>
      <c r="C420" s="17">
        <v>240462</v>
      </c>
      <c r="D420" s="18">
        <v>197029</v>
      </c>
      <c r="E420" s="18">
        <v>221144</v>
      </c>
      <c r="F420" s="19">
        <v>264577</v>
      </c>
      <c r="G420" s="19">
        <v>264577</v>
      </c>
      <c r="H420" s="19">
        <v>0</v>
      </c>
    </row>
    <row r="421" spans="1:8" ht="11.25">
      <c r="A421" s="39" t="s">
        <v>853</v>
      </c>
      <c r="B421" s="16" t="s">
        <v>854</v>
      </c>
      <c r="C421" s="17">
        <v>-105088257</v>
      </c>
      <c r="D421" s="17">
        <v>297691322</v>
      </c>
      <c r="E421" s="17">
        <v>298161040</v>
      </c>
      <c r="F421" s="17">
        <v>-104618539</v>
      </c>
      <c r="G421" s="17">
        <v>0</v>
      </c>
      <c r="H421" s="17">
        <v>-104618539</v>
      </c>
    </row>
    <row r="422" spans="1:8" ht="11.25">
      <c r="A422" s="39" t="s">
        <v>855</v>
      </c>
      <c r="B422" s="16" t="s">
        <v>856</v>
      </c>
      <c r="C422" s="17">
        <v>-105088257</v>
      </c>
      <c r="D422" s="17">
        <v>297691322</v>
      </c>
      <c r="E422" s="17">
        <v>298161040</v>
      </c>
      <c r="F422" s="17">
        <v>-104618539</v>
      </c>
      <c r="G422" s="17">
        <v>0</v>
      </c>
      <c r="H422" s="17">
        <v>-104618539</v>
      </c>
    </row>
    <row r="423" spans="1:8" ht="11.25">
      <c r="A423" s="39" t="s">
        <v>857</v>
      </c>
      <c r="B423" s="16" t="s">
        <v>858</v>
      </c>
      <c r="C423" s="17">
        <v>-143255566</v>
      </c>
      <c r="D423" s="17">
        <v>297664922</v>
      </c>
      <c r="E423" s="17">
        <v>298150040</v>
      </c>
      <c r="F423" s="17">
        <v>-142770448</v>
      </c>
      <c r="G423" s="17">
        <v>0</v>
      </c>
      <c r="H423" s="17">
        <v>-142770448</v>
      </c>
    </row>
    <row r="424" spans="1:8" ht="11.25">
      <c r="A424" s="39" t="s">
        <v>859</v>
      </c>
      <c r="B424" s="16" t="s">
        <v>860</v>
      </c>
      <c r="C424" s="17">
        <v>-143255566</v>
      </c>
      <c r="D424" s="18">
        <v>297664922</v>
      </c>
      <c r="E424" s="18">
        <v>298150040</v>
      </c>
      <c r="F424" s="19">
        <v>-142770448</v>
      </c>
      <c r="G424" s="19">
        <v>0</v>
      </c>
      <c r="H424" s="19">
        <v>-142770448</v>
      </c>
    </row>
    <row r="425" spans="1:8" ht="11.25">
      <c r="A425" s="39" t="s">
        <v>861</v>
      </c>
      <c r="B425" s="16" t="s">
        <v>862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</row>
    <row r="426" spans="1:8" ht="11.25">
      <c r="A426" s="39" t="s">
        <v>1196</v>
      </c>
      <c r="B426" s="16" t="s">
        <v>1197</v>
      </c>
      <c r="C426" s="17">
        <v>0</v>
      </c>
      <c r="D426" s="40">
        <v>0</v>
      </c>
      <c r="E426" s="40">
        <v>0</v>
      </c>
      <c r="F426" s="19">
        <v>0</v>
      </c>
      <c r="G426" s="19">
        <v>0</v>
      </c>
      <c r="H426" s="19">
        <v>0</v>
      </c>
    </row>
    <row r="427" spans="1:8" ht="11.25">
      <c r="A427" s="39" t="s">
        <v>863</v>
      </c>
      <c r="B427" s="16" t="s">
        <v>864</v>
      </c>
      <c r="C427" s="17">
        <v>0</v>
      </c>
      <c r="D427" s="18">
        <v>0</v>
      </c>
      <c r="E427" s="18">
        <v>0</v>
      </c>
      <c r="F427" s="19">
        <v>0</v>
      </c>
      <c r="G427" s="19">
        <v>0</v>
      </c>
      <c r="H427" s="19">
        <v>0</v>
      </c>
    </row>
    <row r="428" spans="1:8" ht="11.25">
      <c r="A428" s="39" t="s">
        <v>865</v>
      </c>
      <c r="B428" s="16" t="s">
        <v>866</v>
      </c>
      <c r="C428" s="17">
        <v>10958892</v>
      </c>
      <c r="D428" s="17">
        <v>0</v>
      </c>
      <c r="E428" s="17">
        <v>0</v>
      </c>
      <c r="F428" s="17">
        <v>10958892</v>
      </c>
      <c r="G428" s="17">
        <v>0</v>
      </c>
      <c r="H428" s="17">
        <v>10958892</v>
      </c>
    </row>
    <row r="429" spans="1:8" ht="11.25">
      <c r="A429" s="39" t="s">
        <v>867</v>
      </c>
      <c r="B429" s="16" t="s">
        <v>734</v>
      </c>
      <c r="C429" s="17">
        <v>1119290</v>
      </c>
      <c r="D429" s="18">
        <v>0</v>
      </c>
      <c r="E429" s="18">
        <v>0</v>
      </c>
      <c r="F429" s="19">
        <v>1119290</v>
      </c>
      <c r="G429" s="19">
        <v>0</v>
      </c>
      <c r="H429" s="19">
        <v>1119290</v>
      </c>
    </row>
    <row r="430" spans="1:8" ht="11.25">
      <c r="A430" s="39" t="s">
        <v>868</v>
      </c>
      <c r="B430" s="16" t="s">
        <v>637</v>
      </c>
      <c r="C430" s="17">
        <v>9839602</v>
      </c>
      <c r="D430" s="18">
        <v>0</v>
      </c>
      <c r="E430" s="18">
        <v>0</v>
      </c>
      <c r="F430" s="19">
        <v>9839602</v>
      </c>
      <c r="G430" s="19">
        <v>0</v>
      </c>
      <c r="H430" s="19">
        <v>9839602</v>
      </c>
    </row>
    <row r="431" spans="1:8" ht="11.25">
      <c r="A431" s="39" t="s">
        <v>869</v>
      </c>
      <c r="B431" s="16" t="s">
        <v>870</v>
      </c>
      <c r="C431" s="17">
        <v>879893</v>
      </c>
      <c r="D431" s="17">
        <v>0</v>
      </c>
      <c r="E431" s="17">
        <v>0</v>
      </c>
      <c r="F431" s="17">
        <v>879893</v>
      </c>
      <c r="G431" s="17">
        <v>0</v>
      </c>
      <c r="H431" s="17">
        <v>879893</v>
      </c>
    </row>
    <row r="432" spans="1:8" ht="11.25">
      <c r="A432" s="39" t="s">
        <v>871</v>
      </c>
      <c r="B432" s="16" t="s">
        <v>872</v>
      </c>
      <c r="C432" s="17">
        <v>879893</v>
      </c>
      <c r="D432" s="18">
        <v>0</v>
      </c>
      <c r="E432" s="18">
        <v>0</v>
      </c>
      <c r="F432" s="19">
        <v>879893</v>
      </c>
      <c r="G432" s="19">
        <v>0</v>
      </c>
      <c r="H432" s="19">
        <v>879893</v>
      </c>
    </row>
    <row r="433" spans="1:8" ht="11.25">
      <c r="A433" s="39" t="s">
        <v>873</v>
      </c>
      <c r="B433" s="16" t="s">
        <v>874</v>
      </c>
      <c r="C433" s="17">
        <v>26328524</v>
      </c>
      <c r="D433" s="17">
        <v>0</v>
      </c>
      <c r="E433" s="17">
        <v>11000</v>
      </c>
      <c r="F433" s="17">
        <v>26339524</v>
      </c>
      <c r="G433" s="17">
        <v>0</v>
      </c>
      <c r="H433" s="17">
        <v>26339524</v>
      </c>
    </row>
    <row r="434" spans="1:8" ht="11.25">
      <c r="A434" s="39" t="s">
        <v>875</v>
      </c>
      <c r="B434" s="16" t="s">
        <v>876</v>
      </c>
      <c r="C434" s="17">
        <v>26328524</v>
      </c>
      <c r="D434" s="18">
        <v>0</v>
      </c>
      <c r="E434" s="18">
        <v>11000</v>
      </c>
      <c r="F434" s="19">
        <v>26339524</v>
      </c>
      <c r="G434" s="19">
        <v>0</v>
      </c>
      <c r="H434" s="19">
        <v>26339524</v>
      </c>
    </row>
    <row r="435" spans="1:8" ht="11.25">
      <c r="A435" s="39" t="s">
        <v>1198</v>
      </c>
      <c r="B435" s="16" t="s">
        <v>1199</v>
      </c>
      <c r="C435" s="17">
        <v>0</v>
      </c>
      <c r="D435" s="17">
        <v>26400</v>
      </c>
      <c r="E435" s="17">
        <v>0</v>
      </c>
      <c r="F435" s="17">
        <v>-26400</v>
      </c>
      <c r="G435" s="17">
        <v>0</v>
      </c>
      <c r="H435" s="17">
        <v>-26400</v>
      </c>
    </row>
    <row r="436" spans="1:8" ht="11.25">
      <c r="A436" s="39" t="s">
        <v>1200</v>
      </c>
      <c r="B436" s="16" t="s">
        <v>1201</v>
      </c>
      <c r="C436" s="17">
        <v>0</v>
      </c>
      <c r="D436" s="18">
        <v>26400</v>
      </c>
      <c r="E436" s="18">
        <v>0</v>
      </c>
      <c r="F436" s="19">
        <v>-26400</v>
      </c>
      <c r="G436" s="19">
        <v>0</v>
      </c>
      <c r="H436" s="19">
        <v>-26400</v>
      </c>
    </row>
    <row r="437" spans="1:8" ht="11.25">
      <c r="A437" s="39" t="s">
        <v>877</v>
      </c>
      <c r="B437" s="16" t="s">
        <v>878</v>
      </c>
      <c r="C437" s="17">
        <v>3124190660</v>
      </c>
      <c r="D437" s="17">
        <v>111551123</v>
      </c>
      <c r="E437" s="17">
        <v>3350925608</v>
      </c>
      <c r="F437" s="17">
        <v>6363565145</v>
      </c>
      <c r="G437" s="17">
        <v>0</v>
      </c>
      <c r="H437" s="17">
        <v>6363565145</v>
      </c>
    </row>
    <row r="438" spans="1:8" ht="11.25">
      <c r="A438" s="39" t="s">
        <v>879</v>
      </c>
      <c r="B438" s="16" t="s">
        <v>880</v>
      </c>
      <c r="C438" s="17">
        <v>41301412</v>
      </c>
      <c r="D438" s="17">
        <v>41372101</v>
      </c>
      <c r="E438" s="17">
        <v>69471490</v>
      </c>
      <c r="F438" s="17">
        <v>69400801</v>
      </c>
      <c r="G438" s="17">
        <v>0</v>
      </c>
      <c r="H438" s="17">
        <v>69400801</v>
      </c>
    </row>
    <row r="439" spans="1:8" ht="11.25">
      <c r="A439" s="39" t="s">
        <v>881</v>
      </c>
      <c r="B439" s="16" t="s">
        <v>882</v>
      </c>
      <c r="C439" s="17">
        <v>0</v>
      </c>
      <c r="D439" s="17">
        <v>1281</v>
      </c>
      <c r="E439" s="17">
        <v>894957</v>
      </c>
      <c r="F439" s="17">
        <v>893676</v>
      </c>
      <c r="G439" s="17">
        <v>0</v>
      </c>
      <c r="H439" s="17">
        <v>893676</v>
      </c>
    </row>
    <row r="440" spans="1:8" ht="11.25">
      <c r="A440" s="39" t="s">
        <v>883</v>
      </c>
      <c r="B440" s="16" t="s">
        <v>817</v>
      </c>
      <c r="C440" s="17">
        <v>0</v>
      </c>
      <c r="D440" s="18">
        <v>1281</v>
      </c>
      <c r="E440" s="18">
        <v>894957</v>
      </c>
      <c r="F440" s="19">
        <v>893676</v>
      </c>
      <c r="G440" s="19">
        <v>0</v>
      </c>
      <c r="H440" s="19">
        <v>893676</v>
      </c>
    </row>
    <row r="441" spans="1:8" ht="11.25">
      <c r="A441" s="39" t="s">
        <v>884</v>
      </c>
      <c r="B441" s="16" t="s">
        <v>885</v>
      </c>
      <c r="C441" s="17">
        <v>41301412</v>
      </c>
      <c r="D441" s="17">
        <v>41370820</v>
      </c>
      <c r="E441" s="17">
        <v>68576533</v>
      </c>
      <c r="F441" s="17">
        <v>68507125</v>
      </c>
      <c r="G441" s="17">
        <v>0</v>
      </c>
      <c r="H441" s="17">
        <v>68507125</v>
      </c>
    </row>
    <row r="442" spans="1:8" ht="11.25">
      <c r="A442" s="39" t="s">
        <v>886</v>
      </c>
      <c r="B442" s="16" t="s">
        <v>597</v>
      </c>
      <c r="C442" s="17">
        <v>41301412</v>
      </c>
      <c r="D442" s="18">
        <v>41370820</v>
      </c>
      <c r="E442" s="18">
        <v>68576533</v>
      </c>
      <c r="F442" s="19">
        <v>68507125</v>
      </c>
      <c r="G442" s="19">
        <v>0</v>
      </c>
      <c r="H442" s="19">
        <v>68507125</v>
      </c>
    </row>
    <row r="443" spans="1:8" ht="11.25">
      <c r="A443" s="127">
        <v>4.3</v>
      </c>
      <c r="B443" s="16" t="s">
        <v>1202</v>
      </c>
      <c r="C443" s="17">
        <v>673416</v>
      </c>
      <c r="D443" s="17">
        <v>218363</v>
      </c>
      <c r="E443" s="17">
        <v>945102</v>
      </c>
      <c r="F443" s="17">
        <v>1400155</v>
      </c>
      <c r="G443" s="17">
        <v>0</v>
      </c>
      <c r="H443" s="17">
        <v>1400155</v>
      </c>
    </row>
    <row r="444" spans="1:8" ht="11.25">
      <c r="A444" s="39" t="s">
        <v>1203</v>
      </c>
      <c r="B444" s="16" t="s">
        <v>1204</v>
      </c>
      <c r="C444" s="17">
        <v>673416</v>
      </c>
      <c r="D444" s="17">
        <v>218363</v>
      </c>
      <c r="E444" s="17">
        <v>945102</v>
      </c>
      <c r="F444" s="17">
        <v>1400155</v>
      </c>
      <c r="G444" s="17">
        <v>0</v>
      </c>
      <c r="H444" s="17">
        <v>1400155</v>
      </c>
    </row>
    <row r="445" spans="1:8" ht="11.25">
      <c r="A445" s="39" t="s">
        <v>1205</v>
      </c>
      <c r="B445" s="16" t="s">
        <v>1206</v>
      </c>
      <c r="C445" s="17">
        <v>358024</v>
      </c>
      <c r="D445" s="18">
        <v>218363</v>
      </c>
      <c r="E445" s="18">
        <v>593076</v>
      </c>
      <c r="F445" s="19">
        <v>732737</v>
      </c>
      <c r="G445" s="19">
        <v>0</v>
      </c>
      <c r="H445" s="19">
        <v>732737</v>
      </c>
    </row>
    <row r="446" spans="1:8" ht="11.25">
      <c r="A446" s="39" t="s">
        <v>1207</v>
      </c>
      <c r="B446" s="16" t="s">
        <v>1208</v>
      </c>
      <c r="C446" s="17">
        <v>315392</v>
      </c>
      <c r="D446" s="18">
        <v>0</v>
      </c>
      <c r="E446" s="18">
        <v>352026</v>
      </c>
      <c r="F446" s="19">
        <v>667418</v>
      </c>
      <c r="G446" s="19">
        <v>0</v>
      </c>
      <c r="H446" s="19">
        <v>667418</v>
      </c>
    </row>
    <row r="447" spans="1:8" ht="11.25">
      <c r="A447" s="39" t="s">
        <v>887</v>
      </c>
      <c r="B447" s="16" t="s">
        <v>888</v>
      </c>
      <c r="C447" s="17">
        <v>3081443151</v>
      </c>
      <c r="D447" s="17">
        <v>69944650</v>
      </c>
      <c r="E447" s="17">
        <v>3278260571</v>
      </c>
      <c r="F447" s="17">
        <v>6289759072</v>
      </c>
      <c r="G447" s="17">
        <v>0</v>
      </c>
      <c r="H447" s="17">
        <v>6289759072</v>
      </c>
    </row>
    <row r="448" spans="1:8" ht="11.25">
      <c r="A448" s="39" t="s">
        <v>889</v>
      </c>
      <c r="B448" s="16" t="s">
        <v>890</v>
      </c>
      <c r="C448" s="17">
        <v>3080725155</v>
      </c>
      <c r="D448" s="17">
        <v>0</v>
      </c>
      <c r="E448" s="17">
        <v>3207770809</v>
      </c>
      <c r="F448" s="17">
        <v>6288495964</v>
      </c>
      <c r="G448" s="17">
        <v>0</v>
      </c>
      <c r="H448" s="17">
        <v>6288495964</v>
      </c>
    </row>
    <row r="449" spans="1:8" ht="11.25">
      <c r="A449" s="39" t="s">
        <v>891</v>
      </c>
      <c r="B449" s="16" t="s">
        <v>892</v>
      </c>
      <c r="C449" s="17">
        <v>2993434365</v>
      </c>
      <c r="D449" s="18">
        <v>0</v>
      </c>
      <c r="E449" s="18">
        <v>3063758065</v>
      </c>
      <c r="F449" s="19">
        <v>6057192430</v>
      </c>
      <c r="G449" s="19">
        <v>0</v>
      </c>
      <c r="H449" s="19">
        <v>6057192430</v>
      </c>
    </row>
    <row r="450" spans="1:8" ht="11.25">
      <c r="A450" s="39" t="s">
        <v>893</v>
      </c>
      <c r="B450" s="16" t="s">
        <v>894</v>
      </c>
      <c r="C450" s="17">
        <v>87290790</v>
      </c>
      <c r="D450" s="18">
        <v>0</v>
      </c>
      <c r="E450" s="18">
        <v>144012744</v>
      </c>
      <c r="F450" s="19">
        <v>231303534</v>
      </c>
      <c r="G450" s="19">
        <v>0</v>
      </c>
      <c r="H450" s="19">
        <v>231303534</v>
      </c>
    </row>
    <row r="451" spans="1:8" ht="11.25">
      <c r="A451" s="39" t="s">
        <v>895</v>
      </c>
      <c r="B451" s="16" t="s">
        <v>896</v>
      </c>
      <c r="C451" s="17">
        <v>0</v>
      </c>
      <c r="D451" s="17">
        <v>69944650</v>
      </c>
      <c r="E451" s="17">
        <v>70489762</v>
      </c>
      <c r="F451" s="17">
        <v>545112</v>
      </c>
      <c r="G451" s="17">
        <v>0</v>
      </c>
      <c r="H451" s="17">
        <v>545112</v>
      </c>
    </row>
    <row r="452" spans="1:8" ht="11.25">
      <c r="A452" s="39" t="s">
        <v>897</v>
      </c>
      <c r="B452" s="16" t="s">
        <v>898</v>
      </c>
      <c r="C452" s="17">
        <v>0</v>
      </c>
      <c r="D452" s="18">
        <v>69944650</v>
      </c>
      <c r="E452" s="18">
        <v>70489762</v>
      </c>
      <c r="F452" s="19">
        <v>545112</v>
      </c>
      <c r="G452" s="19">
        <v>0</v>
      </c>
      <c r="H452" s="19">
        <v>545112</v>
      </c>
    </row>
    <row r="453" spans="1:8" ht="11.25">
      <c r="A453" s="39" t="s">
        <v>899</v>
      </c>
      <c r="B453" s="16" t="s">
        <v>900</v>
      </c>
      <c r="C453" s="17">
        <v>717996</v>
      </c>
      <c r="D453" s="17">
        <v>0</v>
      </c>
      <c r="E453" s="17">
        <v>0</v>
      </c>
      <c r="F453" s="17">
        <v>717996</v>
      </c>
      <c r="G453" s="17">
        <v>0</v>
      </c>
      <c r="H453" s="17">
        <v>717996</v>
      </c>
    </row>
    <row r="454" spans="1:8" ht="11.25">
      <c r="A454" s="39" t="s">
        <v>901</v>
      </c>
      <c r="B454" s="16" t="s">
        <v>902</v>
      </c>
      <c r="C454" s="17">
        <v>0</v>
      </c>
      <c r="D454" s="18">
        <v>0</v>
      </c>
      <c r="E454" s="18">
        <v>0</v>
      </c>
      <c r="F454" s="19">
        <v>0</v>
      </c>
      <c r="G454" s="19">
        <v>0</v>
      </c>
      <c r="H454" s="19">
        <v>0</v>
      </c>
    </row>
    <row r="455" spans="1:8" ht="11.25">
      <c r="A455" s="39" t="s">
        <v>903</v>
      </c>
      <c r="B455" s="16" t="s">
        <v>904</v>
      </c>
      <c r="C455" s="17">
        <v>717996</v>
      </c>
      <c r="D455" s="18">
        <v>0</v>
      </c>
      <c r="E455" s="18">
        <v>0</v>
      </c>
      <c r="F455" s="19">
        <v>717996</v>
      </c>
      <c r="G455" s="19">
        <v>0</v>
      </c>
      <c r="H455" s="19">
        <v>717996</v>
      </c>
    </row>
    <row r="456" spans="1:8" ht="11.25">
      <c r="A456" s="39" t="s">
        <v>905</v>
      </c>
      <c r="B456" s="16" t="s">
        <v>906</v>
      </c>
      <c r="C456" s="17">
        <v>772681</v>
      </c>
      <c r="D456" s="17">
        <v>16009</v>
      </c>
      <c r="E456" s="17">
        <v>2248445</v>
      </c>
      <c r="F456" s="17">
        <v>3005117</v>
      </c>
      <c r="G456" s="17">
        <v>0</v>
      </c>
      <c r="H456" s="17">
        <v>3005117</v>
      </c>
    </row>
    <row r="457" spans="1:8" ht="11.25">
      <c r="A457" s="39" t="s">
        <v>907</v>
      </c>
      <c r="B457" s="16" t="s">
        <v>908</v>
      </c>
      <c r="C457" s="17">
        <v>336662</v>
      </c>
      <c r="D457" s="17">
        <v>16009</v>
      </c>
      <c r="E457" s="17">
        <v>115911</v>
      </c>
      <c r="F457" s="17">
        <v>436564</v>
      </c>
      <c r="G457" s="17">
        <v>0</v>
      </c>
      <c r="H457" s="17">
        <v>436564</v>
      </c>
    </row>
    <row r="458" spans="1:8" ht="11.25">
      <c r="A458" s="39" t="s">
        <v>909</v>
      </c>
      <c r="B458" s="16" t="s">
        <v>910</v>
      </c>
      <c r="C458" s="17">
        <v>68895</v>
      </c>
      <c r="D458" s="18">
        <v>3627</v>
      </c>
      <c r="E458" s="18">
        <v>115911</v>
      </c>
      <c r="F458" s="19">
        <v>181179</v>
      </c>
      <c r="G458" s="19">
        <v>0</v>
      </c>
      <c r="H458" s="19">
        <v>181179</v>
      </c>
    </row>
    <row r="459" spans="1:8" ht="11.25">
      <c r="A459" s="39" t="s">
        <v>911</v>
      </c>
      <c r="B459" s="16" t="s">
        <v>912</v>
      </c>
      <c r="C459" s="17">
        <v>0</v>
      </c>
      <c r="D459" s="18">
        <v>0</v>
      </c>
      <c r="E459" s="18">
        <v>0</v>
      </c>
      <c r="F459" s="19">
        <v>0</v>
      </c>
      <c r="G459" s="19">
        <v>0</v>
      </c>
      <c r="H459" s="19">
        <v>0</v>
      </c>
    </row>
    <row r="460" spans="1:8" ht="22.5">
      <c r="A460" s="39" t="s">
        <v>913</v>
      </c>
      <c r="B460" s="16" t="s">
        <v>914</v>
      </c>
      <c r="C460" s="17">
        <v>267767</v>
      </c>
      <c r="D460" s="18">
        <v>12382</v>
      </c>
      <c r="E460" s="18">
        <v>0</v>
      </c>
      <c r="F460" s="19">
        <v>255385</v>
      </c>
      <c r="G460" s="19">
        <v>0</v>
      </c>
      <c r="H460" s="19">
        <v>255385</v>
      </c>
    </row>
    <row r="461" spans="1:8" ht="11.25">
      <c r="A461" s="39" t="s">
        <v>915</v>
      </c>
      <c r="B461" s="16" t="s">
        <v>916</v>
      </c>
      <c r="C461" s="17">
        <v>412040</v>
      </c>
      <c r="D461" s="17">
        <v>0</v>
      </c>
      <c r="E461" s="17">
        <v>935727</v>
      </c>
      <c r="F461" s="17">
        <v>1347767</v>
      </c>
      <c r="G461" s="17">
        <v>0</v>
      </c>
      <c r="H461" s="17">
        <v>1347767</v>
      </c>
    </row>
    <row r="462" spans="1:8" ht="11.25">
      <c r="A462" s="39" t="s">
        <v>917</v>
      </c>
      <c r="B462" s="16" t="s">
        <v>918</v>
      </c>
      <c r="C462" s="17">
        <v>379237</v>
      </c>
      <c r="D462" s="18">
        <v>0</v>
      </c>
      <c r="E462" s="18">
        <v>97781</v>
      </c>
      <c r="F462" s="19">
        <v>477018</v>
      </c>
      <c r="G462" s="19">
        <v>0</v>
      </c>
      <c r="H462" s="19">
        <v>477018</v>
      </c>
    </row>
    <row r="463" spans="1:8" ht="11.25">
      <c r="A463" s="39" t="s">
        <v>919</v>
      </c>
      <c r="B463" s="16" t="s">
        <v>920</v>
      </c>
      <c r="C463" s="17">
        <v>7</v>
      </c>
      <c r="D463" s="18">
        <v>0</v>
      </c>
      <c r="E463" s="18">
        <v>300</v>
      </c>
      <c r="F463" s="19">
        <v>307</v>
      </c>
      <c r="G463" s="19">
        <v>0</v>
      </c>
      <c r="H463" s="19">
        <v>307</v>
      </c>
    </row>
    <row r="464" spans="1:8" ht="11.25">
      <c r="A464" s="39" t="s">
        <v>921</v>
      </c>
      <c r="B464" s="16" t="s">
        <v>922</v>
      </c>
      <c r="C464" s="17">
        <v>21714</v>
      </c>
      <c r="D464" s="18">
        <v>0</v>
      </c>
      <c r="E464" s="18">
        <v>22029</v>
      </c>
      <c r="F464" s="19">
        <v>43743</v>
      </c>
      <c r="G464" s="19">
        <v>0</v>
      </c>
      <c r="H464" s="19">
        <v>43743</v>
      </c>
    </row>
    <row r="465" spans="1:8" ht="11.25">
      <c r="A465" s="39" t="s">
        <v>923</v>
      </c>
      <c r="B465" s="16" t="s">
        <v>924</v>
      </c>
      <c r="C465" s="17">
        <v>11082</v>
      </c>
      <c r="D465" s="18">
        <v>0</v>
      </c>
      <c r="E465" s="18">
        <v>815617</v>
      </c>
      <c r="F465" s="19">
        <v>826699</v>
      </c>
      <c r="G465" s="19">
        <v>0</v>
      </c>
      <c r="H465" s="19">
        <v>826699</v>
      </c>
    </row>
    <row r="466" spans="1:8" ht="11.25">
      <c r="A466" s="39" t="s">
        <v>925</v>
      </c>
      <c r="B466" s="16" t="s">
        <v>926</v>
      </c>
      <c r="C466" s="17">
        <v>23979</v>
      </c>
      <c r="D466" s="17">
        <v>0</v>
      </c>
      <c r="E466" s="17">
        <v>1196807</v>
      </c>
      <c r="F466" s="17">
        <v>1220786</v>
      </c>
      <c r="G466" s="17">
        <v>0</v>
      </c>
      <c r="H466" s="17">
        <v>1220786</v>
      </c>
    </row>
    <row r="467" spans="1:8" ht="11.25">
      <c r="A467" s="39" t="s">
        <v>927</v>
      </c>
      <c r="B467" s="16" t="s">
        <v>928</v>
      </c>
      <c r="C467" s="17">
        <v>11782</v>
      </c>
      <c r="D467" s="18">
        <v>0</v>
      </c>
      <c r="E467" s="18">
        <v>6628</v>
      </c>
      <c r="F467" s="19">
        <v>18410</v>
      </c>
      <c r="G467" s="19">
        <v>0</v>
      </c>
      <c r="H467" s="19">
        <v>18410</v>
      </c>
    </row>
    <row r="468" spans="1:8" ht="11.25">
      <c r="A468" s="39" t="s">
        <v>929</v>
      </c>
      <c r="B468" s="16" t="s">
        <v>930</v>
      </c>
      <c r="C468" s="17">
        <v>11482</v>
      </c>
      <c r="D468" s="18">
        <v>0</v>
      </c>
      <c r="E468" s="18">
        <v>1187998</v>
      </c>
      <c r="F468" s="19">
        <v>1199480</v>
      </c>
      <c r="G468" s="19">
        <v>0</v>
      </c>
      <c r="H468" s="19">
        <v>1199480</v>
      </c>
    </row>
    <row r="469" spans="1:8" ht="11.25">
      <c r="A469" s="39" t="s">
        <v>931</v>
      </c>
      <c r="B469" s="16" t="s">
        <v>932</v>
      </c>
      <c r="C469" s="17">
        <v>715</v>
      </c>
      <c r="D469" s="18">
        <v>0</v>
      </c>
      <c r="E469" s="18">
        <v>2181</v>
      </c>
      <c r="F469" s="19">
        <v>2896</v>
      </c>
      <c r="G469" s="19">
        <v>0</v>
      </c>
      <c r="H469" s="19">
        <v>2896</v>
      </c>
    </row>
    <row r="470" spans="1:8" ht="11.25">
      <c r="A470" s="39" t="s">
        <v>933</v>
      </c>
      <c r="B470" s="16" t="s">
        <v>934</v>
      </c>
      <c r="C470" s="17">
        <v>3178959260</v>
      </c>
      <c r="D470" s="17">
        <v>3344566428</v>
      </c>
      <c r="E470" s="17">
        <v>82569023</v>
      </c>
      <c r="F470" s="17">
        <v>6440956665</v>
      </c>
      <c r="G470" s="17">
        <v>0</v>
      </c>
      <c r="H470" s="17">
        <v>6440956665</v>
      </c>
    </row>
    <row r="471" spans="1:8" ht="11.25">
      <c r="A471" s="39" t="s">
        <v>935</v>
      </c>
      <c r="B471" s="16" t="s">
        <v>936</v>
      </c>
      <c r="C471" s="17">
        <v>5046557</v>
      </c>
      <c r="D471" s="17">
        <v>5523508</v>
      </c>
      <c r="E471" s="17">
        <v>3448</v>
      </c>
      <c r="F471" s="17">
        <v>10566617</v>
      </c>
      <c r="G471" s="17">
        <v>0</v>
      </c>
      <c r="H471" s="17">
        <v>10566617</v>
      </c>
    </row>
    <row r="472" spans="1:8" ht="11.25">
      <c r="A472" s="39" t="s">
        <v>937</v>
      </c>
      <c r="B472" s="16" t="s">
        <v>938</v>
      </c>
      <c r="C472" s="17">
        <v>3253379</v>
      </c>
      <c r="D472" s="17">
        <v>3983416</v>
      </c>
      <c r="E472" s="17">
        <v>3448</v>
      </c>
      <c r="F472" s="17">
        <v>7233347</v>
      </c>
      <c r="G472" s="17">
        <v>0</v>
      </c>
      <c r="H472" s="17">
        <v>7233347</v>
      </c>
    </row>
    <row r="473" spans="1:8" ht="11.25">
      <c r="A473" s="39" t="s">
        <v>939</v>
      </c>
      <c r="B473" s="16" t="s">
        <v>940</v>
      </c>
      <c r="C473" s="17">
        <v>1833648</v>
      </c>
      <c r="D473" s="18">
        <v>1989659</v>
      </c>
      <c r="E473" s="18">
        <v>0</v>
      </c>
      <c r="F473" s="19">
        <v>3823307</v>
      </c>
      <c r="G473" s="19">
        <v>0</v>
      </c>
      <c r="H473" s="19">
        <v>3823307</v>
      </c>
    </row>
    <row r="474" spans="1:8" ht="11.25">
      <c r="A474" s="39" t="s">
        <v>941</v>
      </c>
      <c r="B474" s="16" t="s">
        <v>942</v>
      </c>
      <c r="C474" s="17">
        <v>19029</v>
      </c>
      <c r="D474" s="18">
        <v>27057</v>
      </c>
      <c r="E474" s="18">
        <v>0</v>
      </c>
      <c r="F474" s="19">
        <v>46086</v>
      </c>
      <c r="G474" s="19">
        <v>0</v>
      </c>
      <c r="H474" s="19">
        <v>46086</v>
      </c>
    </row>
    <row r="475" spans="1:8" ht="11.25">
      <c r="A475" s="39" t="s">
        <v>943</v>
      </c>
      <c r="B475" s="16" t="s">
        <v>944</v>
      </c>
      <c r="C475" s="17">
        <v>35093</v>
      </c>
      <c r="D475" s="18">
        <v>33866</v>
      </c>
      <c r="E475" s="18">
        <v>0</v>
      </c>
      <c r="F475" s="19">
        <v>68959</v>
      </c>
      <c r="G475" s="19">
        <v>0</v>
      </c>
      <c r="H475" s="19">
        <v>68959</v>
      </c>
    </row>
    <row r="476" spans="1:8" ht="11.25">
      <c r="A476" s="39" t="s">
        <v>945</v>
      </c>
      <c r="B476" s="16" t="s">
        <v>946</v>
      </c>
      <c r="C476" s="17">
        <v>173237</v>
      </c>
      <c r="D476" s="18">
        <v>341526</v>
      </c>
      <c r="E476" s="18">
        <v>0</v>
      </c>
      <c r="F476" s="19">
        <v>514763</v>
      </c>
      <c r="G476" s="19">
        <v>0</v>
      </c>
      <c r="H476" s="19">
        <v>514763</v>
      </c>
    </row>
    <row r="477" spans="1:8" ht="11.25">
      <c r="A477" s="39" t="s">
        <v>947</v>
      </c>
      <c r="B477" s="16" t="s">
        <v>787</v>
      </c>
      <c r="C477" s="17">
        <v>56554</v>
      </c>
      <c r="D477" s="18">
        <v>48902</v>
      </c>
      <c r="E477" s="18">
        <v>0</v>
      </c>
      <c r="F477" s="19">
        <v>105456</v>
      </c>
      <c r="G477" s="19">
        <v>0</v>
      </c>
      <c r="H477" s="19">
        <v>105456</v>
      </c>
    </row>
    <row r="478" spans="1:8" ht="11.25">
      <c r="A478" s="39" t="s">
        <v>948</v>
      </c>
      <c r="B478" s="16" t="s">
        <v>833</v>
      </c>
      <c r="C478" s="17">
        <v>86439</v>
      </c>
      <c r="D478" s="18">
        <v>181923</v>
      </c>
      <c r="E478" s="18">
        <v>950</v>
      </c>
      <c r="F478" s="19">
        <v>267412</v>
      </c>
      <c r="G478" s="19">
        <v>0</v>
      </c>
      <c r="H478" s="19">
        <v>267412</v>
      </c>
    </row>
    <row r="479" spans="1:8" ht="11.25">
      <c r="A479" s="39" t="s">
        <v>949</v>
      </c>
      <c r="B479" s="16" t="s">
        <v>837</v>
      </c>
      <c r="C479" s="17">
        <v>163710</v>
      </c>
      <c r="D479" s="18">
        <v>185253</v>
      </c>
      <c r="E479" s="18">
        <v>263</v>
      </c>
      <c r="F479" s="19">
        <v>348700</v>
      </c>
      <c r="G479" s="19">
        <v>0</v>
      </c>
      <c r="H479" s="19">
        <v>348700</v>
      </c>
    </row>
    <row r="480" spans="1:8" ht="11.25">
      <c r="A480" s="39" t="s">
        <v>950</v>
      </c>
      <c r="B480" s="16" t="s">
        <v>831</v>
      </c>
      <c r="C480" s="17">
        <v>2027</v>
      </c>
      <c r="D480" s="18">
        <v>119248</v>
      </c>
      <c r="E480" s="18">
        <v>0</v>
      </c>
      <c r="F480" s="19">
        <v>121275</v>
      </c>
      <c r="G480" s="19">
        <v>0</v>
      </c>
      <c r="H480" s="19">
        <v>121275</v>
      </c>
    </row>
    <row r="481" spans="1:8" ht="11.25">
      <c r="A481" s="39" t="s">
        <v>951</v>
      </c>
      <c r="B481" s="16" t="s">
        <v>952</v>
      </c>
      <c r="C481" s="17">
        <v>17344</v>
      </c>
      <c r="D481" s="18">
        <v>28625</v>
      </c>
      <c r="E481" s="18">
        <v>0</v>
      </c>
      <c r="F481" s="19">
        <v>45969</v>
      </c>
      <c r="G481" s="19">
        <v>0</v>
      </c>
      <c r="H481" s="19">
        <v>45969</v>
      </c>
    </row>
    <row r="482" spans="1:8" ht="11.25">
      <c r="A482" s="39" t="s">
        <v>953</v>
      </c>
      <c r="B482" s="16" t="s">
        <v>839</v>
      </c>
      <c r="C482" s="17">
        <v>3239</v>
      </c>
      <c r="D482" s="18">
        <v>92194</v>
      </c>
      <c r="E482" s="18">
        <v>556</v>
      </c>
      <c r="F482" s="19">
        <v>94877</v>
      </c>
      <c r="G482" s="19">
        <v>0</v>
      </c>
      <c r="H482" s="19">
        <v>94877</v>
      </c>
    </row>
    <row r="483" spans="1:8" ht="11.25">
      <c r="A483" s="39" t="s">
        <v>954</v>
      </c>
      <c r="B483" s="16" t="s">
        <v>955</v>
      </c>
      <c r="C483" s="17">
        <v>4251</v>
      </c>
      <c r="D483" s="18">
        <v>3899</v>
      </c>
      <c r="E483" s="18">
        <v>0</v>
      </c>
      <c r="F483" s="19">
        <v>8150</v>
      </c>
      <c r="G483" s="19">
        <v>0</v>
      </c>
      <c r="H483" s="19">
        <v>8150</v>
      </c>
    </row>
    <row r="484" spans="1:8" ht="11.25">
      <c r="A484" s="39" t="s">
        <v>956</v>
      </c>
      <c r="B484" s="16" t="s">
        <v>829</v>
      </c>
      <c r="C484" s="17">
        <v>188822</v>
      </c>
      <c r="D484" s="18">
        <v>213167</v>
      </c>
      <c r="E484" s="18">
        <v>0</v>
      </c>
      <c r="F484" s="19">
        <v>401989</v>
      </c>
      <c r="G484" s="19">
        <v>0</v>
      </c>
      <c r="H484" s="19">
        <v>401989</v>
      </c>
    </row>
    <row r="485" spans="1:8" ht="11.25">
      <c r="A485" s="39" t="s">
        <v>957</v>
      </c>
      <c r="B485" s="16" t="s">
        <v>958</v>
      </c>
      <c r="C485" s="17">
        <v>52546</v>
      </c>
      <c r="D485" s="18">
        <v>26955</v>
      </c>
      <c r="E485" s="18">
        <v>0</v>
      </c>
      <c r="F485" s="19">
        <v>79501</v>
      </c>
      <c r="G485" s="19">
        <v>0</v>
      </c>
      <c r="H485" s="19">
        <v>79501</v>
      </c>
    </row>
    <row r="486" spans="1:8" ht="11.25">
      <c r="A486" s="39" t="s">
        <v>1209</v>
      </c>
      <c r="B486" s="16" t="s">
        <v>1210</v>
      </c>
      <c r="C486" s="17">
        <v>1819</v>
      </c>
      <c r="D486" s="18">
        <v>0</v>
      </c>
      <c r="E486" s="18">
        <v>0</v>
      </c>
      <c r="F486" s="19">
        <v>1819</v>
      </c>
      <c r="G486" s="19">
        <v>0</v>
      </c>
      <c r="H486" s="19">
        <v>1819</v>
      </c>
    </row>
    <row r="487" spans="1:8" ht="11.25">
      <c r="A487" s="39" t="s">
        <v>959</v>
      </c>
      <c r="B487" s="16" t="s">
        <v>960</v>
      </c>
      <c r="C487" s="17">
        <v>127238</v>
      </c>
      <c r="D487" s="18">
        <v>160482</v>
      </c>
      <c r="E487" s="18">
        <v>0</v>
      </c>
      <c r="F487" s="19">
        <v>287720</v>
      </c>
      <c r="G487" s="19">
        <v>0</v>
      </c>
      <c r="H487" s="19">
        <v>287720</v>
      </c>
    </row>
    <row r="488" spans="1:8" ht="11.25">
      <c r="A488" s="39" t="s">
        <v>961</v>
      </c>
      <c r="B488" s="16" t="s">
        <v>835</v>
      </c>
      <c r="C488" s="17">
        <v>81148</v>
      </c>
      <c r="D488" s="18">
        <v>98319</v>
      </c>
      <c r="E488" s="18">
        <v>1679</v>
      </c>
      <c r="F488" s="19">
        <v>177788</v>
      </c>
      <c r="G488" s="19">
        <v>0</v>
      </c>
      <c r="H488" s="19">
        <v>177788</v>
      </c>
    </row>
    <row r="489" spans="1:8" ht="11.25">
      <c r="A489" s="39" t="s">
        <v>962</v>
      </c>
      <c r="B489" s="16" t="s">
        <v>963</v>
      </c>
      <c r="C489" s="17">
        <v>4759</v>
      </c>
      <c r="D489" s="18">
        <v>4413</v>
      </c>
      <c r="E489" s="18">
        <v>0</v>
      </c>
      <c r="F489" s="19">
        <v>9172</v>
      </c>
      <c r="G489" s="19">
        <v>0</v>
      </c>
      <c r="H489" s="19">
        <v>9172</v>
      </c>
    </row>
    <row r="490" spans="1:8" ht="11.25">
      <c r="A490" s="39" t="s">
        <v>964</v>
      </c>
      <c r="B490" s="16" t="s">
        <v>965</v>
      </c>
      <c r="C490" s="17">
        <v>402476</v>
      </c>
      <c r="D490" s="18">
        <v>427928</v>
      </c>
      <c r="E490" s="18">
        <v>0</v>
      </c>
      <c r="F490" s="19">
        <v>830404</v>
      </c>
      <c r="G490" s="19">
        <v>0</v>
      </c>
      <c r="H490" s="19">
        <v>830404</v>
      </c>
    </row>
    <row r="491" spans="1:8" ht="11.25">
      <c r="A491" s="39" t="s">
        <v>966</v>
      </c>
      <c r="B491" s="16" t="s">
        <v>967</v>
      </c>
      <c r="C491" s="17">
        <v>5640</v>
      </c>
      <c r="D491" s="17">
        <v>3357</v>
      </c>
      <c r="E491" s="17">
        <v>0</v>
      </c>
      <c r="F491" s="17">
        <v>8997</v>
      </c>
      <c r="G491" s="17">
        <v>0</v>
      </c>
      <c r="H491" s="17">
        <v>8997</v>
      </c>
    </row>
    <row r="492" spans="1:8" ht="11.25">
      <c r="A492" s="39" t="s">
        <v>968</v>
      </c>
      <c r="B492" s="16" t="s">
        <v>969</v>
      </c>
      <c r="C492" s="17">
        <v>5640</v>
      </c>
      <c r="D492" s="18">
        <v>3357</v>
      </c>
      <c r="E492" s="18">
        <v>0</v>
      </c>
      <c r="F492" s="19">
        <v>8997</v>
      </c>
      <c r="G492" s="19">
        <v>0</v>
      </c>
      <c r="H492" s="19">
        <v>8997</v>
      </c>
    </row>
    <row r="493" spans="1:8" ht="11.25">
      <c r="A493" s="39" t="s">
        <v>970</v>
      </c>
      <c r="B493" s="16" t="s">
        <v>971</v>
      </c>
      <c r="C493" s="17">
        <v>0</v>
      </c>
      <c r="D493" s="18">
        <v>0</v>
      </c>
      <c r="E493" s="18">
        <v>0</v>
      </c>
      <c r="F493" s="19">
        <v>0</v>
      </c>
      <c r="G493" s="19">
        <v>0</v>
      </c>
      <c r="H493" s="19">
        <v>0</v>
      </c>
    </row>
    <row r="494" spans="1:8" ht="11.25">
      <c r="A494" s="39" t="s">
        <v>972</v>
      </c>
      <c r="B494" s="16" t="s">
        <v>973</v>
      </c>
      <c r="C494" s="17">
        <v>677176</v>
      </c>
      <c r="D494" s="17">
        <v>556560</v>
      </c>
      <c r="E494" s="17">
        <v>0</v>
      </c>
      <c r="F494" s="17">
        <v>1233736</v>
      </c>
      <c r="G494" s="17">
        <v>0</v>
      </c>
      <c r="H494" s="17">
        <v>1233736</v>
      </c>
    </row>
    <row r="495" spans="1:8" ht="11.25">
      <c r="A495" s="39" t="s">
        <v>974</v>
      </c>
      <c r="B495" s="16" t="s">
        <v>975</v>
      </c>
      <c r="C495" s="17">
        <v>90535</v>
      </c>
      <c r="D495" s="18">
        <v>97767</v>
      </c>
      <c r="E495" s="18">
        <v>0</v>
      </c>
      <c r="F495" s="19">
        <v>188302</v>
      </c>
      <c r="G495" s="19">
        <v>0</v>
      </c>
      <c r="H495" s="19">
        <v>188302</v>
      </c>
    </row>
    <row r="496" spans="1:8" ht="11.25">
      <c r="A496" s="39" t="s">
        <v>976</v>
      </c>
      <c r="B496" s="16" t="s">
        <v>977</v>
      </c>
      <c r="C496" s="17">
        <v>254229</v>
      </c>
      <c r="D496" s="18">
        <v>178920</v>
      </c>
      <c r="E496" s="18">
        <v>0</v>
      </c>
      <c r="F496" s="19">
        <v>433149</v>
      </c>
      <c r="G496" s="19">
        <v>0</v>
      </c>
      <c r="H496" s="19">
        <v>433149</v>
      </c>
    </row>
    <row r="497" spans="1:8" ht="11.25">
      <c r="A497" s="39" t="s">
        <v>978</v>
      </c>
      <c r="B497" s="16" t="s">
        <v>979</v>
      </c>
      <c r="C497" s="17">
        <v>10020</v>
      </c>
      <c r="D497" s="18">
        <v>11383</v>
      </c>
      <c r="E497" s="18">
        <v>0</v>
      </c>
      <c r="F497" s="19">
        <v>21403</v>
      </c>
      <c r="G497" s="19">
        <v>0</v>
      </c>
      <c r="H497" s="19">
        <v>21403</v>
      </c>
    </row>
    <row r="498" spans="1:8" ht="11.25">
      <c r="A498" s="39" t="s">
        <v>980</v>
      </c>
      <c r="B498" s="22" t="s">
        <v>981</v>
      </c>
      <c r="C498" s="17">
        <v>133403</v>
      </c>
      <c r="D498" s="18">
        <v>133959</v>
      </c>
      <c r="E498" s="18">
        <v>0</v>
      </c>
      <c r="F498" s="19">
        <v>267362</v>
      </c>
      <c r="G498" s="19">
        <v>0</v>
      </c>
      <c r="H498" s="19">
        <v>267362</v>
      </c>
    </row>
    <row r="499" spans="1:8" ht="11.25">
      <c r="A499" s="39" t="s">
        <v>982</v>
      </c>
      <c r="B499" s="22" t="s">
        <v>983</v>
      </c>
      <c r="C499" s="17">
        <v>188989</v>
      </c>
      <c r="D499" s="18">
        <v>134531</v>
      </c>
      <c r="E499" s="18">
        <v>0</v>
      </c>
      <c r="F499" s="19">
        <v>323520</v>
      </c>
      <c r="G499" s="19">
        <v>0</v>
      </c>
      <c r="H499" s="19">
        <v>323520</v>
      </c>
    </row>
    <row r="500" spans="1:8" ht="11.25">
      <c r="A500" s="39" t="s">
        <v>984</v>
      </c>
      <c r="B500" s="16" t="s">
        <v>595</v>
      </c>
      <c r="C500" s="17">
        <v>114061</v>
      </c>
      <c r="D500" s="17">
        <v>122495</v>
      </c>
      <c r="E500" s="17">
        <v>0</v>
      </c>
      <c r="F500" s="17">
        <v>236556</v>
      </c>
      <c r="G500" s="17">
        <v>0</v>
      </c>
      <c r="H500" s="17">
        <v>236556</v>
      </c>
    </row>
    <row r="501" spans="1:8" ht="11.25">
      <c r="A501" s="39" t="s">
        <v>985</v>
      </c>
      <c r="B501" s="16" t="s">
        <v>986</v>
      </c>
      <c r="C501" s="17">
        <v>67901</v>
      </c>
      <c r="D501" s="18">
        <v>73326</v>
      </c>
      <c r="E501" s="18">
        <v>0</v>
      </c>
      <c r="F501" s="19">
        <v>141227</v>
      </c>
      <c r="G501" s="19">
        <v>0</v>
      </c>
      <c r="H501" s="19">
        <v>141227</v>
      </c>
    </row>
    <row r="502" spans="1:8" ht="11.25">
      <c r="A502" s="39" t="s">
        <v>987</v>
      </c>
      <c r="B502" s="16" t="s">
        <v>988</v>
      </c>
      <c r="C502" s="17">
        <v>11614</v>
      </c>
      <c r="D502" s="18">
        <v>12221</v>
      </c>
      <c r="E502" s="18">
        <v>0</v>
      </c>
      <c r="F502" s="19">
        <v>23835</v>
      </c>
      <c r="G502" s="19">
        <v>0</v>
      </c>
      <c r="H502" s="19">
        <v>23835</v>
      </c>
    </row>
    <row r="503" spans="1:8" ht="11.25">
      <c r="A503" s="39" t="s">
        <v>989</v>
      </c>
      <c r="B503" s="16" t="s">
        <v>990</v>
      </c>
      <c r="C503" s="17">
        <v>11316</v>
      </c>
      <c r="D503" s="18">
        <v>12507</v>
      </c>
      <c r="E503" s="18">
        <v>0</v>
      </c>
      <c r="F503" s="19">
        <v>23823</v>
      </c>
      <c r="G503" s="19">
        <v>0</v>
      </c>
      <c r="H503" s="19">
        <v>23823</v>
      </c>
    </row>
    <row r="504" spans="1:8" ht="11.25">
      <c r="A504" s="39" t="s">
        <v>991</v>
      </c>
      <c r="B504" s="16" t="s">
        <v>992</v>
      </c>
      <c r="C504" s="17">
        <v>23230</v>
      </c>
      <c r="D504" s="18">
        <v>24441</v>
      </c>
      <c r="E504" s="18">
        <v>0</v>
      </c>
      <c r="F504" s="19">
        <v>47671</v>
      </c>
      <c r="G504" s="19">
        <v>0</v>
      </c>
      <c r="H504" s="19">
        <v>47671</v>
      </c>
    </row>
    <row r="505" spans="1:8" ht="11.25">
      <c r="A505" s="39" t="s">
        <v>993</v>
      </c>
      <c r="B505" s="16" t="s">
        <v>994</v>
      </c>
      <c r="C505" s="17">
        <v>996301</v>
      </c>
      <c r="D505" s="17">
        <v>819420</v>
      </c>
      <c r="E505" s="17">
        <v>0</v>
      </c>
      <c r="F505" s="17">
        <v>1815721</v>
      </c>
      <c r="G505" s="17">
        <v>0</v>
      </c>
      <c r="H505" s="17">
        <v>1815721</v>
      </c>
    </row>
    <row r="506" spans="1:8" ht="11.25">
      <c r="A506" s="39" t="s">
        <v>995</v>
      </c>
      <c r="B506" s="16" t="s">
        <v>996</v>
      </c>
      <c r="C506" s="17">
        <v>11750</v>
      </c>
      <c r="D506" s="18">
        <v>8000</v>
      </c>
      <c r="E506" s="18">
        <v>0</v>
      </c>
      <c r="F506" s="19">
        <v>19750</v>
      </c>
      <c r="G506" s="19">
        <v>0</v>
      </c>
      <c r="H506" s="19">
        <v>19750</v>
      </c>
    </row>
    <row r="507" spans="1:8" ht="11.25">
      <c r="A507" s="39" t="s">
        <v>997</v>
      </c>
      <c r="B507" s="16" t="s">
        <v>998</v>
      </c>
      <c r="C507" s="17">
        <v>9914</v>
      </c>
      <c r="D507" s="18">
        <v>123357</v>
      </c>
      <c r="E507" s="18">
        <v>0</v>
      </c>
      <c r="F507" s="19">
        <v>133271</v>
      </c>
      <c r="G507" s="19">
        <v>0</v>
      </c>
      <c r="H507" s="19">
        <v>133271</v>
      </c>
    </row>
    <row r="508" spans="1:8" ht="11.25">
      <c r="A508" s="39" t="s">
        <v>999</v>
      </c>
      <c r="B508" s="16" t="s">
        <v>709</v>
      </c>
      <c r="C508" s="17">
        <v>30798</v>
      </c>
      <c r="D508" s="18">
        <v>45311</v>
      </c>
      <c r="E508" s="18">
        <v>0</v>
      </c>
      <c r="F508" s="19">
        <v>76109</v>
      </c>
      <c r="G508" s="19">
        <v>0</v>
      </c>
      <c r="H508" s="19">
        <v>76109</v>
      </c>
    </row>
    <row r="509" spans="1:8" ht="11.25">
      <c r="A509" s="39" t="s">
        <v>1000</v>
      </c>
      <c r="B509" s="16" t="s">
        <v>1001</v>
      </c>
      <c r="C509" s="17">
        <v>45711</v>
      </c>
      <c r="D509" s="18">
        <v>78249</v>
      </c>
      <c r="E509" s="18">
        <v>0</v>
      </c>
      <c r="F509" s="19">
        <v>123960</v>
      </c>
      <c r="G509" s="19">
        <v>0</v>
      </c>
      <c r="H509" s="19">
        <v>123960</v>
      </c>
    </row>
    <row r="510" spans="1:8" ht="11.25">
      <c r="A510" s="39" t="s">
        <v>1002</v>
      </c>
      <c r="B510" s="16" t="s">
        <v>763</v>
      </c>
      <c r="C510" s="17">
        <v>114900</v>
      </c>
      <c r="D510" s="18">
        <v>182474</v>
      </c>
      <c r="E510" s="18">
        <v>0</v>
      </c>
      <c r="F510" s="19">
        <v>297374</v>
      </c>
      <c r="G510" s="19">
        <v>0</v>
      </c>
      <c r="H510" s="19">
        <v>297374</v>
      </c>
    </row>
    <row r="511" spans="1:8" ht="11.25">
      <c r="A511" s="39" t="s">
        <v>1211</v>
      </c>
      <c r="B511" s="16" t="s">
        <v>922</v>
      </c>
      <c r="C511" s="17">
        <v>9475</v>
      </c>
      <c r="D511" s="18">
        <v>12452</v>
      </c>
      <c r="E511" s="18">
        <v>0</v>
      </c>
      <c r="F511" s="19">
        <v>21927</v>
      </c>
      <c r="G511" s="19">
        <v>0</v>
      </c>
      <c r="H511" s="19">
        <v>21927</v>
      </c>
    </row>
    <row r="512" spans="1:8" ht="11.25">
      <c r="A512" s="39" t="s">
        <v>1003</v>
      </c>
      <c r="B512" s="16" t="s">
        <v>1004</v>
      </c>
      <c r="C512" s="17">
        <v>38369</v>
      </c>
      <c r="D512" s="18">
        <v>112600</v>
      </c>
      <c r="E512" s="18">
        <v>0</v>
      </c>
      <c r="F512" s="19">
        <v>150969</v>
      </c>
      <c r="G512" s="19">
        <v>0</v>
      </c>
      <c r="H512" s="19">
        <v>150969</v>
      </c>
    </row>
    <row r="513" spans="1:8" ht="11.25">
      <c r="A513" s="39" t="s">
        <v>1005</v>
      </c>
      <c r="B513" s="16" t="s">
        <v>703</v>
      </c>
      <c r="C513" s="17">
        <v>15261</v>
      </c>
      <c r="D513" s="18">
        <v>5744</v>
      </c>
      <c r="E513" s="18">
        <v>0</v>
      </c>
      <c r="F513" s="19">
        <v>21005</v>
      </c>
      <c r="G513" s="19">
        <v>0</v>
      </c>
      <c r="H513" s="19">
        <v>21005</v>
      </c>
    </row>
    <row r="514" spans="1:8" ht="11.25">
      <c r="A514" s="39" t="s">
        <v>1006</v>
      </c>
      <c r="B514" s="16" t="s">
        <v>920</v>
      </c>
      <c r="C514" s="17">
        <v>0</v>
      </c>
      <c r="D514" s="18">
        <v>1670</v>
      </c>
      <c r="E514" s="18">
        <v>0</v>
      </c>
      <c r="F514" s="19">
        <v>1670</v>
      </c>
      <c r="G514" s="19">
        <v>0</v>
      </c>
      <c r="H514" s="19">
        <v>1670</v>
      </c>
    </row>
    <row r="515" spans="1:8" ht="11.25">
      <c r="A515" s="39" t="s">
        <v>1007</v>
      </c>
      <c r="B515" s="16" t="s">
        <v>1008</v>
      </c>
      <c r="C515" s="17">
        <v>2185</v>
      </c>
      <c r="D515" s="18">
        <v>33975</v>
      </c>
      <c r="E515" s="18">
        <v>0</v>
      </c>
      <c r="F515" s="19">
        <v>36160</v>
      </c>
      <c r="G515" s="19">
        <v>0</v>
      </c>
      <c r="H515" s="19">
        <v>36160</v>
      </c>
    </row>
    <row r="516" spans="1:8" ht="11.25">
      <c r="A516" s="39" t="s">
        <v>1009</v>
      </c>
      <c r="B516" s="16" t="s">
        <v>1010</v>
      </c>
      <c r="C516" s="17">
        <v>36559</v>
      </c>
      <c r="D516" s="18">
        <v>19689</v>
      </c>
      <c r="E516" s="18">
        <v>0</v>
      </c>
      <c r="F516" s="19">
        <v>56248</v>
      </c>
      <c r="G516" s="19">
        <v>0</v>
      </c>
      <c r="H516" s="19">
        <v>56248</v>
      </c>
    </row>
    <row r="517" spans="1:8" ht="11.25">
      <c r="A517" s="39" t="s">
        <v>1011</v>
      </c>
      <c r="B517" s="16" t="s">
        <v>1012</v>
      </c>
      <c r="C517" s="17">
        <v>47917</v>
      </c>
      <c r="D517" s="18">
        <v>0</v>
      </c>
      <c r="E517" s="18">
        <v>0</v>
      </c>
      <c r="F517" s="19">
        <v>47917</v>
      </c>
      <c r="G517" s="19">
        <v>0</v>
      </c>
      <c r="H517" s="19">
        <v>47917</v>
      </c>
    </row>
    <row r="518" spans="1:8" ht="11.25">
      <c r="A518" s="39" t="s">
        <v>1013</v>
      </c>
      <c r="B518" s="16" t="s">
        <v>1014</v>
      </c>
      <c r="C518" s="17">
        <v>16430</v>
      </c>
      <c r="D518" s="18">
        <v>31415</v>
      </c>
      <c r="E518" s="18">
        <v>0</v>
      </c>
      <c r="F518" s="19">
        <v>47845</v>
      </c>
      <c r="G518" s="19">
        <v>0</v>
      </c>
      <c r="H518" s="19">
        <v>47845</v>
      </c>
    </row>
    <row r="519" spans="1:8" ht="11.25">
      <c r="A519" s="39" t="s">
        <v>1015</v>
      </c>
      <c r="B519" s="16" t="s">
        <v>1016</v>
      </c>
      <c r="C519" s="17">
        <v>22715</v>
      </c>
      <c r="D519" s="18">
        <v>75788</v>
      </c>
      <c r="E519" s="18">
        <v>0</v>
      </c>
      <c r="F519" s="19">
        <v>98503</v>
      </c>
      <c r="G519" s="19">
        <v>0</v>
      </c>
      <c r="H519" s="19">
        <v>98503</v>
      </c>
    </row>
    <row r="520" spans="1:8" ht="11.25">
      <c r="A520" s="39" t="s">
        <v>1017</v>
      </c>
      <c r="B520" s="16" t="s">
        <v>1018</v>
      </c>
      <c r="C520" s="17">
        <v>0</v>
      </c>
      <c r="D520" s="18">
        <v>2180</v>
      </c>
      <c r="E520" s="18">
        <v>0</v>
      </c>
      <c r="F520" s="19">
        <v>2180</v>
      </c>
      <c r="G520" s="19">
        <v>0</v>
      </c>
      <c r="H520" s="19">
        <v>2180</v>
      </c>
    </row>
    <row r="521" spans="1:8" ht="11.25">
      <c r="A521" s="39" t="s">
        <v>1019</v>
      </c>
      <c r="B521" s="16" t="s">
        <v>714</v>
      </c>
      <c r="C521" s="17">
        <v>5162</v>
      </c>
      <c r="D521" s="18">
        <v>18868</v>
      </c>
      <c r="E521" s="18">
        <v>0</v>
      </c>
      <c r="F521" s="19">
        <v>24030</v>
      </c>
      <c r="G521" s="19">
        <v>0</v>
      </c>
      <c r="H521" s="19">
        <v>24030</v>
      </c>
    </row>
    <row r="522" spans="1:8" ht="11.25">
      <c r="A522" s="39" t="s">
        <v>1020</v>
      </c>
      <c r="B522" s="16" t="s">
        <v>1021</v>
      </c>
      <c r="C522" s="17">
        <v>510294</v>
      </c>
      <c r="D522" s="18">
        <v>0</v>
      </c>
      <c r="E522" s="18">
        <v>0</v>
      </c>
      <c r="F522" s="19">
        <v>510294</v>
      </c>
      <c r="G522" s="19">
        <v>0</v>
      </c>
      <c r="H522" s="19">
        <v>510294</v>
      </c>
    </row>
    <row r="523" spans="1:8" ht="11.25">
      <c r="A523" s="39" t="s">
        <v>1022</v>
      </c>
      <c r="B523" s="16" t="s">
        <v>1023</v>
      </c>
      <c r="C523" s="17">
        <v>77546</v>
      </c>
      <c r="D523" s="18">
        <v>67605</v>
      </c>
      <c r="E523" s="18">
        <v>0</v>
      </c>
      <c r="F523" s="19">
        <v>145151</v>
      </c>
      <c r="G523" s="19">
        <v>0</v>
      </c>
      <c r="H523" s="19">
        <v>145151</v>
      </c>
    </row>
    <row r="524" spans="1:8" ht="11.25">
      <c r="A524" s="39" t="s">
        <v>1024</v>
      </c>
      <c r="B524" s="16" t="s">
        <v>1025</v>
      </c>
      <c r="C524" s="17">
        <v>1315</v>
      </c>
      <c r="D524" s="18">
        <v>43</v>
      </c>
      <c r="E524" s="18">
        <v>0</v>
      </c>
      <c r="F524" s="19">
        <v>1358</v>
      </c>
      <c r="G524" s="19">
        <v>0</v>
      </c>
      <c r="H524" s="19">
        <v>1358</v>
      </c>
    </row>
    <row r="525" spans="1:8" ht="11.25">
      <c r="A525" s="39" t="s">
        <v>1026</v>
      </c>
      <c r="B525" s="16" t="s">
        <v>1027</v>
      </c>
      <c r="C525" s="17">
        <v>0</v>
      </c>
      <c r="D525" s="17">
        <v>38260</v>
      </c>
      <c r="E525" s="17">
        <v>0</v>
      </c>
      <c r="F525" s="17">
        <v>38260</v>
      </c>
      <c r="G525" s="17">
        <v>0</v>
      </c>
      <c r="H525" s="17">
        <v>38260</v>
      </c>
    </row>
    <row r="526" spans="1:8" ht="11.25">
      <c r="A526" s="39" t="s">
        <v>1028</v>
      </c>
      <c r="B526" s="16" t="s">
        <v>811</v>
      </c>
      <c r="C526" s="17">
        <v>0</v>
      </c>
      <c r="D526" s="18">
        <v>32565</v>
      </c>
      <c r="E526" s="18">
        <v>0</v>
      </c>
      <c r="F526" s="19">
        <v>32565</v>
      </c>
      <c r="G526" s="19">
        <v>0</v>
      </c>
      <c r="H526" s="19">
        <v>32565</v>
      </c>
    </row>
    <row r="527" spans="1:8" ht="11.25">
      <c r="A527" s="39" t="s">
        <v>1029</v>
      </c>
      <c r="B527" s="16" t="s">
        <v>815</v>
      </c>
      <c r="C527" s="17">
        <v>0</v>
      </c>
      <c r="D527" s="18">
        <v>5695</v>
      </c>
      <c r="E527" s="18">
        <v>0</v>
      </c>
      <c r="F527" s="19">
        <v>5695</v>
      </c>
      <c r="G527" s="19">
        <v>0</v>
      </c>
      <c r="H527" s="19">
        <v>5695</v>
      </c>
    </row>
    <row r="528" spans="1:8" ht="11.25">
      <c r="A528" s="39" t="s">
        <v>1030</v>
      </c>
      <c r="B528" s="16" t="s">
        <v>1031</v>
      </c>
      <c r="C528" s="17">
        <v>322218</v>
      </c>
      <c r="D528" s="17">
        <v>1337350</v>
      </c>
      <c r="E528" s="17">
        <v>4798</v>
      </c>
      <c r="F528" s="17">
        <v>1654770</v>
      </c>
      <c r="G528" s="17">
        <v>0</v>
      </c>
      <c r="H528" s="17">
        <v>1654770</v>
      </c>
    </row>
    <row r="529" spans="1:8" ht="11.25">
      <c r="A529" s="39" t="s">
        <v>1032</v>
      </c>
      <c r="B529" s="16" t="s">
        <v>843</v>
      </c>
      <c r="C529" s="17">
        <v>4056</v>
      </c>
      <c r="D529" s="17">
        <v>859763</v>
      </c>
      <c r="E529" s="17">
        <v>1969</v>
      </c>
      <c r="F529" s="17">
        <v>861850</v>
      </c>
      <c r="G529" s="17">
        <v>0</v>
      </c>
      <c r="H529" s="17">
        <v>861850</v>
      </c>
    </row>
    <row r="530" spans="1:8" ht="11.25">
      <c r="A530" s="39" t="s">
        <v>1033</v>
      </c>
      <c r="B530" s="16" t="s">
        <v>845</v>
      </c>
      <c r="C530" s="17">
        <v>4056</v>
      </c>
      <c r="D530" s="18">
        <v>859763</v>
      </c>
      <c r="E530" s="18">
        <v>1969</v>
      </c>
      <c r="F530" s="19">
        <v>861850</v>
      </c>
      <c r="G530" s="19">
        <v>0</v>
      </c>
      <c r="H530" s="19">
        <v>861850</v>
      </c>
    </row>
    <row r="531" spans="1:8" ht="11.25">
      <c r="A531" s="39" t="s">
        <v>1034</v>
      </c>
      <c r="B531" s="16" t="s">
        <v>1035</v>
      </c>
      <c r="C531" s="17">
        <v>318162</v>
      </c>
      <c r="D531" s="17">
        <v>477587</v>
      </c>
      <c r="E531" s="17">
        <v>2829</v>
      </c>
      <c r="F531" s="17">
        <v>792920</v>
      </c>
      <c r="G531" s="17">
        <v>0</v>
      </c>
      <c r="H531" s="17">
        <v>792920</v>
      </c>
    </row>
    <row r="532" spans="1:8" ht="11.25">
      <c r="A532" s="39" t="s">
        <v>1036</v>
      </c>
      <c r="B532" s="16" t="s">
        <v>637</v>
      </c>
      <c r="C532" s="17">
        <v>41227</v>
      </c>
      <c r="D532" s="18">
        <v>45712</v>
      </c>
      <c r="E532" s="18">
        <v>0</v>
      </c>
      <c r="F532" s="19">
        <v>86939</v>
      </c>
      <c r="G532" s="19">
        <v>0</v>
      </c>
      <c r="H532" s="19">
        <v>86939</v>
      </c>
    </row>
    <row r="533" spans="1:8" ht="11.25">
      <c r="A533" s="39" t="s">
        <v>1037</v>
      </c>
      <c r="B533" s="16" t="s">
        <v>641</v>
      </c>
      <c r="C533" s="17">
        <v>280</v>
      </c>
      <c r="D533" s="18">
        <v>279</v>
      </c>
      <c r="E533" s="18">
        <v>0</v>
      </c>
      <c r="F533" s="19">
        <v>559</v>
      </c>
      <c r="G533" s="19">
        <v>0</v>
      </c>
      <c r="H533" s="19">
        <v>559</v>
      </c>
    </row>
    <row r="534" spans="1:8" ht="11.25">
      <c r="A534" s="39" t="s">
        <v>1038</v>
      </c>
      <c r="B534" s="16" t="s">
        <v>643</v>
      </c>
      <c r="C534" s="17">
        <v>1127</v>
      </c>
      <c r="D534" s="18">
        <v>2437</v>
      </c>
      <c r="E534" s="18">
        <v>556</v>
      </c>
      <c r="F534" s="19">
        <v>3008</v>
      </c>
      <c r="G534" s="19">
        <v>0</v>
      </c>
      <c r="H534" s="19">
        <v>3008</v>
      </c>
    </row>
    <row r="535" spans="1:8" ht="11.25">
      <c r="A535" s="39" t="s">
        <v>1039</v>
      </c>
      <c r="B535" s="16" t="s">
        <v>1040</v>
      </c>
      <c r="C535" s="17">
        <v>259357</v>
      </c>
      <c r="D535" s="18">
        <v>248961</v>
      </c>
      <c r="E535" s="18">
        <v>2273</v>
      </c>
      <c r="F535" s="19">
        <v>506045</v>
      </c>
      <c r="G535" s="19">
        <v>0</v>
      </c>
      <c r="H535" s="19">
        <v>506045</v>
      </c>
    </row>
    <row r="536" spans="1:8" ht="11.25">
      <c r="A536" s="39" t="s">
        <v>1041</v>
      </c>
      <c r="B536" s="16" t="s">
        <v>1042</v>
      </c>
      <c r="C536" s="17">
        <v>16171</v>
      </c>
      <c r="D536" s="18">
        <v>179948</v>
      </c>
      <c r="E536" s="18">
        <v>0</v>
      </c>
      <c r="F536" s="19">
        <v>196119</v>
      </c>
      <c r="G536" s="19">
        <v>0</v>
      </c>
      <c r="H536" s="19">
        <v>196119</v>
      </c>
    </row>
    <row r="537" spans="1:8" ht="11.25">
      <c r="A537" s="39" t="s">
        <v>1043</v>
      </c>
      <c r="B537" s="16" t="s">
        <v>695</v>
      </c>
      <c r="C537" s="17">
        <v>0</v>
      </c>
      <c r="D537" s="18">
        <v>250</v>
      </c>
      <c r="E537" s="18">
        <v>0</v>
      </c>
      <c r="F537" s="19">
        <v>250</v>
      </c>
      <c r="G537" s="19">
        <v>0</v>
      </c>
      <c r="H537" s="19">
        <v>250</v>
      </c>
    </row>
    <row r="538" spans="1:8" ht="11.25">
      <c r="A538" s="39" t="s">
        <v>1044</v>
      </c>
      <c r="B538" s="16" t="s">
        <v>1045</v>
      </c>
      <c r="C538" s="17">
        <v>3099900047</v>
      </c>
      <c r="D538" s="17">
        <v>3136313232</v>
      </c>
      <c r="E538" s="17">
        <v>80368787</v>
      </c>
      <c r="F538" s="17">
        <v>6155844492</v>
      </c>
      <c r="G538" s="17">
        <v>0</v>
      </c>
      <c r="H538" s="17">
        <v>6155844492</v>
      </c>
    </row>
    <row r="539" spans="1:8" ht="11.25">
      <c r="A539" s="39" t="s">
        <v>1046</v>
      </c>
      <c r="B539" s="16" t="s">
        <v>1047</v>
      </c>
      <c r="C539" s="17">
        <v>1905210</v>
      </c>
      <c r="D539" s="17">
        <v>4341785</v>
      </c>
      <c r="E539" s="17">
        <v>108229</v>
      </c>
      <c r="F539" s="17">
        <v>6138766</v>
      </c>
      <c r="G539" s="17">
        <v>0</v>
      </c>
      <c r="H539" s="17">
        <v>6138766</v>
      </c>
    </row>
    <row r="540" spans="1:8" ht="11.25">
      <c r="A540" s="39" t="s">
        <v>1048</v>
      </c>
      <c r="B540" s="16" t="s">
        <v>1049</v>
      </c>
      <c r="C540" s="17">
        <v>0</v>
      </c>
      <c r="D540" s="18">
        <v>256074</v>
      </c>
      <c r="E540" s="18">
        <v>0</v>
      </c>
      <c r="F540" s="19">
        <v>256074</v>
      </c>
      <c r="G540" s="19">
        <v>0</v>
      </c>
      <c r="H540" s="19">
        <v>256074</v>
      </c>
    </row>
    <row r="541" spans="1:8" ht="11.25">
      <c r="A541" s="39" t="s">
        <v>1050</v>
      </c>
      <c r="B541" s="16" t="s">
        <v>1051</v>
      </c>
      <c r="C541" s="17">
        <v>0</v>
      </c>
      <c r="D541" s="18">
        <v>2055093</v>
      </c>
      <c r="E541" s="18">
        <v>108229</v>
      </c>
      <c r="F541" s="19">
        <v>1946864</v>
      </c>
      <c r="G541" s="19">
        <v>0</v>
      </c>
      <c r="H541" s="19">
        <v>1946864</v>
      </c>
    </row>
    <row r="542" spans="1:8" ht="11.25">
      <c r="A542" s="39" t="s">
        <v>1052</v>
      </c>
      <c r="B542" s="16" t="s">
        <v>1053</v>
      </c>
      <c r="C542" s="17">
        <v>1905210</v>
      </c>
      <c r="D542" s="18">
        <v>0</v>
      </c>
      <c r="E542" s="18">
        <v>0</v>
      </c>
      <c r="F542" s="19">
        <v>1905210</v>
      </c>
      <c r="G542" s="19">
        <v>0</v>
      </c>
      <c r="H542" s="19">
        <v>1905210</v>
      </c>
    </row>
    <row r="543" spans="1:8" ht="11.25">
      <c r="A543" s="39" t="s">
        <v>1054</v>
      </c>
      <c r="B543" s="16" t="s">
        <v>1055</v>
      </c>
      <c r="C543" s="17">
        <v>0</v>
      </c>
      <c r="D543" s="18">
        <v>497038</v>
      </c>
      <c r="E543" s="18">
        <v>0</v>
      </c>
      <c r="F543" s="19">
        <v>497038</v>
      </c>
      <c r="G543" s="20">
        <v>0</v>
      </c>
      <c r="H543" s="19">
        <v>497038</v>
      </c>
    </row>
    <row r="544" spans="1:8" ht="11.25">
      <c r="A544" s="39" t="s">
        <v>1056</v>
      </c>
      <c r="B544" s="16" t="s">
        <v>1057</v>
      </c>
      <c r="C544" s="17">
        <v>0</v>
      </c>
      <c r="D544" s="18">
        <v>1533580</v>
      </c>
      <c r="E544" s="18">
        <v>0</v>
      </c>
      <c r="F544" s="19">
        <v>1533580</v>
      </c>
      <c r="G544" s="20">
        <v>0</v>
      </c>
      <c r="H544" s="19">
        <v>1533580</v>
      </c>
    </row>
    <row r="545" spans="1:8" ht="11.25">
      <c r="A545" s="39" t="s">
        <v>1058</v>
      </c>
      <c r="B545" s="16" t="s">
        <v>1059</v>
      </c>
      <c r="C545" s="17">
        <v>2343629701</v>
      </c>
      <c r="D545" s="17">
        <v>2319186489</v>
      </c>
      <c r="E545" s="17">
        <v>0</v>
      </c>
      <c r="F545" s="17">
        <v>4662816190</v>
      </c>
      <c r="G545" s="17">
        <v>0</v>
      </c>
      <c r="H545" s="17">
        <v>4662816190</v>
      </c>
    </row>
    <row r="546" spans="1:8" ht="11.25">
      <c r="A546" s="39" t="s">
        <v>1060</v>
      </c>
      <c r="B546" s="16" t="s">
        <v>1061</v>
      </c>
      <c r="C546" s="17">
        <v>2343629701</v>
      </c>
      <c r="D546" s="18">
        <v>2319186489</v>
      </c>
      <c r="E546" s="18">
        <v>0</v>
      </c>
      <c r="F546" s="19">
        <v>4662816190</v>
      </c>
      <c r="G546" s="20">
        <v>0</v>
      </c>
      <c r="H546" s="19">
        <v>4662816190</v>
      </c>
    </row>
    <row r="547" spans="1:8" ht="11.25">
      <c r="A547" s="39" t="s">
        <v>1062</v>
      </c>
      <c r="B547" s="16" t="s">
        <v>1063</v>
      </c>
      <c r="C547" s="17">
        <v>754365136</v>
      </c>
      <c r="D547" s="17">
        <v>812784958</v>
      </c>
      <c r="E547" s="17">
        <v>80260558</v>
      </c>
      <c r="F547" s="17">
        <v>1486889536</v>
      </c>
      <c r="G547" s="17">
        <v>0</v>
      </c>
      <c r="H547" s="17">
        <v>1486889536</v>
      </c>
    </row>
    <row r="548" spans="1:8" ht="11.25">
      <c r="A548" s="39" t="s">
        <v>1064</v>
      </c>
      <c r="B548" s="16" t="s">
        <v>1065</v>
      </c>
      <c r="C548" s="17">
        <v>349251775</v>
      </c>
      <c r="D548" s="18">
        <v>401941752</v>
      </c>
      <c r="E548" s="18">
        <v>0</v>
      </c>
      <c r="F548" s="19">
        <v>751193527</v>
      </c>
      <c r="G548" s="20">
        <v>0</v>
      </c>
      <c r="H548" s="19">
        <v>751193527</v>
      </c>
    </row>
    <row r="549" spans="1:8" ht="11.25">
      <c r="A549" s="39" t="s">
        <v>1066</v>
      </c>
      <c r="B549" s="16" t="s">
        <v>1067</v>
      </c>
      <c r="C549" s="17">
        <v>0</v>
      </c>
      <c r="D549" s="18">
        <v>1315981</v>
      </c>
      <c r="E549" s="18">
        <v>0</v>
      </c>
      <c r="F549" s="19">
        <v>1315981</v>
      </c>
      <c r="G549" s="20">
        <v>0</v>
      </c>
      <c r="H549" s="19">
        <v>1315981</v>
      </c>
    </row>
    <row r="550" spans="1:8" ht="11.25">
      <c r="A550" s="39" t="s">
        <v>1068</v>
      </c>
      <c r="B550" s="16" t="s">
        <v>1069</v>
      </c>
      <c r="C550" s="17">
        <v>469463</v>
      </c>
      <c r="D550" s="18">
        <v>574229</v>
      </c>
      <c r="E550" s="18">
        <v>38058</v>
      </c>
      <c r="F550" s="19">
        <v>1005634</v>
      </c>
      <c r="G550" s="20">
        <v>0</v>
      </c>
      <c r="H550" s="19">
        <v>1005634</v>
      </c>
    </row>
    <row r="551" spans="1:8" ht="11.25">
      <c r="A551" s="39" t="s">
        <v>1070</v>
      </c>
      <c r="B551" s="16" t="s">
        <v>1071</v>
      </c>
      <c r="C551" s="17">
        <v>404643898</v>
      </c>
      <c r="D551" s="18">
        <v>408952996</v>
      </c>
      <c r="E551" s="18">
        <v>80222500</v>
      </c>
      <c r="F551" s="19">
        <v>733374394</v>
      </c>
      <c r="G551" s="20">
        <v>0</v>
      </c>
      <c r="H551" s="19">
        <v>733374394</v>
      </c>
    </row>
    <row r="552" spans="1:8" ht="11.25">
      <c r="A552" s="39" t="s">
        <v>1072</v>
      </c>
      <c r="B552" s="16" t="s">
        <v>759</v>
      </c>
      <c r="C552" s="17">
        <v>0</v>
      </c>
      <c r="D552" s="18">
        <v>0</v>
      </c>
      <c r="E552" s="18">
        <v>0</v>
      </c>
      <c r="F552" s="19">
        <v>0</v>
      </c>
      <c r="G552" s="20">
        <v>0</v>
      </c>
      <c r="H552" s="19">
        <v>0</v>
      </c>
    </row>
    <row r="553" spans="1:8" ht="11.25">
      <c r="A553" s="39" t="s">
        <v>1073</v>
      </c>
      <c r="B553" s="16" t="s">
        <v>1074</v>
      </c>
      <c r="C553" s="17">
        <v>41040497</v>
      </c>
      <c r="D553" s="17">
        <v>197447012</v>
      </c>
      <c r="E553" s="17">
        <v>1703435</v>
      </c>
      <c r="F553" s="17">
        <v>236784074</v>
      </c>
      <c r="G553" s="17">
        <v>0</v>
      </c>
      <c r="H553" s="17">
        <v>236784074</v>
      </c>
    </row>
    <row r="554" spans="1:8" ht="11.25">
      <c r="A554" s="39" t="s">
        <v>1075</v>
      </c>
      <c r="B554" s="16" t="s">
        <v>1076</v>
      </c>
      <c r="C554" s="17">
        <v>41040497</v>
      </c>
      <c r="D554" s="17">
        <v>196212589</v>
      </c>
      <c r="E554" s="17">
        <v>469012</v>
      </c>
      <c r="F554" s="17">
        <v>236784074</v>
      </c>
      <c r="G554" s="17">
        <v>0</v>
      </c>
      <c r="H554" s="17">
        <v>236784074</v>
      </c>
    </row>
    <row r="555" spans="1:8" ht="11.25">
      <c r="A555" s="39" t="s">
        <v>1077</v>
      </c>
      <c r="B555" s="16" t="s">
        <v>1078</v>
      </c>
      <c r="C555" s="17">
        <v>40570</v>
      </c>
      <c r="D555" s="18">
        <v>121711</v>
      </c>
      <c r="E555" s="18">
        <v>0</v>
      </c>
      <c r="F555" s="19">
        <v>162281</v>
      </c>
      <c r="G555" s="20">
        <v>0</v>
      </c>
      <c r="H555" s="19">
        <v>162281</v>
      </c>
    </row>
    <row r="556" spans="1:8" ht="11.25">
      <c r="A556" s="39" t="s">
        <v>1079</v>
      </c>
      <c r="B556" s="16" t="s">
        <v>1080</v>
      </c>
      <c r="C556" s="17">
        <v>4137</v>
      </c>
      <c r="D556" s="18">
        <v>42829</v>
      </c>
      <c r="E556" s="18">
        <v>0</v>
      </c>
      <c r="F556" s="19">
        <v>46966</v>
      </c>
      <c r="G556" s="20">
        <v>0</v>
      </c>
      <c r="H556" s="19">
        <v>46966</v>
      </c>
    </row>
    <row r="557" spans="1:8" ht="11.25">
      <c r="A557" s="39" t="s">
        <v>1081</v>
      </c>
      <c r="B557" s="16" t="s">
        <v>1082</v>
      </c>
      <c r="C557" s="17">
        <v>7578</v>
      </c>
      <c r="D557" s="18">
        <v>0</v>
      </c>
      <c r="E557" s="18">
        <v>0</v>
      </c>
      <c r="F557" s="19">
        <v>7578</v>
      </c>
      <c r="G557" s="20">
        <v>0</v>
      </c>
      <c r="H557" s="19">
        <v>7578</v>
      </c>
    </row>
    <row r="558" spans="1:8" ht="11.25">
      <c r="A558" s="39" t="s">
        <v>1083</v>
      </c>
      <c r="B558" s="16" t="s">
        <v>1084</v>
      </c>
      <c r="C558" s="17">
        <v>3304</v>
      </c>
      <c r="D558" s="18">
        <v>52885</v>
      </c>
      <c r="E558" s="18">
        <v>0</v>
      </c>
      <c r="F558" s="19">
        <v>56189</v>
      </c>
      <c r="G558" s="20">
        <v>0</v>
      </c>
      <c r="H558" s="19">
        <v>56189</v>
      </c>
    </row>
    <row r="559" spans="1:8" ht="11.25">
      <c r="A559" s="39" t="s">
        <v>1085</v>
      </c>
      <c r="B559" s="16" t="s">
        <v>1086</v>
      </c>
      <c r="C559" s="17">
        <v>39733735</v>
      </c>
      <c r="D559" s="18">
        <v>193308132</v>
      </c>
      <c r="E559" s="18">
        <v>469012</v>
      </c>
      <c r="F559" s="19">
        <v>232572855</v>
      </c>
      <c r="G559" s="20">
        <v>0</v>
      </c>
      <c r="H559" s="19">
        <v>232572855</v>
      </c>
    </row>
    <row r="560" spans="1:8" ht="11.25">
      <c r="A560" s="39" t="s">
        <v>1087</v>
      </c>
      <c r="B560" s="16" t="s">
        <v>1088</v>
      </c>
      <c r="C560" s="17">
        <v>1251173</v>
      </c>
      <c r="D560" s="18">
        <v>2687032</v>
      </c>
      <c r="E560" s="18">
        <v>0</v>
      </c>
      <c r="F560" s="19">
        <v>3938205</v>
      </c>
      <c r="G560" s="20">
        <v>0</v>
      </c>
      <c r="H560" s="19">
        <v>3938205</v>
      </c>
    </row>
    <row r="561" spans="1:8" ht="11.25">
      <c r="A561" s="39" t="s">
        <v>1089</v>
      </c>
      <c r="B561" s="16" t="s">
        <v>1090</v>
      </c>
      <c r="C561" s="17">
        <v>0</v>
      </c>
      <c r="D561" s="17">
        <v>876804</v>
      </c>
      <c r="E561" s="17">
        <v>876804</v>
      </c>
      <c r="F561" s="17">
        <v>0</v>
      </c>
      <c r="G561" s="17">
        <v>0</v>
      </c>
      <c r="H561" s="17">
        <v>0</v>
      </c>
    </row>
    <row r="562" spans="1:8" ht="11.25">
      <c r="A562" s="39" t="s">
        <v>1091</v>
      </c>
      <c r="B562" s="16" t="s">
        <v>1086</v>
      </c>
      <c r="C562" s="17">
        <v>0</v>
      </c>
      <c r="D562" s="18">
        <v>876804</v>
      </c>
      <c r="E562" s="18">
        <v>876804</v>
      </c>
      <c r="F562" s="19">
        <v>0</v>
      </c>
      <c r="G562" s="20">
        <v>0</v>
      </c>
      <c r="H562" s="19">
        <v>0</v>
      </c>
    </row>
    <row r="563" spans="1:8" ht="11.25">
      <c r="A563" s="39" t="s">
        <v>1092</v>
      </c>
      <c r="B563" s="16" t="s">
        <v>1093</v>
      </c>
      <c r="C563" s="17">
        <v>0</v>
      </c>
      <c r="D563" s="17">
        <v>357500</v>
      </c>
      <c r="E563" s="17">
        <v>357500</v>
      </c>
      <c r="F563" s="17">
        <v>0</v>
      </c>
      <c r="G563" s="17">
        <v>0</v>
      </c>
      <c r="H563" s="17">
        <v>0</v>
      </c>
    </row>
    <row r="564" spans="1:8" ht="11.25">
      <c r="A564" s="39" t="s">
        <v>1094</v>
      </c>
      <c r="B564" s="16" t="s">
        <v>1086</v>
      </c>
      <c r="C564" s="17">
        <v>0</v>
      </c>
      <c r="D564" s="18">
        <v>357500</v>
      </c>
      <c r="E564" s="18">
        <v>357500</v>
      </c>
      <c r="F564" s="19">
        <v>0</v>
      </c>
      <c r="G564" s="20">
        <v>0</v>
      </c>
      <c r="H564" s="19">
        <v>0</v>
      </c>
    </row>
    <row r="565" spans="1:8" ht="11.25">
      <c r="A565" s="39" t="s">
        <v>1095</v>
      </c>
      <c r="B565" s="16" t="s">
        <v>1096</v>
      </c>
      <c r="C565" s="17">
        <v>0</v>
      </c>
      <c r="D565" s="17">
        <v>119</v>
      </c>
      <c r="E565" s="17">
        <v>119</v>
      </c>
      <c r="F565" s="17">
        <v>0</v>
      </c>
      <c r="G565" s="17">
        <v>0</v>
      </c>
      <c r="H565" s="17">
        <v>0</v>
      </c>
    </row>
    <row r="566" spans="1:8" ht="11.25">
      <c r="A566" s="39" t="s">
        <v>1097</v>
      </c>
      <c r="B566" s="16" t="s">
        <v>1086</v>
      </c>
      <c r="C566" s="17">
        <v>0</v>
      </c>
      <c r="D566" s="18">
        <v>119</v>
      </c>
      <c r="E566" s="18">
        <v>119</v>
      </c>
      <c r="F566" s="19">
        <v>0</v>
      </c>
      <c r="G566" s="20">
        <v>0</v>
      </c>
      <c r="H566" s="19">
        <v>0</v>
      </c>
    </row>
    <row r="567" spans="1:8" ht="11.25">
      <c r="A567" s="39" t="s">
        <v>1098</v>
      </c>
      <c r="B567" s="16" t="s">
        <v>888</v>
      </c>
      <c r="C567" s="17">
        <v>199957</v>
      </c>
      <c r="D567" s="17">
        <v>419055</v>
      </c>
      <c r="E567" s="17">
        <v>0</v>
      </c>
      <c r="F567" s="17">
        <v>619012</v>
      </c>
      <c r="G567" s="17">
        <v>0</v>
      </c>
      <c r="H567" s="17">
        <v>619012</v>
      </c>
    </row>
    <row r="568" spans="1:8" ht="11.25">
      <c r="A568" s="39" t="s">
        <v>1099</v>
      </c>
      <c r="B568" s="16" t="s">
        <v>1100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</row>
    <row r="569" spans="1:8" ht="11.25">
      <c r="A569" s="39" t="s">
        <v>1101</v>
      </c>
      <c r="B569" s="16" t="s">
        <v>892</v>
      </c>
      <c r="C569" s="17">
        <v>0</v>
      </c>
      <c r="D569" s="18">
        <v>0</v>
      </c>
      <c r="E569" s="18">
        <v>0</v>
      </c>
      <c r="F569" s="19">
        <v>0</v>
      </c>
      <c r="G569" s="20">
        <v>0</v>
      </c>
      <c r="H569" s="19">
        <v>0</v>
      </c>
    </row>
    <row r="570" spans="1:8" ht="11.25">
      <c r="A570" s="39" t="s">
        <v>1102</v>
      </c>
      <c r="B570" s="16" t="s">
        <v>896</v>
      </c>
      <c r="C570" s="17">
        <v>199957</v>
      </c>
      <c r="D570" s="17">
        <v>419055</v>
      </c>
      <c r="E570" s="17">
        <v>0</v>
      </c>
      <c r="F570" s="17">
        <v>619012</v>
      </c>
      <c r="G570" s="17">
        <v>0</v>
      </c>
      <c r="H570" s="17">
        <v>619012</v>
      </c>
    </row>
    <row r="571" spans="1:8" ht="11.25">
      <c r="A571" s="39" t="s">
        <v>1103</v>
      </c>
      <c r="B571" s="16" t="s">
        <v>898</v>
      </c>
      <c r="C571" s="17">
        <v>199957</v>
      </c>
      <c r="D571" s="18">
        <v>419055</v>
      </c>
      <c r="E571" s="18">
        <v>0</v>
      </c>
      <c r="F571" s="19">
        <v>619012</v>
      </c>
      <c r="G571" s="20">
        <v>0</v>
      </c>
      <c r="H571" s="19">
        <v>619012</v>
      </c>
    </row>
    <row r="572" spans="1:8" ht="11.25">
      <c r="A572" s="39" t="s">
        <v>1104</v>
      </c>
      <c r="B572" s="16" t="s">
        <v>1105</v>
      </c>
      <c r="C572" s="17">
        <v>32449984</v>
      </c>
      <c r="D572" s="17">
        <v>3526271</v>
      </c>
      <c r="E572" s="17">
        <v>488555</v>
      </c>
      <c r="F572" s="17">
        <v>35487700</v>
      </c>
      <c r="G572" s="17">
        <v>0</v>
      </c>
      <c r="H572" s="17">
        <v>35487700</v>
      </c>
    </row>
    <row r="573" spans="1:8" ht="11.25">
      <c r="A573" s="39" t="s">
        <v>1106</v>
      </c>
      <c r="B573" s="16" t="s">
        <v>1107</v>
      </c>
      <c r="C573" s="17">
        <v>1329</v>
      </c>
      <c r="D573" s="17">
        <v>5220</v>
      </c>
      <c r="E573" s="17">
        <v>2092</v>
      </c>
      <c r="F573" s="17">
        <v>4457</v>
      </c>
      <c r="G573" s="17">
        <v>0</v>
      </c>
      <c r="H573" s="17">
        <v>4457</v>
      </c>
    </row>
    <row r="574" spans="1:8" ht="11.25">
      <c r="A574" s="39" t="s">
        <v>1108</v>
      </c>
      <c r="B574" s="16" t="s">
        <v>1109</v>
      </c>
      <c r="C574" s="17">
        <v>1329</v>
      </c>
      <c r="D574" s="18">
        <v>5220</v>
      </c>
      <c r="E574" s="18">
        <v>2092</v>
      </c>
      <c r="F574" s="19">
        <v>4457</v>
      </c>
      <c r="G574" s="20">
        <v>0</v>
      </c>
      <c r="H574" s="19">
        <v>4457</v>
      </c>
    </row>
    <row r="575" spans="1:8" ht="11.25">
      <c r="A575" s="39" t="s">
        <v>1110</v>
      </c>
      <c r="B575" s="16" t="s">
        <v>1111</v>
      </c>
      <c r="C575" s="17">
        <v>0</v>
      </c>
      <c r="D575" s="17">
        <v>10927</v>
      </c>
      <c r="E575" s="17">
        <v>40</v>
      </c>
      <c r="F575" s="17">
        <v>10887</v>
      </c>
      <c r="G575" s="17">
        <v>0</v>
      </c>
      <c r="H575" s="17">
        <v>10887</v>
      </c>
    </row>
    <row r="576" spans="1:8" ht="11.25">
      <c r="A576" s="39" t="s">
        <v>1112</v>
      </c>
      <c r="B576" s="16" t="s">
        <v>1113</v>
      </c>
      <c r="C576" s="17">
        <v>0</v>
      </c>
      <c r="D576" s="18">
        <v>10927</v>
      </c>
      <c r="E576" s="18">
        <v>40</v>
      </c>
      <c r="F576" s="19">
        <v>10887</v>
      </c>
      <c r="G576" s="20">
        <v>0</v>
      </c>
      <c r="H576" s="19">
        <v>10887</v>
      </c>
    </row>
    <row r="577" spans="1:8" ht="11.25">
      <c r="A577" s="39" t="s">
        <v>1114</v>
      </c>
      <c r="B577" s="16" t="s">
        <v>926</v>
      </c>
      <c r="C577" s="17">
        <v>5</v>
      </c>
      <c r="D577" s="17">
        <v>4</v>
      </c>
      <c r="E577" s="17">
        <v>0</v>
      </c>
      <c r="F577" s="17">
        <v>9</v>
      </c>
      <c r="G577" s="17">
        <v>0</v>
      </c>
      <c r="H577" s="17">
        <v>9</v>
      </c>
    </row>
    <row r="578" spans="1:8" ht="11.25">
      <c r="A578" s="39" t="s">
        <v>1115</v>
      </c>
      <c r="B578" s="16" t="s">
        <v>1116</v>
      </c>
      <c r="C578" s="17">
        <v>5</v>
      </c>
      <c r="D578" s="18">
        <v>4</v>
      </c>
      <c r="E578" s="18">
        <v>0</v>
      </c>
      <c r="F578" s="19">
        <v>9</v>
      </c>
      <c r="G578" s="20">
        <v>0</v>
      </c>
      <c r="H578" s="19">
        <v>9</v>
      </c>
    </row>
    <row r="579" spans="1:8" ht="11.25">
      <c r="A579" s="39" t="s">
        <v>1117</v>
      </c>
      <c r="B579" s="16" t="s">
        <v>1118</v>
      </c>
      <c r="C579" s="17">
        <v>32448650</v>
      </c>
      <c r="D579" s="17">
        <v>3510120</v>
      </c>
      <c r="E579" s="17">
        <v>486423</v>
      </c>
      <c r="F579" s="17">
        <v>35472347</v>
      </c>
      <c r="G579" s="17">
        <v>0</v>
      </c>
      <c r="H579" s="17">
        <v>35472347</v>
      </c>
    </row>
    <row r="580" spans="1:8" ht="11.25">
      <c r="A580" s="39" t="s">
        <v>1119</v>
      </c>
      <c r="B580" s="16" t="s">
        <v>1120</v>
      </c>
      <c r="C580" s="17">
        <v>20914614</v>
      </c>
      <c r="D580" s="18">
        <v>74992</v>
      </c>
      <c r="E580" s="18">
        <v>0</v>
      </c>
      <c r="F580" s="19">
        <v>20989606</v>
      </c>
      <c r="G580" s="20">
        <v>0</v>
      </c>
      <c r="H580" s="19">
        <v>20989606</v>
      </c>
    </row>
    <row r="581" spans="1:8" ht="11.25">
      <c r="A581" s="39" t="s">
        <v>1121</v>
      </c>
      <c r="B581" s="16" t="s">
        <v>1122</v>
      </c>
      <c r="C581" s="17">
        <v>11534036</v>
      </c>
      <c r="D581" s="18">
        <v>3435128</v>
      </c>
      <c r="E581" s="18">
        <v>486423</v>
      </c>
      <c r="F581" s="19">
        <v>14482741</v>
      </c>
      <c r="G581" s="20">
        <v>0</v>
      </c>
      <c r="H581" s="19">
        <v>14482741</v>
      </c>
    </row>
    <row r="582" spans="1:8" ht="11.25">
      <c r="A582" s="127">
        <v>8</v>
      </c>
      <c r="B582" s="16" t="s">
        <v>1123</v>
      </c>
      <c r="C582" s="17">
        <v>0</v>
      </c>
      <c r="D582" s="17">
        <v>18770538</v>
      </c>
      <c r="E582" s="17">
        <v>18770538</v>
      </c>
      <c r="F582" s="17">
        <v>0</v>
      </c>
      <c r="G582" s="17">
        <v>0</v>
      </c>
      <c r="H582" s="17">
        <v>0</v>
      </c>
    </row>
    <row r="583" spans="1:8" ht="11.25">
      <c r="A583" s="127">
        <v>8.3</v>
      </c>
      <c r="B583" s="16" t="s">
        <v>1124</v>
      </c>
      <c r="C583" s="17">
        <v>650338</v>
      </c>
      <c r="D583" s="17">
        <v>9385269</v>
      </c>
      <c r="E583" s="17">
        <v>9385269</v>
      </c>
      <c r="F583" s="17">
        <v>650338</v>
      </c>
      <c r="G583" s="17">
        <v>0</v>
      </c>
      <c r="H583" s="17">
        <v>650338</v>
      </c>
    </row>
    <row r="584" spans="1:8" ht="11.25">
      <c r="A584" s="39" t="s">
        <v>1212</v>
      </c>
      <c r="B584" s="16" t="s">
        <v>1213</v>
      </c>
      <c r="C584" s="17">
        <v>50178</v>
      </c>
      <c r="D584" s="17">
        <v>0</v>
      </c>
      <c r="E584" s="17">
        <v>0</v>
      </c>
      <c r="F584" s="17">
        <v>50178</v>
      </c>
      <c r="G584" s="17">
        <v>0</v>
      </c>
      <c r="H584" s="17">
        <v>50178</v>
      </c>
    </row>
    <row r="585" spans="1:8" ht="11.25">
      <c r="A585" s="39" t="s">
        <v>1214</v>
      </c>
      <c r="B585" s="16" t="s">
        <v>1150</v>
      </c>
      <c r="C585" s="17">
        <v>50178</v>
      </c>
      <c r="D585" s="18">
        <v>0</v>
      </c>
      <c r="E585" s="18">
        <v>0</v>
      </c>
      <c r="F585" s="19">
        <v>50178</v>
      </c>
      <c r="G585" s="20">
        <v>0</v>
      </c>
      <c r="H585" s="19">
        <v>50178</v>
      </c>
    </row>
    <row r="586" spans="1:8" ht="11.25">
      <c r="A586" s="39" t="s">
        <v>1125</v>
      </c>
      <c r="B586" s="16" t="s">
        <v>1126</v>
      </c>
      <c r="C586" s="17">
        <v>600160</v>
      </c>
      <c r="D586" s="17">
        <v>9385269</v>
      </c>
      <c r="E586" s="17">
        <v>9385269</v>
      </c>
      <c r="F586" s="17">
        <v>600160</v>
      </c>
      <c r="G586" s="17">
        <v>0</v>
      </c>
      <c r="H586" s="17">
        <v>600160</v>
      </c>
    </row>
    <row r="587" spans="1:8" ht="11.25">
      <c r="A587" s="39" t="s">
        <v>1127</v>
      </c>
      <c r="B587" s="16" t="s">
        <v>1128</v>
      </c>
      <c r="C587" s="17">
        <v>600160</v>
      </c>
      <c r="D587" s="18">
        <v>9385269</v>
      </c>
      <c r="E587" s="18">
        <v>9385269</v>
      </c>
      <c r="F587" s="19">
        <v>600160</v>
      </c>
      <c r="G587" s="20">
        <v>0</v>
      </c>
      <c r="H587" s="19">
        <v>600160</v>
      </c>
    </row>
    <row r="588" spans="1:8" ht="11.25">
      <c r="A588" s="127">
        <v>8.9</v>
      </c>
      <c r="B588" s="16" t="s">
        <v>1129</v>
      </c>
      <c r="C588" s="17">
        <v>-650338</v>
      </c>
      <c r="D588" s="17">
        <v>9385269</v>
      </c>
      <c r="E588" s="17">
        <v>9385269</v>
      </c>
      <c r="F588" s="17">
        <v>-650338</v>
      </c>
      <c r="G588" s="17">
        <v>0</v>
      </c>
      <c r="H588" s="17">
        <v>-650338</v>
      </c>
    </row>
    <row r="589" spans="1:8" ht="11.25">
      <c r="A589" s="39" t="s">
        <v>1130</v>
      </c>
      <c r="B589" s="16" t="s">
        <v>1131</v>
      </c>
      <c r="C589" s="17">
        <v>-650338</v>
      </c>
      <c r="D589" s="17">
        <v>9385269</v>
      </c>
      <c r="E589" s="17">
        <v>9385269</v>
      </c>
      <c r="F589" s="17">
        <v>-650338</v>
      </c>
      <c r="G589" s="17">
        <v>0</v>
      </c>
      <c r="H589" s="17">
        <v>-650338</v>
      </c>
    </row>
    <row r="590" spans="1:8" ht="11.25">
      <c r="A590" s="39" t="s">
        <v>1215</v>
      </c>
      <c r="B590" s="16" t="s">
        <v>1216</v>
      </c>
      <c r="C590" s="17">
        <v>-50178</v>
      </c>
      <c r="D590" s="18">
        <v>0</v>
      </c>
      <c r="E590" s="18">
        <v>0</v>
      </c>
      <c r="F590" s="41">
        <v>-50178</v>
      </c>
      <c r="G590" s="20">
        <v>0</v>
      </c>
      <c r="H590" s="19">
        <v>-50178</v>
      </c>
    </row>
    <row r="591" spans="1:8" ht="11.25">
      <c r="A591" s="39" t="s">
        <v>1132</v>
      </c>
      <c r="B591" s="16" t="s">
        <v>1128</v>
      </c>
      <c r="C591" s="17">
        <v>-600160</v>
      </c>
      <c r="D591" s="18">
        <v>9385269</v>
      </c>
      <c r="E591" s="18">
        <v>9385269</v>
      </c>
      <c r="F591" s="41">
        <v>-600160</v>
      </c>
      <c r="G591" s="20">
        <v>0</v>
      </c>
      <c r="H591" s="19">
        <v>-600160</v>
      </c>
    </row>
    <row r="592" spans="1:8" ht="11.25">
      <c r="A592" s="39" t="s">
        <v>1133</v>
      </c>
      <c r="B592" s="16" t="s">
        <v>1134</v>
      </c>
      <c r="C592" s="17">
        <v>0</v>
      </c>
      <c r="D592" s="17">
        <v>5216016</v>
      </c>
      <c r="E592" s="17">
        <v>5216016</v>
      </c>
      <c r="F592" s="17">
        <v>0</v>
      </c>
      <c r="G592" s="17">
        <v>0</v>
      </c>
      <c r="H592" s="17">
        <v>0</v>
      </c>
    </row>
    <row r="593" spans="1:8" ht="11.25">
      <c r="A593" s="39" t="s">
        <v>1135</v>
      </c>
      <c r="B593" s="16" t="s">
        <v>1136</v>
      </c>
      <c r="C593" s="17">
        <v>2210301187</v>
      </c>
      <c r="D593" s="17">
        <v>1146350</v>
      </c>
      <c r="E593" s="17">
        <v>3061573</v>
      </c>
      <c r="F593" s="17">
        <v>2212216410</v>
      </c>
      <c r="G593" s="17">
        <v>0</v>
      </c>
      <c r="H593" s="17">
        <v>2212216410</v>
      </c>
    </row>
    <row r="594" spans="1:8" ht="11.25">
      <c r="A594" s="39" t="s">
        <v>1137</v>
      </c>
      <c r="B594" s="16" t="s">
        <v>1138</v>
      </c>
      <c r="C594" s="17">
        <v>1965892716</v>
      </c>
      <c r="D594" s="17">
        <v>874044</v>
      </c>
      <c r="E594" s="17">
        <v>2858237</v>
      </c>
      <c r="F594" s="17">
        <v>1967876909</v>
      </c>
      <c r="G594" s="17">
        <v>0</v>
      </c>
      <c r="H594" s="17">
        <v>1967876909</v>
      </c>
    </row>
    <row r="595" spans="1:8" ht="11.25">
      <c r="A595" s="39" t="s">
        <v>1139</v>
      </c>
      <c r="B595" s="16" t="s">
        <v>1140</v>
      </c>
      <c r="C595" s="17">
        <v>1965892716</v>
      </c>
      <c r="D595" s="18">
        <v>874044</v>
      </c>
      <c r="E595" s="18">
        <v>2858237</v>
      </c>
      <c r="F595" s="19">
        <v>1967876909</v>
      </c>
      <c r="G595" s="20">
        <v>0</v>
      </c>
      <c r="H595" s="19">
        <v>1967876909</v>
      </c>
    </row>
    <row r="596" spans="1:8" ht="11.25">
      <c r="A596" s="39" t="s">
        <v>1141</v>
      </c>
      <c r="B596" s="16" t="s">
        <v>1142</v>
      </c>
      <c r="C596" s="17">
        <v>244408471</v>
      </c>
      <c r="D596" s="17">
        <v>272306</v>
      </c>
      <c r="E596" s="17">
        <v>203336</v>
      </c>
      <c r="F596" s="17">
        <v>244339501</v>
      </c>
      <c r="G596" s="17">
        <v>0</v>
      </c>
      <c r="H596" s="17">
        <v>244339501</v>
      </c>
    </row>
    <row r="597" spans="1:8" ht="11.25">
      <c r="A597" s="39" t="s">
        <v>1143</v>
      </c>
      <c r="B597" s="16" t="s">
        <v>1144</v>
      </c>
      <c r="C597" s="17">
        <v>244408471</v>
      </c>
      <c r="D597" s="18">
        <v>272306</v>
      </c>
      <c r="E597" s="18">
        <v>203336</v>
      </c>
      <c r="F597" s="19">
        <v>244339501</v>
      </c>
      <c r="G597" s="20">
        <v>0</v>
      </c>
      <c r="H597" s="19">
        <v>244339501</v>
      </c>
    </row>
    <row r="598" spans="1:8" ht="11.25">
      <c r="A598" s="39" t="s">
        <v>1145</v>
      </c>
      <c r="B598" s="16" t="s">
        <v>1146</v>
      </c>
      <c r="C598" s="17">
        <v>890753</v>
      </c>
      <c r="D598" s="17">
        <v>504046</v>
      </c>
      <c r="E598" s="17">
        <v>504046</v>
      </c>
      <c r="F598" s="17">
        <v>890753</v>
      </c>
      <c r="G598" s="17">
        <v>0</v>
      </c>
      <c r="H598" s="17">
        <v>890753</v>
      </c>
    </row>
    <row r="599" spans="1:8" ht="11.25">
      <c r="A599" s="39" t="s">
        <v>1147</v>
      </c>
      <c r="B599" s="16" t="s">
        <v>1148</v>
      </c>
      <c r="C599" s="17">
        <v>890753</v>
      </c>
      <c r="D599" s="17">
        <v>0</v>
      </c>
      <c r="E599" s="17">
        <v>0</v>
      </c>
      <c r="F599" s="17">
        <v>890753</v>
      </c>
      <c r="G599" s="17">
        <v>0</v>
      </c>
      <c r="H599" s="17">
        <v>890753</v>
      </c>
    </row>
    <row r="600" spans="1:8" ht="11.25">
      <c r="A600" s="39" t="s">
        <v>1149</v>
      </c>
      <c r="B600" s="16" t="s">
        <v>1150</v>
      </c>
      <c r="C600" s="17">
        <v>890753</v>
      </c>
      <c r="D600" s="18">
        <v>0</v>
      </c>
      <c r="E600" s="18">
        <v>0</v>
      </c>
      <c r="F600" s="19">
        <v>890753</v>
      </c>
      <c r="G600" s="20">
        <v>0</v>
      </c>
      <c r="H600" s="19">
        <v>890753</v>
      </c>
    </row>
    <row r="601" spans="1:8" ht="11.25">
      <c r="A601" s="39" t="s">
        <v>1151</v>
      </c>
      <c r="B601" s="16" t="s">
        <v>1152</v>
      </c>
      <c r="C601" s="17">
        <v>0</v>
      </c>
      <c r="D601" s="17">
        <v>504046</v>
      </c>
      <c r="E601" s="17">
        <v>504046</v>
      </c>
      <c r="F601" s="17">
        <v>0</v>
      </c>
      <c r="G601" s="17">
        <v>0</v>
      </c>
      <c r="H601" s="17">
        <v>0</v>
      </c>
    </row>
    <row r="602" spans="1:8" ht="11.25">
      <c r="A602" s="39" t="s">
        <v>1153</v>
      </c>
      <c r="B602" s="16" t="s">
        <v>1154</v>
      </c>
      <c r="C602" s="17">
        <v>0</v>
      </c>
      <c r="D602" s="18">
        <v>452510</v>
      </c>
      <c r="E602" s="18">
        <v>452510</v>
      </c>
      <c r="F602" s="19">
        <v>0</v>
      </c>
      <c r="G602" s="20">
        <v>0</v>
      </c>
      <c r="H602" s="19">
        <v>0</v>
      </c>
    </row>
    <row r="603" spans="1:8" ht="11.25">
      <c r="A603" s="39" t="s">
        <v>1155</v>
      </c>
      <c r="B603" s="16" t="s">
        <v>1156</v>
      </c>
      <c r="C603" s="17">
        <v>0</v>
      </c>
      <c r="D603" s="18">
        <v>51536</v>
      </c>
      <c r="E603" s="18">
        <v>51536</v>
      </c>
      <c r="F603" s="19">
        <v>0</v>
      </c>
      <c r="G603" s="20">
        <v>0</v>
      </c>
      <c r="H603" s="19">
        <v>0</v>
      </c>
    </row>
    <row r="604" spans="1:8" ht="11.25">
      <c r="A604" s="39" t="s">
        <v>1157</v>
      </c>
      <c r="B604" s="16" t="s">
        <v>1158</v>
      </c>
      <c r="C604" s="17">
        <v>-2211191940</v>
      </c>
      <c r="D604" s="17">
        <v>3565620</v>
      </c>
      <c r="E604" s="17">
        <v>1650397</v>
      </c>
      <c r="F604" s="17">
        <v>-2213107163</v>
      </c>
      <c r="G604" s="17">
        <v>0</v>
      </c>
      <c r="H604" s="17">
        <v>-2213107163</v>
      </c>
    </row>
    <row r="605" spans="1:8" ht="11.25">
      <c r="A605" s="39" t="s">
        <v>1159</v>
      </c>
      <c r="B605" s="16" t="s">
        <v>1160</v>
      </c>
      <c r="C605" s="17">
        <v>-2210301185</v>
      </c>
      <c r="D605" s="17">
        <v>3061573</v>
      </c>
      <c r="E605" s="17">
        <v>1146350</v>
      </c>
      <c r="F605" s="17">
        <v>-2212216408</v>
      </c>
      <c r="G605" s="17">
        <v>0</v>
      </c>
      <c r="H605" s="17">
        <v>-2212216408</v>
      </c>
    </row>
    <row r="606" spans="1:8" ht="11.25">
      <c r="A606" s="39" t="s">
        <v>1161</v>
      </c>
      <c r="B606" s="16" t="s">
        <v>1162</v>
      </c>
      <c r="C606" s="17">
        <v>-1965892714</v>
      </c>
      <c r="D606" s="18">
        <v>2858237</v>
      </c>
      <c r="E606" s="18">
        <v>874044</v>
      </c>
      <c r="F606" s="19">
        <v>-1967876907</v>
      </c>
      <c r="G606" s="20">
        <v>0</v>
      </c>
      <c r="H606" s="19">
        <v>-1967876907</v>
      </c>
    </row>
    <row r="607" spans="1:8" ht="11.25">
      <c r="A607" s="39" t="s">
        <v>1163</v>
      </c>
      <c r="B607" s="16" t="s">
        <v>1164</v>
      </c>
      <c r="C607" s="17">
        <v>-244408471</v>
      </c>
      <c r="D607" s="18">
        <v>203336</v>
      </c>
      <c r="E607" s="18">
        <v>272306</v>
      </c>
      <c r="F607" s="19">
        <v>-244339501</v>
      </c>
      <c r="G607" s="20">
        <v>0</v>
      </c>
      <c r="H607" s="19">
        <v>-244339501</v>
      </c>
    </row>
    <row r="608" spans="1:8" ht="11.25">
      <c r="A608" s="39" t="s">
        <v>1165</v>
      </c>
      <c r="B608" s="16" t="s">
        <v>1166</v>
      </c>
      <c r="C608" s="17">
        <v>-890755</v>
      </c>
      <c r="D608" s="17">
        <v>504047</v>
      </c>
      <c r="E608" s="17">
        <v>504047</v>
      </c>
      <c r="F608" s="17">
        <v>-890755</v>
      </c>
      <c r="G608" s="17">
        <v>0</v>
      </c>
      <c r="H608" s="17">
        <v>-890755</v>
      </c>
    </row>
    <row r="609" spans="1:8" ht="11.25">
      <c r="A609" s="39" t="s">
        <v>1167</v>
      </c>
      <c r="B609" s="16" t="s">
        <v>1168</v>
      </c>
      <c r="C609" s="17">
        <v>-890755</v>
      </c>
      <c r="D609" s="18">
        <v>0</v>
      </c>
      <c r="E609" s="18">
        <v>0</v>
      </c>
      <c r="F609" s="19">
        <v>-890755</v>
      </c>
      <c r="G609" s="20">
        <v>0</v>
      </c>
      <c r="H609" s="19">
        <v>-890755</v>
      </c>
    </row>
    <row r="610" spans="1:8" ht="11.25">
      <c r="A610" s="39" t="s">
        <v>1169</v>
      </c>
      <c r="B610" s="16" t="s">
        <v>1156</v>
      </c>
      <c r="C610" s="17">
        <v>0</v>
      </c>
      <c r="D610" s="18">
        <v>504047</v>
      </c>
      <c r="E610" s="18">
        <v>504047</v>
      </c>
      <c r="F610" s="19">
        <v>0</v>
      </c>
      <c r="G610" s="20">
        <v>0</v>
      </c>
      <c r="H610" s="19">
        <v>0</v>
      </c>
    </row>
    <row r="611" spans="1:6" ht="11.25">
      <c r="A611" s="42"/>
      <c r="B611" s="25"/>
      <c r="D611" s="26"/>
      <c r="E611" s="26"/>
      <c r="F611" s="27"/>
    </row>
    <row r="612" spans="1:6" ht="11.25">
      <c r="A612" s="42"/>
      <c r="B612" s="25"/>
      <c r="D612" s="26"/>
      <c r="E612" s="26"/>
      <c r="F612" s="27"/>
    </row>
    <row r="613" spans="1:6" ht="11.25">
      <c r="A613" s="42"/>
      <c r="B613" s="25"/>
      <c r="D613" s="26"/>
      <c r="E613" s="26"/>
      <c r="F613" s="27"/>
    </row>
    <row r="614" ht="11.25">
      <c r="A614" s="87"/>
    </row>
    <row r="615" ht="11.25">
      <c r="A615" s="87"/>
    </row>
    <row r="616" ht="11.25">
      <c r="A616" s="87"/>
    </row>
    <row r="617" spans="1:6" s="87" customFormat="1" ht="12.75" customHeight="1">
      <c r="A617" s="98" t="s">
        <v>1170</v>
      </c>
      <c r="B617" s="98"/>
      <c r="C617" s="99"/>
      <c r="D617" s="86"/>
      <c r="E617" s="98" t="s">
        <v>1171</v>
      </c>
      <c r="F617" s="98"/>
    </row>
    <row r="618" spans="1:6" s="87" customFormat="1" ht="12.75" customHeight="1">
      <c r="A618" s="100" t="s">
        <v>208</v>
      </c>
      <c r="B618" s="100"/>
      <c r="C618" s="99"/>
      <c r="D618" s="86"/>
      <c r="E618" s="100" t="s">
        <v>1172</v>
      </c>
      <c r="F618" s="100"/>
    </row>
    <row r="619" spans="1:6" s="87" customFormat="1" ht="12.75">
      <c r="A619" s="101"/>
      <c r="B619" s="101"/>
      <c r="C619" s="99"/>
      <c r="D619" s="86"/>
      <c r="E619" s="86"/>
      <c r="F619" s="88"/>
    </row>
    <row r="620" spans="1:6" s="87" customFormat="1" ht="12.75">
      <c r="A620" s="101"/>
      <c r="B620" s="101"/>
      <c r="C620" s="99"/>
      <c r="D620" s="86"/>
      <c r="E620" s="86"/>
      <c r="F620" s="88"/>
    </row>
    <row r="621" spans="1:6" s="87" customFormat="1" ht="12.75">
      <c r="A621" s="101"/>
      <c r="B621" s="101"/>
      <c r="C621" s="99"/>
      <c r="D621" s="86"/>
      <c r="E621" s="86"/>
      <c r="F621" s="88"/>
    </row>
    <row r="622" spans="1:6" s="87" customFormat="1" ht="12.75">
      <c r="A622" s="101"/>
      <c r="B622" s="101"/>
      <c r="C622" s="99"/>
      <c r="D622" s="86"/>
      <c r="E622" s="86"/>
      <c r="F622" s="88"/>
    </row>
    <row r="623" spans="1:6" s="87" customFormat="1" ht="12.75">
      <c r="A623" s="101"/>
      <c r="B623" s="101"/>
      <c r="C623" s="99"/>
      <c r="D623" s="86"/>
      <c r="E623" s="86"/>
      <c r="F623" s="88"/>
    </row>
    <row r="624" spans="1:6" s="87" customFormat="1" ht="12.75" customHeight="1">
      <c r="A624" s="98" t="s">
        <v>1173</v>
      </c>
      <c r="B624" s="98"/>
      <c r="C624" s="99"/>
      <c r="D624" s="86"/>
      <c r="E624" s="86"/>
      <c r="F624" s="88"/>
    </row>
    <row r="625" spans="1:6" s="87" customFormat="1" ht="12.75" customHeight="1">
      <c r="A625" s="100" t="s">
        <v>1174</v>
      </c>
      <c r="B625" s="100"/>
      <c r="C625" s="99"/>
      <c r="D625" s="86"/>
      <c r="E625" s="86"/>
      <c r="F625" s="88"/>
    </row>
    <row r="626" spans="1:6" s="87" customFormat="1" ht="12.75" customHeight="1">
      <c r="A626" s="100" t="s">
        <v>1175</v>
      </c>
      <c r="B626" s="100"/>
      <c r="C626" s="99"/>
      <c r="D626" s="86"/>
      <c r="E626" s="86"/>
      <c r="F626" s="88"/>
    </row>
    <row r="627" ht="11.25">
      <c r="A627" s="87"/>
    </row>
    <row r="628" ht="11.25">
      <c r="A628" s="87"/>
    </row>
    <row r="629" ht="11.25">
      <c r="A629" s="87"/>
    </row>
    <row r="630" ht="11.25">
      <c r="A630" s="87"/>
    </row>
    <row r="631" ht="11.25">
      <c r="A631" s="87"/>
    </row>
    <row r="632" ht="11.25">
      <c r="A632" s="87"/>
    </row>
    <row r="633" ht="11.25">
      <c r="A633" s="87"/>
    </row>
    <row r="634" ht="11.25">
      <c r="A634" s="87"/>
    </row>
    <row r="635" ht="11.25">
      <c r="A635" s="87"/>
    </row>
    <row r="636" ht="11.25">
      <c r="A636" s="87"/>
    </row>
    <row r="637" ht="11.25">
      <c r="A637" s="87"/>
    </row>
    <row r="638" ht="11.25">
      <c r="A638" s="87"/>
    </row>
    <row r="639" ht="11.25">
      <c r="A639" s="87"/>
    </row>
    <row r="640" ht="11.25">
      <c r="A640" s="87"/>
    </row>
    <row r="641" ht="11.25">
      <c r="A641" s="87"/>
    </row>
    <row r="642" ht="11.25">
      <c r="A642" s="87"/>
    </row>
    <row r="643" ht="11.25">
      <c r="A643" s="87"/>
    </row>
    <row r="644" ht="11.25">
      <c r="A644" s="87"/>
    </row>
    <row r="645" ht="11.25">
      <c r="A645" s="87"/>
    </row>
    <row r="646" ht="11.25">
      <c r="A646" s="87"/>
    </row>
    <row r="647" ht="11.25">
      <c r="A647" s="87"/>
    </row>
    <row r="648" ht="11.25">
      <c r="A648" s="87"/>
    </row>
    <row r="649" ht="11.25">
      <c r="A649" s="87"/>
    </row>
    <row r="650" ht="11.25">
      <c r="A650" s="87"/>
    </row>
    <row r="651" ht="11.25">
      <c r="A651" s="87"/>
    </row>
    <row r="652" ht="11.25">
      <c r="A652" s="87"/>
    </row>
    <row r="653" ht="11.25">
      <c r="A653" s="87"/>
    </row>
    <row r="654" ht="11.25">
      <c r="A654" s="87"/>
    </row>
    <row r="655" ht="11.25">
      <c r="A655" s="87"/>
    </row>
    <row r="656" ht="11.25">
      <c r="A656" s="87"/>
    </row>
    <row r="657" ht="11.25">
      <c r="A657" s="87"/>
    </row>
    <row r="658" ht="11.25">
      <c r="A658" s="87"/>
    </row>
    <row r="659" ht="11.25">
      <c r="A659" s="87"/>
    </row>
    <row r="660" ht="11.25">
      <c r="A660" s="87"/>
    </row>
    <row r="661" ht="11.25">
      <c r="A661" s="87"/>
    </row>
    <row r="662" ht="11.25">
      <c r="A662" s="87"/>
    </row>
  </sheetData>
  <sheetProtection password="8D25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G2389"/>
  <sheetViews>
    <sheetView workbookViewId="0" topLeftCell="A1">
      <selection activeCell="D13" sqref="D13"/>
    </sheetView>
  </sheetViews>
  <sheetFormatPr defaultColWidth="11.421875" defaultRowHeight="12.75"/>
  <cols>
    <col min="1" max="1" width="10.57421875" style="80" customWidth="1"/>
    <col min="2" max="2" width="46.421875" style="81" customWidth="1"/>
    <col min="3" max="3" width="11.57421875" style="82" customWidth="1"/>
    <col min="4" max="4" width="36.140625" style="83" bestFit="1" customWidth="1"/>
    <col min="5" max="5" width="13.57421875" style="84" customWidth="1"/>
    <col min="6" max="6" width="14.8515625" style="84" bestFit="1" customWidth="1"/>
    <col min="7" max="16384" width="11.421875" style="85" customWidth="1"/>
  </cols>
  <sheetData>
    <row r="1" spans="1:6" s="46" customFormat="1" ht="11.25">
      <c r="A1" s="43" t="s">
        <v>1217</v>
      </c>
      <c r="B1" s="44"/>
      <c r="C1" s="45"/>
      <c r="D1" s="130" t="s">
        <v>1218</v>
      </c>
      <c r="E1" s="130"/>
      <c r="F1" s="130"/>
    </row>
    <row r="2" spans="1:6" s="46" customFormat="1" ht="11.25">
      <c r="A2" s="43" t="s">
        <v>1219</v>
      </c>
      <c r="B2" s="44"/>
      <c r="C2" s="45"/>
      <c r="D2" s="130" t="s">
        <v>204</v>
      </c>
      <c r="E2" s="130"/>
      <c r="F2" s="130"/>
    </row>
    <row r="3" spans="1:6" s="46" customFormat="1" ht="11.25">
      <c r="A3" s="43" t="s">
        <v>1221</v>
      </c>
      <c r="B3" s="44"/>
      <c r="C3" s="45"/>
      <c r="D3" s="47"/>
      <c r="E3" s="48"/>
      <c r="F3" s="48"/>
    </row>
    <row r="4" spans="1:6" s="46" customFormat="1" ht="11.25">
      <c r="A4" s="43" t="s">
        <v>1222</v>
      </c>
      <c r="B4" s="44"/>
      <c r="C4" s="45"/>
      <c r="D4" s="47"/>
      <c r="E4" s="48"/>
      <c r="F4" s="48"/>
    </row>
    <row r="5" spans="1:6" s="46" customFormat="1" ht="11.25">
      <c r="A5" s="43" t="s">
        <v>1223</v>
      </c>
      <c r="B5" s="44"/>
      <c r="C5" s="45"/>
      <c r="D5" s="47"/>
      <c r="E5" s="48"/>
      <c r="F5" s="48"/>
    </row>
    <row r="6" spans="1:6" s="46" customFormat="1" ht="11.25">
      <c r="A6" s="43" t="s">
        <v>1224</v>
      </c>
      <c r="B6" s="44"/>
      <c r="C6" s="45"/>
      <c r="D6" s="131" t="s">
        <v>1225</v>
      </c>
      <c r="E6" s="131"/>
      <c r="F6" s="131"/>
    </row>
    <row r="7" spans="1:6" s="54" customFormat="1" ht="12.75">
      <c r="A7" s="49"/>
      <c r="B7" s="50"/>
      <c r="C7" s="51"/>
      <c r="D7" s="52"/>
      <c r="E7" s="53"/>
      <c r="F7" s="53"/>
    </row>
    <row r="8" spans="1:6" s="55" customFormat="1" ht="12.75">
      <c r="A8" s="123" t="s">
        <v>1226</v>
      </c>
      <c r="B8" s="123" t="s">
        <v>226</v>
      </c>
      <c r="C8" s="124" t="s">
        <v>1227</v>
      </c>
      <c r="D8" s="123" t="s">
        <v>1228</v>
      </c>
      <c r="E8" s="125" t="s">
        <v>1229</v>
      </c>
      <c r="F8" s="125" t="s">
        <v>235</v>
      </c>
    </row>
    <row r="9" spans="1:6" s="56" customFormat="1" ht="12">
      <c r="A9" s="109">
        <v>120101</v>
      </c>
      <c r="B9" s="132" t="s">
        <v>1230</v>
      </c>
      <c r="C9" s="133"/>
      <c r="D9" s="134"/>
      <c r="E9" s="110">
        <f>+E10</f>
        <v>145371060</v>
      </c>
      <c r="F9" s="110"/>
    </row>
    <row r="10" spans="1:6" s="62" customFormat="1" ht="12">
      <c r="A10" s="57">
        <v>120101</v>
      </c>
      <c r="B10" s="58" t="s">
        <v>1231</v>
      </c>
      <c r="C10" s="59">
        <v>42200000</v>
      </c>
      <c r="D10" s="60" t="s">
        <v>1232</v>
      </c>
      <c r="E10" s="61">
        <v>145371060</v>
      </c>
      <c r="F10" s="61">
        <v>0</v>
      </c>
    </row>
    <row r="11" spans="1:6" s="62" customFormat="1" ht="12">
      <c r="A11" s="109">
        <v>120141</v>
      </c>
      <c r="B11" s="135" t="s">
        <v>1233</v>
      </c>
      <c r="C11" s="136"/>
      <c r="D11" s="137"/>
      <c r="E11" s="110">
        <f>SUM(E12:E14)</f>
        <v>17173486</v>
      </c>
      <c r="F11" s="61"/>
    </row>
    <row r="12" spans="1:6" s="62" customFormat="1" ht="12">
      <c r="A12" s="57">
        <v>120141</v>
      </c>
      <c r="B12" s="58" t="s">
        <v>1234</v>
      </c>
      <c r="C12" s="59">
        <v>95100000</v>
      </c>
      <c r="D12" s="60" t="s">
        <v>1235</v>
      </c>
      <c r="E12" s="61">
        <v>6655155</v>
      </c>
      <c r="F12" s="61">
        <v>0</v>
      </c>
    </row>
    <row r="13" spans="1:6" s="62" customFormat="1" ht="12">
      <c r="A13" s="57">
        <v>120141</v>
      </c>
      <c r="B13" s="58" t="s">
        <v>1234</v>
      </c>
      <c r="C13" s="59">
        <v>210105001</v>
      </c>
      <c r="D13" s="60" t="s">
        <v>1236</v>
      </c>
      <c r="E13" s="61">
        <v>5073692</v>
      </c>
      <c r="F13" s="61">
        <v>0</v>
      </c>
    </row>
    <row r="14" spans="1:6" s="62" customFormat="1" ht="12">
      <c r="A14" s="57">
        <v>120141</v>
      </c>
      <c r="B14" s="58" t="s">
        <v>1234</v>
      </c>
      <c r="C14" s="59">
        <v>44500000</v>
      </c>
      <c r="D14" s="60" t="s">
        <v>1237</v>
      </c>
      <c r="E14" s="61">
        <v>5444639</v>
      </c>
      <c r="F14" s="61">
        <v>0</v>
      </c>
    </row>
    <row r="15" spans="1:6" s="62" customFormat="1" ht="12">
      <c r="A15" s="109">
        <v>142505</v>
      </c>
      <c r="B15" s="135" t="s">
        <v>205</v>
      </c>
      <c r="C15" s="136"/>
      <c r="D15" s="137"/>
      <c r="E15" s="110">
        <f>+E16</f>
        <v>29743</v>
      </c>
      <c r="F15" s="61"/>
    </row>
    <row r="16" spans="1:6" s="62" customFormat="1" ht="12">
      <c r="A16" s="57">
        <v>142505</v>
      </c>
      <c r="B16" s="58" t="s">
        <v>205</v>
      </c>
      <c r="C16" s="59">
        <v>41500000</v>
      </c>
      <c r="D16" s="60" t="s">
        <v>201</v>
      </c>
      <c r="E16" s="61">
        <v>29743</v>
      </c>
      <c r="F16" s="61">
        <v>0</v>
      </c>
    </row>
    <row r="17" spans="1:6" s="63" customFormat="1" ht="12">
      <c r="A17" s="109">
        <v>230706</v>
      </c>
      <c r="B17" s="132" t="s">
        <v>1238</v>
      </c>
      <c r="C17" s="133"/>
      <c r="D17" s="134"/>
      <c r="E17" s="110">
        <f>+E18</f>
        <v>16600966</v>
      </c>
      <c r="F17" s="110"/>
    </row>
    <row r="18" spans="1:6" s="62" customFormat="1" ht="12">
      <c r="A18" s="57">
        <v>230706</v>
      </c>
      <c r="B18" s="58" t="s">
        <v>1239</v>
      </c>
      <c r="C18" s="59">
        <v>11500000</v>
      </c>
      <c r="D18" s="60" t="s">
        <v>1240</v>
      </c>
      <c r="E18" s="61">
        <v>16600966</v>
      </c>
      <c r="F18" s="61">
        <v>0</v>
      </c>
    </row>
    <row r="19" spans="1:6" s="63" customFormat="1" ht="12">
      <c r="A19" s="109">
        <v>240314</v>
      </c>
      <c r="B19" s="138" t="s">
        <v>1241</v>
      </c>
      <c r="C19" s="139"/>
      <c r="D19" s="140"/>
      <c r="E19" s="110">
        <f>+SUM(E20:E1145)</f>
        <v>793329653</v>
      </c>
      <c r="F19" s="110">
        <f>SUM(F20:F1145)</f>
        <v>0</v>
      </c>
    </row>
    <row r="20" spans="1:6" s="67" customFormat="1" ht="12">
      <c r="A20" s="64">
        <v>240314</v>
      </c>
      <c r="B20" s="65" t="s">
        <v>1059</v>
      </c>
      <c r="C20" s="59">
        <v>119191000</v>
      </c>
      <c r="D20" s="58" t="s">
        <v>1242</v>
      </c>
      <c r="E20" s="66">
        <v>2595769</v>
      </c>
      <c r="F20" s="66">
        <v>0</v>
      </c>
    </row>
    <row r="21" spans="1:6" s="67" customFormat="1" ht="12">
      <c r="A21" s="64">
        <v>240314</v>
      </c>
      <c r="B21" s="65" t="s">
        <v>1059</v>
      </c>
      <c r="C21" s="59">
        <v>110505000</v>
      </c>
      <c r="D21" s="58" t="s">
        <v>1243</v>
      </c>
      <c r="E21" s="66">
        <v>51357782</v>
      </c>
      <c r="F21" s="66">
        <v>0</v>
      </c>
    </row>
    <row r="22" spans="1:6" s="67" customFormat="1" ht="12">
      <c r="A22" s="64">
        <v>240314</v>
      </c>
      <c r="B22" s="65" t="s">
        <v>1059</v>
      </c>
      <c r="C22" s="59">
        <v>118181000</v>
      </c>
      <c r="D22" s="58" t="s">
        <v>1244</v>
      </c>
      <c r="E22" s="66">
        <v>5733658</v>
      </c>
      <c r="F22" s="66">
        <v>0</v>
      </c>
    </row>
    <row r="23" spans="1:6" s="67" customFormat="1" ht="12">
      <c r="A23" s="64">
        <v>240314</v>
      </c>
      <c r="B23" s="65" t="s">
        <v>1059</v>
      </c>
      <c r="C23" s="59">
        <v>110808000</v>
      </c>
      <c r="D23" s="58" t="s">
        <v>1245</v>
      </c>
      <c r="E23" s="66">
        <v>11562745</v>
      </c>
      <c r="F23" s="66">
        <v>0</v>
      </c>
    </row>
    <row r="24" spans="1:6" s="67" customFormat="1" ht="12">
      <c r="A24" s="64">
        <v>240314</v>
      </c>
      <c r="B24" s="65" t="s">
        <v>1059</v>
      </c>
      <c r="C24" s="59">
        <v>111313000</v>
      </c>
      <c r="D24" s="58" t="s">
        <v>1246</v>
      </c>
      <c r="E24" s="66">
        <v>20971574</v>
      </c>
      <c r="F24" s="66">
        <v>0</v>
      </c>
    </row>
    <row r="25" spans="1:6" s="67" customFormat="1" ht="12">
      <c r="A25" s="64">
        <v>240314</v>
      </c>
      <c r="B25" s="65" t="s">
        <v>1059</v>
      </c>
      <c r="C25" s="59">
        <v>111515000</v>
      </c>
      <c r="D25" s="58" t="s">
        <v>1247</v>
      </c>
      <c r="E25" s="66">
        <v>22918703</v>
      </c>
      <c r="F25" s="66">
        <v>0</v>
      </c>
    </row>
    <row r="26" spans="1:6" s="67" customFormat="1" ht="12">
      <c r="A26" s="64">
        <v>240314</v>
      </c>
      <c r="B26" s="65" t="s">
        <v>1059</v>
      </c>
      <c r="C26" s="68">
        <v>111717000</v>
      </c>
      <c r="D26" s="58" t="s">
        <v>1248</v>
      </c>
      <c r="E26" s="66">
        <v>11161017</v>
      </c>
      <c r="F26" s="66">
        <v>0</v>
      </c>
    </row>
    <row r="27" spans="1:6" s="67" customFormat="1" ht="12">
      <c r="A27" s="64">
        <v>240314</v>
      </c>
      <c r="B27" s="65" t="s">
        <v>1059</v>
      </c>
      <c r="C27" s="59">
        <v>111818000</v>
      </c>
      <c r="D27" s="58" t="s">
        <v>1249</v>
      </c>
      <c r="E27" s="66">
        <v>6110670</v>
      </c>
      <c r="F27" s="66">
        <v>0</v>
      </c>
    </row>
    <row r="28" spans="1:6" s="67" customFormat="1" ht="12">
      <c r="A28" s="64">
        <v>240314</v>
      </c>
      <c r="B28" s="65" t="s">
        <v>1059</v>
      </c>
      <c r="C28" s="68">
        <v>118585000</v>
      </c>
      <c r="D28" s="58" t="s">
        <v>1250</v>
      </c>
      <c r="E28" s="66">
        <v>6757048</v>
      </c>
      <c r="F28" s="66">
        <v>0</v>
      </c>
    </row>
    <row r="29" spans="1:6" s="67" customFormat="1" ht="12">
      <c r="A29" s="64">
        <v>240314</v>
      </c>
      <c r="B29" s="65" t="s">
        <v>1059</v>
      </c>
      <c r="C29" s="68">
        <v>111919000</v>
      </c>
      <c r="D29" s="58" t="s">
        <v>1251</v>
      </c>
      <c r="E29" s="66">
        <v>20437205</v>
      </c>
      <c r="F29" s="66">
        <v>0</v>
      </c>
    </row>
    <row r="30" spans="1:6" s="67" customFormat="1" ht="12">
      <c r="A30" s="64">
        <v>240314</v>
      </c>
      <c r="B30" s="65" t="s">
        <v>1059</v>
      </c>
      <c r="C30" s="68">
        <v>112020000</v>
      </c>
      <c r="D30" s="58" t="s">
        <v>1252</v>
      </c>
      <c r="E30" s="66">
        <v>12854950</v>
      </c>
      <c r="F30" s="66">
        <v>0</v>
      </c>
    </row>
    <row r="31" spans="1:6" s="67" customFormat="1" ht="12">
      <c r="A31" s="64">
        <v>240314</v>
      </c>
      <c r="B31" s="65" t="s">
        <v>1059</v>
      </c>
      <c r="C31" s="68">
        <v>112727000</v>
      </c>
      <c r="D31" s="58" t="s">
        <v>1253</v>
      </c>
      <c r="E31" s="66">
        <v>12069847</v>
      </c>
      <c r="F31" s="66">
        <v>0</v>
      </c>
    </row>
    <row r="32" spans="1:6" s="67" customFormat="1" ht="12">
      <c r="A32" s="64">
        <v>240314</v>
      </c>
      <c r="B32" s="65" t="s">
        <v>1059</v>
      </c>
      <c r="C32" s="68">
        <v>112323000</v>
      </c>
      <c r="D32" s="58" t="s">
        <v>1254</v>
      </c>
      <c r="E32" s="66">
        <v>17921228</v>
      </c>
      <c r="F32" s="66">
        <v>0</v>
      </c>
    </row>
    <row r="33" spans="1:6" s="67" customFormat="1" ht="12">
      <c r="A33" s="64">
        <v>240314</v>
      </c>
      <c r="B33" s="65" t="s">
        <v>1059</v>
      </c>
      <c r="C33" s="68">
        <v>112525000</v>
      </c>
      <c r="D33" s="58" t="s">
        <v>212</v>
      </c>
      <c r="E33" s="66">
        <v>32995339</v>
      </c>
      <c r="F33" s="66">
        <v>0</v>
      </c>
    </row>
    <row r="34" spans="1:6" s="67" customFormat="1" ht="12">
      <c r="A34" s="64">
        <v>240314</v>
      </c>
      <c r="B34" s="65" t="s">
        <v>1059</v>
      </c>
      <c r="C34" s="68">
        <v>119494000</v>
      </c>
      <c r="D34" s="58" t="s">
        <v>1255</v>
      </c>
      <c r="E34" s="66">
        <v>1548860</v>
      </c>
      <c r="F34" s="66">
        <v>0</v>
      </c>
    </row>
    <row r="35" spans="1:6" s="67" customFormat="1" ht="12">
      <c r="A35" s="64">
        <v>240314</v>
      </c>
      <c r="B35" s="65" t="s">
        <v>1059</v>
      </c>
      <c r="C35" s="68">
        <v>119595000</v>
      </c>
      <c r="D35" s="58" t="s">
        <v>1256</v>
      </c>
      <c r="E35" s="66">
        <v>3469914</v>
      </c>
      <c r="F35" s="66">
        <v>0</v>
      </c>
    </row>
    <row r="36" spans="1:6" s="67" customFormat="1" ht="12">
      <c r="A36" s="64">
        <v>240314</v>
      </c>
      <c r="B36" s="65" t="s">
        <v>1059</v>
      </c>
      <c r="C36" s="68">
        <v>114141000</v>
      </c>
      <c r="D36" s="58" t="s">
        <v>1257</v>
      </c>
      <c r="E36" s="66">
        <v>13701419</v>
      </c>
      <c r="F36" s="66">
        <v>0</v>
      </c>
    </row>
    <row r="37" spans="1:6" s="67" customFormat="1" ht="12">
      <c r="A37" s="64">
        <v>240314</v>
      </c>
      <c r="B37" s="65" t="s">
        <v>1059</v>
      </c>
      <c r="C37" s="68">
        <v>114444000</v>
      </c>
      <c r="D37" s="58" t="s">
        <v>1258</v>
      </c>
      <c r="E37" s="66">
        <v>10792719</v>
      </c>
      <c r="F37" s="66">
        <v>0</v>
      </c>
    </row>
    <row r="38" spans="1:6" s="67" customFormat="1" ht="12">
      <c r="A38" s="64">
        <v>240314</v>
      </c>
      <c r="B38" s="65" t="s">
        <v>1059</v>
      </c>
      <c r="C38" s="68">
        <v>114747000</v>
      </c>
      <c r="D38" s="58" t="s">
        <v>1259</v>
      </c>
      <c r="E38" s="66">
        <v>16592853</v>
      </c>
      <c r="F38" s="66">
        <v>0</v>
      </c>
    </row>
    <row r="39" spans="1:6" s="67" customFormat="1" ht="12">
      <c r="A39" s="64">
        <v>240314</v>
      </c>
      <c r="B39" s="65" t="s">
        <v>1059</v>
      </c>
      <c r="C39" s="68">
        <v>115050000</v>
      </c>
      <c r="D39" s="58" t="s">
        <v>1260</v>
      </c>
      <c r="E39" s="66">
        <v>7923297</v>
      </c>
      <c r="F39" s="66">
        <v>0</v>
      </c>
    </row>
    <row r="40" spans="1:6" s="67" customFormat="1" ht="12">
      <c r="A40" s="64">
        <v>240314</v>
      </c>
      <c r="B40" s="65" t="s">
        <v>1059</v>
      </c>
      <c r="C40" s="68">
        <v>115252000</v>
      </c>
      <c r="D40" s="58" t="s">
        <v>1261</v>
      </c>
      <c r="E40" s="66">
        <v>27593679</v>
      </c>
      <c r="F40" s="66">
        <v>0</v>
      </c>
    </row>
    <row r="41" spans="1:6" s="67" customFormat="1" ht="12">
      <c r="A41" s="64">
        <v>240314</v>
      </c>
      <c r="B41" s="65" t="s">
        <v>1059</v>
      </c>
      <c r="C41" s="68">
        <v>115454000</v>
      </c>
      <c r="D41" s="58" t="s">
        <v>1262</v>
      </c>
      <c r="E41" s="66">
        <v>15604629</v>
      </c>
      <c r="F41" s="66">
        <v>0</v>
      </c>
    </row>
    <row r="42" spans="1:6" s="67" customFormat="1" ht="12">
      <c r="A42" s="64">
        <v>240314</v>
      </c>
      <c r="B42" s="65" t="s">
        <v>1059</v>
      </c>
      <c r="C42" s="68">
        <v>118686000</v>
      </c>
      <c r="D42" s="58" t="s">
        <v>1263</v>
      </c>
      <c r="E42" s="66">
        <v>9707541</v>
      </c>
      <c r="F42" s="66">
        <v>0</v>
      </c>
    </row>
    <row r="43" spans="1:6" s="67" customFormat="1" ht="12">
      <c r="A43" s="64">
        <v>240314</v>
      </c>
      <c r="B43" s="65" t="s">
        <v>1059</v>
      </c>
      <c r="C43" s="59">
        <v>116363000</v>
      </c>
      <c r="D43" s="58" t="s">
        <v>1264</v>
      </c>
      <c r="E43" s="66">
        <v>5137734</v>
      </c>
      <c r="F43" s="66">
        <v>0</v>
      </c>
    </row>
    <row r="44" spans="1:6" s="67" customFormat="1" ht="12">
      <c r="A44" s="64">
        <v>240314</v>
      </c>
      <c r="B44" s="65" t="s">
        <v>1059</v>
      </c>
      <c r="C44" s="68">
        <v>116666000</v>
      </c>
      <c r="D44" s="58" t="s">
        <v>1265</v>
      </c>
      <c r="E44" s="66">
        <v>5824729</v>
      </c>
      <c r="F44" s="66">
        <v>0</v>
      </c>
    </row>
    <row r="45" spans="1:6" s="67" customFormat="1" ht="12">
      <c r="A45" s="64">
        <v>240314</v>
      </c>
      <c r="B45" s="65" t="s">
        <v>1059</v>
      </c>
      <c r="C45" s="68">
        <v>118888000</v>
      </c>
      <c r="D45" s="58" t="s">
        <v>1266</v>
      </c>
      <c r="E45" s="66">
        <v>1705473</v>
      </c>
      <c r="F45" s="66">
        <v>0</v>
      </c>
    </row>
    <row r="46" spans="1:6" s="67" customFormat="1" ht="12">
      <c r="A46" s="64">
        <v>240314</v>
      </c>
      <c r="B46" s="65" t="s">
        <v>1059</v>
      </c>
      <c r="C46" s="68">
        <v>116868000</v>
      </c>
      <c r="D46" s="58" t="s">
        <v>1267</v>
      </c>
      <c r="E46" s="66">
        <v>20512681</v>
      </c>
      <c r="F46" s="66">
        <v>0</v>
      </c>
    </row>
    <row r="47" spans="1:6" s="67" customFormat="1" ht="12">
      <c r="A47" s="64">
        <v>240314</v>
      </c>
      <c r="B47" s="65" t="s">
        <v>1059</v>
      </c>
      <c r="C47" s="68">
        <v>117070000</v>
      </c>
      <c r="D47" s="58" t="s">
        <v>1268</v>
      </c>
      <c r="E47" s="66">
        <v>13308430</v>
      </c>
      <c r="F47" s="66">
        <v>0</v>
      </c>
    </row>
    <row r="48" spans="1:6" s="67" customFormat="1" ht="12">
      <c r="A48" s="64">
        <v>240314</v>
      </c>
      <c r="B48" s="65" t="s">
        <v>1059</v>
      </c>
      <c r="C48" s="68">
        <v>117373000</v>
      </c>
      <c r="D48" s="58" t="s">
        <v>1269</v>
      </c>
      <c r="E48" s="66">
        <v>19027705</v>
      </c>
      <c r="F48" s="66">
        <v>0</v>
      </c>
    </row>
    <row r="49" spans="1:6" s="67" customFormat="1" ht="12">
      <c r="A49" s="64">
        <v>240314</v>
      </c>
      <c r="B49" s="65" t="s">
        <v>1059</v>
      </c>
      <c r="C49" s="68">
        <v>117676000</v>
      </c>
      <c r="D49" s="58" t="s">
        <v>1270</v>
      </c>
      <c r="E49" s="66">
        <v>21856269</v>
      </c>
      <c r="F49" s="66">
        <v>0</v>
      </c>
    </row>
    <row r="50" spans="1:6" s="67" customFormat="1" ht="12">
      <c r="A50" s="64">
        <v>240314</v>
      </c>
      <c r="B50" s="65" t="s">
        <v>1059</v>
      </c>
      <c r="C50" s="68">
        <v>119797000</v>
      </c>
      <c r="D50" s="58" t="s">
        <v>1271</v>
      </c>
      <c r="E50" s="66">
        <v>1377056</v>
      </c>
      <c r="F50" s="66">
        <v>0</v>
      </c>
    </row>
    <row r="51" spans="1:6" s="67" customFormat="1" ht="12">
      <c r="A51" s="64">
        <v>240314</v>
      </c>
      <c r="B51" s="65" t="s">
        <v>1059</v>
      </c>
      <c r="C51" s="68">
        <v>119999000</v>
      </c>
      <c r="D51" s="58" t="s">
        <v>1272</v>
      </c>
      <c r="E51" s="66">
        <v>2648445</v>
      </c>
      <c r="F51" s="66">
        <v>0</v>
      </c>
    </row>
    <row r="52" spans="1:6" s="67" customFormat="1" ht="12">
      <c r="A52" s="64">
        <v>240314</v>
      </c>
      <c r="B52" s="65" t="s">
        <v>1059</v>
      </c>
      <c r="C52" s="59">
        <v>210108001</v>
      </c>
      <c r="D52" s="58" t="s">
        <v>1273</v>
      </c>
      <c r="E52" s="66">
        <v>14534079</v>
      </c>
      <c r="F52" s="66">
        <v>0</v>
      </c>
    </row>
    <row r="53" spans="1:6" s="67" customFormat="1" ht="12">
      <c r="A53" s="64">
        <v>240314</v>
      </c>
      <c r="B53" s="65" t="s">
        <v>1059</v>
      </c>
      <c r="C53" s="59">
        <v>210111001</v>
      </c>
      <c r="D53" s="58" t="s">
        <v>1274</v>
      </c>
      <c r="E53" s="66">
        <v>80946247</v>
      </c>
      <c r="F53" s="66">
        <v>0</v>
      </c>
    </row>
    <row r="54" spans="1:6" s="67" customFormat="1" ht="12">
      <c r="A54" s="64">
        <v>240314</v>
      </c>
      <c r="B54" s="65" t="s">
        <v>1059</v>
      </c>
      <c r="C54" s="59">
        <v>210113001</v>
      </c>
      <c r="D54" s="58" t="s">
        <v>1275</v>
      </c>
      <c r="E54" s="66">
        <v>14642974</v>
      </c>
      <c r="F54" s="66">
        <v>0</v>
      </c>
    </row>
    <row r="55" spans="1:6" s="67" customFormat="1" ht="12">
      <c r="A55" s="64">
        <v>240314</v>
      </c>
      <c r="B55" s="65" t="s">
        <v>1059</v>
      </c>
      <c r="C55" s="69">
        <v>210147001</v>
      </c>
      <c r="D55" s="58" t="s">
        <v>1276</v>
      </c>
      <c r="E55" s="66">
        <v>6749565</v>
      </c>
      <c r="F55" s="66">
        <v>0</v>
      </c>
    </row>
    <row r="56" spans="1:6" s="67" customFormat="1" ht="12">
      <c r="A56" s="64">
        <v>240314</v>
      </c>
      <c r="B56" s="65" t="s">
        <v>1059</v>
      </c>
      <c r="C56" s="59" t="s">
        <v>1277</v>
      </c>
      <c r="D56" s="58" t="s">
        <v>1278</v>
      </c>
      <c r="E56" s="66">
        <v>4506083</v>
      </c>
      <c r="F56" s="66">
        <v>0</v>
      </c>
    </row>
    <row r="57" spans="1:6" s="67" customFormat="1" ht="12">
      <c r="A57" s="64">
        <v>240314</v>
      </c>
      <c r="B57" s="65" t="s">
        <v>1059</v>
      </c>
      <c r="C57" s="59" t="s">
        <v>1279</v>
      </c>
      <c r="D57" s="58" t="s">
        <v>1280</v>
      </c>
      <c r="E57" s="66">
        <v>1688830</v>
      </c>
      <c r="F57" s="66">
        <v>0</v>
      </c>
    </row>
    <row r="58" spans="1:6" s="67" customFormat="1" ht="12">
      <c r="A58" s="64">
        <v>240314</v>
      </c>
      <c r="B58" s="65" t="s">
        <v>1059</v>
      </c>
      <c r="C58" s="59" t="s">
        <v>1281</v>
      </c>
      <c r="D58" s="58" t="s">
        <v>1282</v>
      </c>
      <c r="E58" s="66">
        <v>7421187</v>
      </c>
      <c r="F58" s="66">
        <v>0</v>
      </c>
    </row>
    <row r="59" spans="1:6" s="67" customFormat="1" ht="12">
      <c r="A59" s="64">
        <v>240314</v>
      </c>
      <c r="B59" s="65" t="s">
        <v>1059</v>
      </c>
      <c r="C59" s="59" t="s">
        <v>1283</v>
      </c>
      <c r="D59" s="58" t="s">
        <v>1284</v>
      </c>
      <c r="E59" s="66">
        <v>24605665</v>
      </c>
      <c r="F59" s="66">
        <v>0</v>
      </c>
    </row>
    <row r="60" spans="1:6" s="67" customFormat="1" ht="12">
      <c r="A60" s="64">
        <v>240314</v>
      </c>
      <c r="B60" s="65" t="s">
        <v>1059</v>
      </c>
      <c r="C60" s="59" t="s">
        <v>1285</v>
      </c>
      <c r="D60" s="58" t="s">
        <v>1286</v>
      </c>
      <c r="E60" s="66">
        <v>2932038</v>
      </c>
      <c r="F60" s="66">
        <v>0</v>
      </c>
    </row>
    <row r="61" spans="1:6" s="67" customFormat="1" ht="12">
      <c r="A61" s="64">
        <v>240314</v>
      </c>
      <c r="B61" s="65" t="s">
        <v>1059</v>
      </c>
      <c r="C61" s="59">
        <v>215808758</v>
      </c>
      <c r="D61" s="58" t="s">
        <v>1287</v>
      </c>
      <c r="E61" s="66">
        <v>3956331</v>
      </c>
      <c r="F61" s="66">
        <v>0</v>
      </c>
    </row>
    <row r="62" spans="1:6" s="67" customFormat="1" ht="12">
      <c r="A62" s="64">
        <v>240314</v>
      </c>
      <c r="B62" s="65" t="s">
        <v>1059</v>
      </c>
      <c r="C62" s="59" t="s">
        <v>1288</v>
      </c>
      <c r="D62" s="58" t="s">
        <v>1289</v>
      </c>
      <c r="E62" s="66">
        <v>2507977</v>
      </c>
      <c r="F62" s="66">
        <v>0</v>
      </c>
    </row>
    <row r="63" spans="1:6" s="67" customFormat="1" ht="12">
      <c r="A63" s="64">
        <v>240314</v>
      </c>
      <c r="B63" s="65" t="s">
        <v>1059</v>
      </c>
      <c r="C63" s="68">
        <v>210115001</v>
      </c>
      <c r="D63" s="58" t="s">
        <v>1290</v>
      </c>
      <c r="E63" s="66">
        <v>2148916</v>
      </c>
      <c r="F63" s="66">
        <v>0</v>
      </c>
    </row>
    <row r="64" spans="1:6" s="67" customFormat="1" ht="12">
      <c r="A64" s="64">
        <v>240314</v>
      </c>
      <c r="B64" s="65" t="s">
        <v>1059</v>
      </c>
      <c r="C64" s="68">
        <v>213815238</v>
      </c>
      <c r="D64" s="58" t="s">
        <v>1291</v>
      </c>
      <c r="E64" s="66">
        <v>2207253</v>
      </c>
      <c r="F64" s="66">
        <v>0</v>
      </c>
    </row>
    <row r="65" spans="1:6" s="67" customFormat="1" ht="12">
      <c r="A65" s="64">
        <v>240314</v>
      </c>
      <c r="B65" s="65" t="s">
        <v>1059</v>
      </c>
      <c r="C65" s="68">
        <v>215915759</v>
      </c>
      <c r="D65" s="58" t="s">
        <v>1292</v>
      </c>
      <c r="E65" s="66">
        <v>2843228</v>
      </c>
      <c r="F65" s="66">
        <v>0</v>
      </c>
    </row>
    <row r="66" spans="1:6" s="67" customFormat="1" ht="12">
      <c r="A66" s="64">
        <v>240314</v>
      </c>
      <c r="B66" s="65" t="s">
        <v>1059</v>
      </c>
      <c r="C66" s="68">
        <v>210117001</v>
      </c>
      <c r="D66" s="58" t="s">
        <v>1293</v>
      </c>
      <c r="E66" s="66">
        <v>6546377</v>
      </c>
      <c r="F66" s="66">
        <v>0</v>
      </c>
    </row>
    <row r="67" spans="1:6" s="67" customFormat="1" ht="12">
      <c r="A67" s="64">
        <v>240314</v>
      </c>
      <c r="B67" s="65" t="s">
        <v>1059</v>
      </c>
      <c r="C67" s="68">
        <v>210118001</v>
      </c>
      <c r="D67" s="58" t="s">
        <v>1294</v>
      </c>
      <c r="E67" s="66">
        <v>3521740</v>
      </c>
      <c r="F67" s="66">
        <v>0</v>
      </c>
    </row>
    <row r="68" spans="1:6" s="67" customFormat="1" ht="12">
      <c r="A68" s="64">
        <v>240314</v>
      </c>
      <c r="B68" s="65" t="s">
        <v>1059</v>
      </c>
      <c r="C68" s="68">
        <v>210119001</v>
      </c>
      <c r="D68" s="58" t="s">
        <v>1295</v>
      </c>
      <c r="E68" s="66">
        <v>4403698</v>
      </c>
      <c r="F68" s="66">
        <v>0</v>
      </c>
    </row>
    <row r="69" spans="1:6" s="67" customFormat="1" ht="12">
      <c r="A69" s="64">
        <v>240314</v>
      </c>
      <c r="B69" s="65" t="s">
        <v>1059</v>
      </c>
      <c r="C69" s="68">
        <v>210120001</v>
      </c>
      <c r="D69" s="58" t="s">
        <v>1296</v>
      </c>
      <c r="E69" s="66">
        <v>5985397</v>
      </c>
      <c r="F69" s="66">
        <v>0</v>
      </c>
    </row>
    <row r="70" spans="1:6" s="67" customFormat="1" ht="12">
      <c r="A70" s="64">
        <v>240314</v>
      </c>
      <c r="B70" s="65" t="s">
        <v>1059</v>
      </c>
      <c r="C70" s="68">
        <v>210123001</v>
      </c>
      <c r="D70" s="58" t="s">
        <v>1297</v>
      </c>
      <c r="E70" s="66">
        <v>2338830</v>
      </c>
      <c r="F70" s="66">
        <v>0</v>
      </c>
    </row>
    <row r="71" spans="1:6" s="67" customFormat="1" ht="12">
      <c r="A71" s="64">
        <v>240314</v>
      </c>
      <c r="B71" s="65" t="s">
        <v>1059</v>
      </c>
      <c r="C71" s="68">
        <v>211723417</v>
      </c>
      <c r="D71" s="58" t="s">
        <v>1298</v>
      </c>
      <c r="E71" s="66">
        <v>7334573</v>
      </c>
      <c r="F71" s="66">
        <v>0</v>
      </c>
    </row>
    <row r="72" spans="1:6" s="67" customFormat="1" ht="12">
      <c r="A72" s="64">
        <v>240314</v>
      </c>
      <c r="B72" s="65" t="s">
        <v>1059</v>
      </c>
      <c r="C72" s="68">
        <v>216023660</v>
      </c>
      <c r="D72" s="58" t="s">
        <v>1299</v>
      </c>
      <c r="E72" s="66">
        <v>1952250</v>
      </c>
      <c r="F72" s="66">
        <v>0</v>
      </c>
    </row>
    <row r="73" spans="1:6" s="67" customFormat="1" ht="12">
      <c r="A73" s="64">
        <v>240314</v>
      </c>
      <c r="B73" s="65" t="s">
        <v>1059</v>
      </c>
      <c r="C73" s="68">
        <v>219025290</v>
      </c>
      <c r="D73" s="58" t="s">
        <v>1300</v>
      </c>
      <c r="E73" s="66">
        <v>1716848</v>
      </c>
      <c r="F73" s="66">
        <v>0</v>
      </c>
    </row>
    <row r="74" spans="1:6" s="67" customFormat="1" ht="12">
      <c r="A74" s="64">
        <v>240314</v>
      </c>
      <c r="B74" s="65" t="s">
        <v>1059</v>
      </c>
      <c r="C74" s="68">
        <v>210725307</v>
      </c>
      <c r="D74" s="58" t="s">
        <v>1301</v>
      </c>
      <c r="E74" s="66">
        <v>1266999</v>
      </c>
      <c r="F74" s="66">
        <v>0</v>
      </c>
    </row>
    <row r="75" spans="1:6" s="67" customFormat="1" ht="12">
      <c r="A75" s="64">
        <v>240314</v>
      </c>
      <c r="B75" s="65" t="s">
        <v>1059</v>
      </c>
      <c r="C75" s="68">
        <v>215425754</v>
      </c>
      <c r="D75" s="58" t="s">
        <v>1302</v>
      </c>
      <c r="E75" s="66">
        <v>5263848</v>
      </c>
      <c r="F75" s="66">
        <v>0</v>
      </c>
    </row>
    <row r="76" spans="1:6" s="67" customFormat="1" ht="12">
      <c r="A76" s="64">
        <v>240314</v>
      </c>
      <c r="B76" s="65" t="s">
        <v>1059</v>
      </c>
      <c r="C76" s="68">
        <v>213044430</v>
      </c>
      <c r="D76" s="58" t="s">
        <v>1303</v>
      </c>
      <c r="E76" s="66">
        <v>2792498</v>
      </c>
      <c r="F76" s="66">
        <v>0</v>
      </c>
    </row>
    <row r="77" spans="1:6" s="67" customFormat="1" ht="12">
      <c r="A77" s="64">
        <v>240314</v>
      </c>
      <c r="B77" s="65" t="s">
        <v>1059</v>
      </c>
      <c r="C77" s="68">
        <v>210141001</v>
      </c>
      <c r="D77" s="58" t="s">
        <v>1304</v>
      </c>
      <c r="E77" s="66">
        <v>6588982</v>
      </c>
      <c r="F77" s="66">
        <v>0</v>
      </c>
    </row>
    <row r="78" spans="1:6" s="67" customFormat="1" ht="12">
      <c r="A78" s="64">
        <v>240314</v>
      </c>
      <c r="B78" s="65" t="s">
        <v>1059</v>
      </c>
      <c r="C78" s="68">
        <v>218947189</v>
      </c>
      <c r="D78" s="58" t="s">
        <v>1305</v>
      </c>
      <c r="E78" s="66">
        <v>2335861</v>
      </c>
      <c r="F78" s="66">
        <v>0</v>
      </c>
    </row>
    <row r="79" spans="1:6" s="67" customFormat="1" ht="12">
      <c r="A79" s="64">
        <v>240314</v>
      </c>
      <c r="B79" s="65" t="s">
        <v>1059</v>
      </c>
      <c r="C79" s="68">
        <v>210150001</v>
      </c>
      <c r="D79" s="58" t="s">
        <v>1306</v>
      </c>
      <c r="E79" s="66">
        <v>6846904</v>
      </c>
      <c r="F79" s="66">
        <v>0</v>
      </c>
    </row>
    <row r="80" spans="1:6" s="67" customFormat="1" ht="12">
      <c r="A80" s="64">
        <v>240314</v>
      </c>
      <c r="B80" s="65" t="s">
        <v>1059</v>
      </c>
      <c r="C80" s="68">
        <v>210152001</v>
      </c>
      <c r="D80" s="58" t="s">
        <v>1307</v>
      </c>
      <c r="E80" s="66">
        <v>7533241</v>
      </c>
      <c r="F80" s="66">
        <v>0</v>
      </c>
    </row>
    <row r="81" spans="1:6" s="67" customFormat="1" ht="12">
      <c r="A81" s="64">
        <v>240314</v>
      </c>
      <c r="B81" s="65" t="s">
        <v>1059</v>
      </c>
      <c r="C81" s="68">
        <v>213552835</v>
      </c>
      <c r="D81" s="58" t="s">
        <v>1308</v>
      </c>
      <c r="E81" s="66">
        <v>3912139</v>
      </c>
      <c r="F81" s="66">
        <v>0</v>
      </c>
    </row>
    <row r="82" spans="1:6" s="67" customFormat="1" ht="12">
      <c r="A82" s="64">
        <v>240314</v>
      </c>
      <c r="B82" s="65" t="s">
        <v>1059</v>
      </c>
      <c r="C82" s="68">
        <v>210154001</v>
      </c>
      <c r="D82" s="58" t="s">
        <v>1309</v>
      </c>
      <c r="E82" s="66">
        <v>11124628</v>
      </c>
      <c r="F82" s="66">
        <v>0</v>
      </c>
    </row>
    <row r="83" spans="1:6" s="67" customFormat="1" ht="12">
      <c r="A83" s="64">
        <v>240314</v>
      </c>
      <c r="B83" s="65" t="s">
        <v>1059</v>
      </c>
      <c r="C83" s="70">
        <v>210163001</v>
      </c>
      <c r="D83" s="58" t="s">
        <v>1310</v>
      </c>
      <c r="E83" s="66">
        <v>4667832</v>
      </c>
      <c r="F83" s="66">
        <v>0</v>
      </c>
    </row>
    <row r="84" spans="1:6" s="67" customFormat="1" ht="12">
      <c r="A84" s="64">
        <v>240314</v>
      </c>
      <c r="B84" s="65" t="s">
        <v>1059</v>
      </c>
      <c r="C84" s="68">
        <v>210166001</v>
      </c>
      <c r="D84" s="58" t="s">
        <v>1311</v>
      </c>
      <c r="E84" s="66">
        <v>2676625</v>
      </c>
      <c r="F84" s="66">
        <v>0</v>
      </c>
    </row>
    <row r="85" spans="1:6" s="67" customFormat="1" ht="12">
      <c r="A85" s="64">
        <v>240314</v>
      </c>
      <c r="B85" s="65" t="s">
        <v>1059</v>
      </c>
      <c r="C85" s="68">
        <v>217066170</v>
      </c>
      <c r="D85" s="58" t="s">
        <v>1312</v>
      </c>
      <c r="E85" s="66">
        <v>6902915</v>
      </c>
      <c r="F85" s="66">
        <v>0</v>
      </c>
    </row>
    <row r="86" spans="1:6" s="67" customFormat="1" ht="12">
      <c r="A86" s="64">
        <v>240314</v>
      </c>
      <c r="B86" s="65" t="s">
        <v>1059</v>
      </c>
      <c r="C86" s="68">
        <v>210168001</v>
      </c>
      <c r="D86" s="58" t="s">
        <v>1313</v>
      </c>
      <c r="E86" s="66">
        <v>3380619</v>
      </c>
      <c r="F86" s="66">
        <v>0</v>
      </c>
    </row>
    <row r="87" spans="1:6" s="67" customFormat="1" ht="12">
      <c r="A87" s="64">
        <v>240314</v>
      </c>
      <c r="B87" s="65" t="s">
        <v>1059</v>
      </c>
      <c r="C87" s="68">
        <v>218168081</v>
      </c>
      <c r="D87" s="58" t="s">
        <v>1314</v>
      </c>
      <c r="E87" s="66">
        <v>8474850</v>
      </c>
      <c r="F87" s="66">
        <v>0</v>
      </c>
    </row>
    <row r="88" spans="1:6" s="67" customFormat="1" ht="12">
      <c r="A88" s="64">
        <v>240314</v>
      </c>
      <c r="B88" s="65" t="s">
        <v>1059</v>
      </c>
      <c r="C88" s="68">
        <v>217668276</v>
      </c>
      <c r="D88" s="58" t="s">
        <v>1315</v>
      </c>
      <c r="E88" s="66">
        <v>3009003</v>
      </c>
      <c r="F88" s="66">
        <v>0</v>
      </c>
    </row>
    <row r="89" spans="1:6" s="67" customFormat="1" ht="12">
      <c r="A89" s="64">
        <v>240314</v>
      </c>
      <c r="B89" s="65" t="s">
        <v>1059</v>
      </c>
      <c r="C89" s="68">
        <v>210768307</v>
      </c>
      <c r="D89" s="58" t="s">
        <v>1316</v>
      </c>
      <c r="E89" s="66">
        <v>2012563</v>
      </c>
      <c r="F89" s="66">
        <v>0</v>
      </c>
    </row>
    <row r="90" spans="1:6" s="67" customFormat="1" ht="12">
      <c r="A90" s="64">
        <v>240314</v>
      </c>
      <c r="B90" s="65" t="s">
        <v>1059</v>
      </c>
      <c r="C90" s="68">
        <v>210170001</v>
      </c>
      <c r="D90" s="58" t="s">
        <v>1317</v>
      </c>
      <c r="E90" s="66">
        <v>5875836</v>
      </c>
      <c r="F90" s="66">
        <v>0</v>
      </c>
    </row>
    <row r="91" spans="1:6" s="67" customFormat="1" ht="12">
      <c r="A91" s="64">
        <v>240314</v>
      </c>
      <c r="B91" s="65" t="s">
        <v>1059</v>
      </c>
      <c r="C91" s="68">
        <v>210173001</v>
      </c>
      <c r="D91" s="58" t="s">
        <v>1318</v>
      </c>
      <c r="E91" s="66">
        <v>7221817</v>
      </c>
      <c r="F91" s="66">
        <v>0</v>
      </c>
    </row>
    <row r="92" spans="1:6" s="67" customFormat="1" ht="12">
      <c r="A92" s="64">
        <v>240314</v>
      </c>
      <c r="B92" s="65" t="s">
        <v>1059</v>
      </c>
      <c r="C92" s="68">
        <v>210176001</v>
      </c>
      <c r="D92" s="58" t="s">
        <v>1319</v>
      </c>
      <c r="E92" s="66">
        <v>7126886</v>
      </c>
      <c r="F92" s="66">
        <v>0</v>
      </c>
    </row>
    <row r="93" spans="1:6" s="67" customFormat="1" ht="12">
      <c r="A93" s="64">
        <v>240314</v>
      </c>
      <c r="B93" s="65" t="s">
        <v>1059</v>
      </c>
      <c r="C93" s="68">
        <v>210976109</v>
      </c>
      <c r="D93" s="58" t="s">
        <v>1320</v>
      </c>
      <c r="E93" s="66">
        <v>1673692</v>
      </c>
      <c r="F93" s="66">
        <v>0</v>
      </c>
    </row>
    <row r="94" spans="1:6" s="67" customFormat="1" ht="12">
      <c r="A94" s="64">
        <v>240314</v>
      </c>
      <c r="B94" s="65" t="s">
        <v>1059</v>
      </c>
      <c r="C94" s="68">
        <v>211176111</v>
      </c>
      <c r="D94" s="58" t="s">
        <v>1321</v>
      </c>
      <c r="E94" s="66">
        <v>19892948</v>
      </c>
      <c r="F94" s="66">
        <v>0</v>
      </c>
    </row>
    <row r="95" spans="1:6" s="67" customFormat="1" ht="12">
      <c r="A95" s="64">
        <v>240314</v>
      </c>
      <c r="B95" s="65" t="s">
        <v>1059</v>
      </c>
      <c r="C95" s="68">
        <v>214776147</v>
      </c>
      <c r="D95" s="58" t="s">
        <v>1322</v>
      </c>
      <c r="E95" s="66">
        <v>1901610</v>
      </c>
      <c r="F95" s="66">
        <v>0</v>
      </c>
    </row>
    <row r="96" spans="1:6" s="67" customFormat="1" ht="12">
      <c r="A96" s="64">
        <v>240314</v>
      </c>
      <c r="B96" s="65" t="s">
        <v>1059</v>
      </c>
      <c r="C96" s="68">
        <v>212076520</v>
      </c>
      <c r="D96" s="58" t="s">
        <v>1323</v>
      </c>
      <c r="E96" s="66">
        <v>3699139</v>
      </c>
      <c r="F96" s="66">
        <v>0</v>
      </c>
    </row>
    <row r="97" spans="1:6" s="67" customFormat="1" ht="12">
      <c r="A97" s="64">
        <v>240314</v>
      </c>
      <c r="B97" s="65" t="s">
        <v>1059</v>
      </c>
      <c r="C97" s="68">
        <v>213476834</v>
      </c>
      <c r="D97" s="58" t="s">
        <v>1324</v>
      </c>
      <c r="E97" s="66">
        <v>2640947</v>
      </c>
      <c r="F97" s="66">
        <v>0</v>
      </c>
    </row>
    <row r="98" spans="1:6" s="67" customFormat="1" ht="12">
      <c r="A98" s="64">
        <v>240314</v>
      </c>
      <c r="B98" s="65" t="s">
        <v>1059</v>
      </c>
      <c r="C98" s="59" t="s">
        <v>1325</v>
      </c>
      <c r="D98" s="74" t="s">
        <v>1326</v>
      </c>
      <c r="E98" s="66">
        <v>18170</v>
      </c>
      <c r="F98" s="66">
        <v>0</v>
      </c>
    </row>
    <row r="99" spans="1:6" s="67" customFormat="1" ht="12">
      <c r="A99" s="64">
        <v>240314</v>
      </c>
      <c r="B99" s="65" t="s">
        <v>1059</v>
      </c>
      <c r="C99" s="59" t="s">
        <v>1327</v>
      </c>
      <c r="D99" s="74" t="s">
        <v>1328</v>
      </c>
      <c r="E99" s="66">
        <v>2552</v>
      </c>
      <c r="F99" s="66">
        <v>0</v>
      </c>
    </row>
    <row r="100" spans="1:6" s="67" customFormat="1" ht="12">
      <c r="A100" s="64">
        <v>240314</v>
      </c>
      <c r="B100" s="65" t="s">
        <v>1059</v>
      </c>
      <c r="C100" s="59" t="s">
        <v>1329</v>
      </c>
      <c r="D100" s="74" t="s">
        <v>1330</v>
      </c>
      <c r="E100" s="66">
        <v>4378</v>
      </c>
      <c r="F100" s="66">
        <v>0</v>
      </c>
    </row>
    <row r="101" spans="1:6" s="67" customFormat="1" ht="12">
      <c r="A101" s="64">
        <v>240314</v>
      </c>
      <c r="B101" s="65" t="s">
        <v>1059</v>
      </c>
      <c r="C101" s="59" t="s">
        <v>1331</v>
      </c>
      <c r="D101" s="74" t="s">
        <v>1332</v>
      </c>
      <c r="E101" s="66">
        <v>29858</v>
      </c>
      <c r="F101" s="66">
        <v>0</v>
      </c>
    </row>
    <row r="102" spans="1:6" s="67" customFormat="1" ht="12">
      <c r="A102" s="64">
        <v>240314</v>
      </c>
      <c r="B102" s="65" t="s">
        <v>1059</v>
      </c>
      <c r="C102" s="59" t="s">
        <v>1333</v>
      </c>
      <c r="D102" s="74" t="s">
        <v>1334</v>
      </c>
      <c r="E102" s="66">
        <v>24395</v>
      </c>
      <c r="F102" s="66">
        <v>0</v>
      </c>
    </row>
    <row r="103" spans="1:6" s="67" customFormat="1" ht="12">
      <c r="A103" s="64">
        <v>240314</v>
      </c>
      <c r="B103" s="65" t="s">
        <v>1059</v>
      </c>
      <c r="C103" s="59" t="s">
        <v>1335</v>
      </c>
      <c r="D103" s="74" t="s">
        <v>1336</v>
      </c>
      <c r="E103" s="66">
        <v>44305</v>
      </c>
      <c r="F103" s="66">
        <v>0</v>
      </c>
    </row>
    <row r="104" spans="1:6" s="67" customFormat="1" ht="12">
      <c r="A104" s="64">
        <v>240314</v>
      </c>
      <c r="B104" s="65" t="s">
        <v>1059</v>
      </c>
      <c r="C104" s="59" t="s">
        <v>1337</v>
      </c>
      <c r="D104" s="74" t="s">
        <v>1338</v>
      </c>
      <c r="E104" s="66">
        <v>6442</v>
      </c>
      <c r="F104" s="66">
        <v>0</v>
      </c>
    </row>
    <row r="105" spans="1:6" s="67" customFormat="1" ht="12">
      <c r="A105" s="64">
        <v>240314</v>
      </c>
      <c r="B105" s="65" t="s">
        <v>1059</v>
      </c>
      <c r="C105" s="59" t="s">
        <v>1339</v>
      </c>
      <c r="D105" s="74" t="s">
        <v>1340</v>
      </c>
      <c r="E105" s="66">
        <v>13240</v>
      </c>
      <c r="F105" s="66">
        <v>0</v>
      </c>
    </row>
    <row r="106" spans="1:6" s="67" customFormat="1" ht="12">
      <c r="A106" s="64">
        <v>240314</v>
      </c>
      <c r="B106" s="65" t="s">
        <v>1059</v>
      </c>
      <c r="C106" s="59" t="s">
        <v>1341</v>
      </c>
      <c r="D106" s="74" t="s">
        <v>1342</v>
      </c>
      <c r="E106" s="66">
        <v>16725</v>
      </c>
      <c r="F106" s="66">
        <v>0</v>
      </c>
    </row>
    <row r="107" spans="1:6" s="67" customFormat="1" ht="12">
      <c r="A107" s="64">
        <v>240314</v>
      </c>
      <c r="B107" s="65" t="s">
        <v>1059</v>
      </c>
      <c r="C107" s="59" t="s">
        <v>1343</v>
      </c>
      <c r="D107" s="74" t="s">
        <v>1344</v>
      </c>
      <c r="E107" s="66">
        <v>8311</v>
      </c>
      <c r="F107" s="66">
        <v>0</v>
      </c>
    </row>
    <row r="108" spans="1:6" s="67" customFormat="1" ht="12">
      <c r="A108" s="64">
        <v>240314</v>
      </c>
      <c r="B108" s="65" t="s">
        <v>1059</v>
      </c>
      <c r="C108" s="59" t="s">
        <v>1345</v>
      </c>
      <c r="D108" s="74" t="s">
        <v>1346</v>
      </c>
      <c r="E108" s="66">
        <v>101710</v>
      </c>
      <c r="F108" s="66">
        <v>0</v>
      </c>
    </row>
    <row r="109" spans="1:6" s="67" customFormat="1" ht="12">
      <c r="A109" s="64">
        <v>240314</v>
      </c>
      <c r="B109" s="65" t="s">
        <v>1059</v>
      </c>
      <c r="C109" s="59">
        <v>215105051</v>
      </c>
      <c r="D109" s="74" t="s">
        <v>1347</v>
      </c>
      <c r="E109" s="66">
        <v>54072</v>
      </c>
      <c r="F109" s="66">
        <v>0</v>
      </c>
    </row>
    <row r="110" spans="1:6" s="67" customFormat="1" ht="12">
      <c r="A110" s="64">
        <v>240314</v>
      </c>
      <c r="B110" s="65" t="s">
        <v>1059</v>
      </c>
      <c r="C110" s="59" t="s">
        <v>1348</v>
      </c>
      <c r="D110" s="74" t="s">
        <v>1349</v>
      </c>
      <c r="E110" s="66">
        <v>12928</v>
      </c>
      <c r="F110" s="66">
        <v>0</v>
      </c>
    </row>
    <row r="111" spans="1:6" s="67" customFormat="1" ht="12">
      <c r="A111" s="64">
        <v>240314</v>
      </c>
      <c r="B111" s="65" t="s">
        <v>1059</v>
      </c>
      <c r="C111" s="59">
        <v>215905059</v>
      </c>
      <c r="D111" s="74" t="s">
        <v>1350</v>
      </c>
      <c r="E111" s="66">
        <v>6336</v>
      </c>
      <c r="F111" s="66">
        <v>0</v>
      </c>
    </row>
    <row r="112" spans="1:6" s="67" customFormat="1" ht="12">
      <c r="A112" s="64">
        <v>240314</v>
      </c>
      <c r="B112" s="65" t="s">
        <v>1059</v>
      </c>
      <c r="C112" s="59" t="s">
        <v>1351</v>
      </c>
      <c r="D112" s="74" t="s">
        <v>1352</v>
      </c>
      <c r="E112" s="66">
        <v>43765</v>
      </c>
      <c r="F112" s="66">
        <v>0</v>
      </c>
    </row>
    <row r="113" spans="1:6" s="67" customFormat="1" ht="12">
      <c r="A113" s="64">
        <v>240314</v>
      </c>
      <c r="B113" s="65" t="s">
        <v>1059</v>
      </c>
      <c r="C113" s="59" t="s">
        <v>1353</v>
      </c>
      <c r="D113" s="74" t="s">
        <v>1354</v>
      </c>
      <c r="E113" s="66">
        <v>7284</v>
      </c>
      <c r="F113" s="66">
        <v>0</v>
      </c>
    </row>
    <row r="114" spans="1:6" s="67" customFormat="1" ht="12">
      <c r="A114" s="64">
        <v>240314</v>
      </c>
      <c r="B114" s="65" t="s">
        <v>1059</v>
      </c>
      <c r="C114" s="59" t="s">
        <v>1355</v>
      </c>
      <c r="D114" s="74" t="s">
        <v>1356</v>
      </c>
      <c r="E114" s="66">
        <v>9983</v>
      </c>
      <c r="F114" s="66">
        <v>0</v>
      </c>
    </row>
    <row r="115" spans="1:6" s="67" customFormat="1" ht="12">
      <c r="A115" s="64">
        <v>240314</v>
      </c>
      <c r="B115" s="65" t="s">
        <v>1059</v>
      </c>
      <c r="C115" s="59" t="s">
        <v>1357</v>
      </c>
      <c r="D115" s="74" t="s">
        <v>1358</v>
      </c>
      <c r="E115" s="66">
        <v>17549</v>
      </c>
      <c r="F115" s="66">
        <v>0</v>
      </c>
    </row>
    <row r="116" spans="1:6" s="67" customFormat="1" ht="12">
      <c r="A116" s="64">
        <v>240314</v>
      </c>
      <c r="B116" s="65" t="s">
        <v>1059</v>
      </c>
      <c r="C116" s="59" t="s">
        <v>1359</v>
      </c>
      <c r="D116" s="74" t="s">
        <v>1360</v>
      </c>
      <c r="E116" s="66">
        <v>27870</v>
      </c>
      <c r="F116" s="66">
        <v>0</v>
      </c>
    </row>
    <row r="117" spans="1:6" s="67" customFormat="1" ht="12">
      <c r="A117" s="64">
        <v>240314</v>
      </c>
      <c r="B117" s="65" t="s">
        <v>1059</v>
      </c>
      <c r="C117" s="59" t="s">
        <v>1361</v>
      </c>
      <c r="D117" s="74" t="s">
        <v>1362</v>
      </c>
      <c r="E117" s="66">
        <v>10562</v>
      </c>
      <c r="F117" s="66">
        <v>0</v>
      </c>
    </row>
    <row r="118" spans="1:6" s="67" customFormat="1" ht="12">
      <c r="A118" s="64">
        <v>240314</v>
      </c>
      <c r="B118" s="65" t="s">
        <v>1059</v>
      </c>
      <c r="C118" s="59" t="s">
        <v>1363</v>
      </c>
      <c r="D118" s="74" t="s">
        <v>1364</v>
      </c>
      <c r="E118" s="66">
        <v>8205</v>
      </c>
      <c r="F118" s="66">
        <v>0</v>
      </c>
    </row>
    <row r="119" spans="1:6" s="67" customFormat="1" ht="12">
      <c r="A119" s="64">
        <v>240314</v>
      </c>
      <c r="B119" s="65" t="s">
        <v>1059</v>
      </c>
      <c r="C119" s="59" t="s">
        <v>1365</v>
      </c>
      <c r="D119" s="74" t="s">
        <v>1366</v>
      </c>
      <c r="E119" s="66">
        <v>38219</v>
      </c>
      <c r="F119" s="66">
        <v>0</v>
      </c>
    </row>
    <row r="120" spans="1:6" s="67" customFormat="1" ht="12">
      <c r="A120" s="64">
        <v>240314</v>
      </c>
      <c r="B120" s="65" t="s">
        <v>1059</v>
      </c>
      <c r="C120" s="59" t="s">
        <v>1367</v>
      </c>
      <c r="D120" s="74" t="s">
        <v>1368</v>
      </c>
      <c r="E120" s="66">
        <v>10352</v>
      </c>
      <c r="F120" s="66">
        <v>0</v>
      </c>
    </row>
    <row r="121" spans="1:6" s="67" customFormat="1" ht="12">
      <c r="A121" s="64">
        <v>240314</v>
      </c>
      <c r="B121" s="65" t="s">
        <v>1059</v>
      </c>
      <c r="C121" s="59">
        <v>212905129</v>
      </c>
      <c r="D121" s="74" t="s">
        <v>1369</v>
      </c>
      <c r="E121" s="66">
        <v>55735</v>
      </c>
      <c r="F121" s="66">
        <v>0</v>
      </c>
    </row>
    <row r="122" spans="1:6" s="67" customFormat="1" ht="12">
      <c r="A122" s="64">
        <v>240314</v>
      </c>
      <c r="B122" s="65" t="s">
        <v>1059</v>
      </c>
      <c r="C122" s="59" t="s">
        <v>1370</v>
      </c>
      <c r="D122" s="74" t="s">
        <v>1371</v>
      </c>
      <c r="E122" s="66">
        <v>10335</v>
      </c>
      <c r="F122" s="66">
        <v>0</v>
      </c>
    </row>
    <row r="123" spans="1:6" s="67" customFormat="1" ht="12">
      <c r="A123" s="64">
        <v>240314</v>
      </c>
      <c r="B123" s="65" t="s">
        <v>1059</v>
      </c>
      <c r="C123" s="59" t="s">
        <v>1372</v>
      </c>
      <c r="D123" s="74" t="s">
        <v>1373</v>
      </c>
      <c r="E123" s="66">
        <v>22843</v>
      </c>
      <c r="F123" s="66">
        <v>0</v>
      </c>
    </row>
    <row r="124" spans="1:6" s="67" customFormat="1" ht="12">
      <c r="A124" s="64">
        <v>240314</v>
      </c>
      <c r="B124" s="65" t="s">
        <v>1059</v>
      </c>
      <c r="C124" s="59" t="s">
        <v>1374</v>
      </c>
      <c r="D124" s="74" t="s">
        <v>1375</v>
      </c>
      <c r="E124" s="66">
        <v>6058</v>
      </c>
      <c r="F124" s="66">
        <v>0</v>
      </c>
    </row>
    <row r="125" spans="1:6" s="67" customFormat="1" ht="12">
      <c r="A125" s="64">
        <v>240314</v>
      </c>
      <c r="B125" s="65" t="s">
        <v>1059</v>
      </c>
      <c r="C125" s="59" t="s">
        <v>1376</v>
      </c>
      <c r="D125" s="74" t="s">
        <v>1377</v>
      </c>
      <c r="E125" s="66">
        <v>6164</v>
      </c>
      <c r="F125" s="66">
        <v>0</v>
      </c>
    </row>
    <row r="126" spans="1:6" s="67" customFormat="1" ht="12">
      <c r="A126" s="64">
        <v>240314</v>
      </c>
      <c r="B126" s="65" t="s">
        <v>1059</v>
      </c>
      <c r="C126" s="59" t="s">
        <v>1378</v>
      </c>
      <c r="D126" s="74" t="s">
        <v>1379</v>
      </c>
      <c r="E126" s="66">
        <v>50164</v>
      </c>
      <c r="F126" s="66">
        <v>0</v>
      </c>
    </row>
    <row r="127" spans="1:6" s="67" customFormat="1" ht="12">
      <c r="A127" s="64">
        <v>240314</v>
      </c>
      <c r="B127" s="65" t="s">
        <v>1059</v>
      </c>
      <c r="C127" s="59" t="s">
        <v>1380</v>
      </c>
      <c r="D127" s="74" t="s">
        <v>1381</v>
      </c>
      <c r="E127" s="66">
        <v>44204</v>
      </c>
      <c r="F127" s="66">
        <v>0</v>
      </c>
    </row>
    <row r="128" spans="1:6" s="67" customFormat="1" ht="12">
      <c r="A128" s="64">
        <v>240314</v>
      </c>
      <c r="B128" s="65" t="s">
        <v>1059</v>
      </c>
      <c r="C128" s="59">
        <v>215005150</v>
      </c>
      <c r="D128" s="74" t="s">
        <v>1382</v>
      </c>
      <c r="E128" s="66">
        <v>5816</v>
      </c>
      <c r="F128" s="66">
        <v>0</v>
      </c>
    </row>
    <row r="129" spans="1:6" s="67" customFormat="1" ht="12">
      <c r="A129" s="64">
        <v>240314</v>
      </c>
      <c r="B129" s="65" t="s">
        <v>1059</v>
      </c>
      <c r="C129" s="59" t="s">
        <v>1383</v>
      </c>
      <c r="D129" s="74" t="s">
        <v>1384</v>
      </c>
      <c r="E129" s="66">
        <v>95354</v>
      </c>
      <c r="F129" s="66">
        <v>0</v>
      </c>
    </row>
    <row r="130" spans="1:6" s="67" customFormat="1" ht="12">
      <c r="A130" s="64">
        <v>240314</v>
      </c>
      <c r="B130" s="65" t="s">
        <v>1059</v>
      </c>
      <c r="C130" s="59" t="s">
        <v>1385</v>
      </c>
      <c r="D130" s="74" t="s">
        <v>1386</v>
      </c>
      <c r="E130" s="66">
        <v>62596</v>
      </c>
      <c r="F130" s="66">
        <v>0</v>
      </c>
    </row>
    <row r="131" spans="1:6" s="67" customFormat="1" ht="12">
      <c r="A131" s="64">
        <v>240314</v>
      </c>
      <c r="B131" s="65" t="s">
        <v>1059</v>
      </c>
      <c r="C131" s="59" t="s">
        <v>1387</v>
      </c>
      <c r="D131" s="74" t="s">
        <v>1388</v>
      </c>
      <c r="E131" s="66">
        <v>11895</v>
      </c>
      <c r="F131" s="66">
        <v>0</v>
      </c>
    </row>
    <row r="132" spans="1:6" s="67" customFormat="1" ht="12">
      <c r="A132" s="64">
        <v>240314</v>
      </c>
      <c r="B132" s="65" t="s">
        <v>1059</v>
      </c>
      <c r="C132" s="59" t="s">
        <v>1389</v>
      </c>
      <c r="D132" s="74" t="s">
        <v>1390</v>
      </c>
      <c r="E132" s="66">
        <v>16746</v>
      </c>
      <c r="F132" s="66">
        <v>0</v>
      </c>
    </row>
    <row r="133" spans="1:6" s="67" customFormat="1" ht="12">
      <c r="A133" s="64">
        <v>240314</v>
      </c>
      <c r="B133" s="65" t="s">
        <v>1059</v>
      </c>
      <c r="C133" s="59" t="s">
        <v>1391</v>
      </c>
      <c r="D133" s="74" t="s">
        <v>1392</v>
      </c>
      <c r="E133" s="66">
        <v>4152</v>
      </c>
      <c r="F133" s="66">
        <v>0</v>
      </c>
    </row>
    <row r="134" spans="1:6" s="67" customFormat="1" ht="12">
      <c r="A134" s="64">
        <v>240314</v>
      </c>
      <c r="B134" s="65" t="s">
        <v>1059</v>
      </c>
      <c r="C134" s="59" t="s">
        <v>1393</v>
      </c>
      <c r="D134" s="74" t="s">
        <v>1394</v>
      </c>
      <c r="E134" s="66">
        <v>19416</v>
      </c>
      <c r="F134" s="66">
        <v>0</v>
      </c>
    </row>
    <row r="135" spans="1:6" s="67" customFormat="1" ht="12">
      <c r="A135" s="64">
        <v>240314</v>
      </c>
      <c r="B135" s="65" t="s">
        <v>1059</v>
      </c>
      <c r="C135" s="59" t="s">
        <v>1395</v>
      </c>
      <c r="D135" s="74" t="s">
        <v>1396</v>
      </c>
      <c r="E135" s="66">
        <v>64946</v>
      </c>
      <c r="F135" s="66">
        <v>0</v>
      </c>
    </row>
    <row r="136" spans="1:6" s="67" customFormat="1" ht="12">
      <c r="A136" s="64">
        <v>240314</v>
      </c>
      <c r="B136" s="65" t="s">
        <v>1059</v>
      </c>
      <c r="C136" s="59" t="s">
        <v>1397</v>
      </c>
      <c r="D136" s="74" t="s">
        <v>1398</v>
      </c>
      <c r="E136" s="66">
        <v>31509</v>
      </c>
      <c r="F136" s="66">
        <v>0</v>
      </c>
    </row>
    <row r="137" spans="1:6" s="67" customFormat="1" ht="12">
      <c r="A137" s="64">
        <v>240314</v>
      </c>
      <c r="B137" s="65" t="s">
        <v>1059</v>
      </c>
      <c r="C137" s="59" t="s">
        <v>1399</v>
      </c>
      <c r="D137" s="74" t="s">
        <v>1400</v>
      </c>
      <c r="E137" s="66">
        <v>18230</v>
      </c>
      <c r="F137" s="66">
        <v>0</v>
      </c>
    </row>
    <row r="138" spans="1:6" s="67" customFormat="1" ht="12">
      <c r="A138" s="64">
        <v>240314</v>
      </c>
      <c r="B138" s="65" t="s">
        <v>1059</v>
      </c>
      <c r="C138" s="59">
        <v>214005240</v>
      </c>
      <c r="D138" s="74" t="s">
        <v>1401</v>
      </c>
      <c r="E138" s="66">
        <v>14583</v>
      </c>
      <c r="F138" s="66">
        <v>0</v>
      </c>
    </row>
    <row r="139" spans="1:6" s="67" customFormat="1" ht="12">
      <c r="A139" s="64">
        <v>240314</v>
      </c>
      <c r="B139" s="65" t="s">
        <v>1059</v>
      </c>
      <c r="C139" s="59" t="s">
        <v>1402</v>
      </c>
      <c r="D139" s="74" t="s">
        <v>1403</v>
      </c>
      <c r="E139" s="66">
        <v>57063</v>
      </c>
      <c r="F139" s="66">
        <v>0</v>
      </c>
    </row>
    <row r="140" spans="1:6" s="67" customFormat="1" ht="12">
      <c r="A140" s="64">
        <v>240314</v>
      </c>
      <c r="B140" s="65" t="s">
        <v>1059</v>
      </c>
      <c r="C140" s="59" t="s">
        <v>1404</v>
      </c>
      <c r="D140" s="74" t="s">
        <v>1405</v>
      </c>
      <c r="E140" s="66">
        <v>9201</v>
      </c>
      <c r="F140" s="66">
        <v>0</v>
      </c>
    </row>
    <row r="141" spans="1:6" s="67" customFormat="1" ht="12">
      <c r="A141" s="64">
        <v>240314</v>
      </c>
      <c r="B141" s="65" t="s">
        <v>1059</v>
      </c>
      <c r="C141" s="59" t="s">
        <v>1406</v>
      </c>
      <c r="D141" s="74" t="s">
        <v>1407</v>
      </c>
      <c r="E141" s="66">
        <v>26291</v>
      </c>
      <c r="F141" s="66">
        <v>0</v>
      </c>
    </row>
    <row r="142" spans="1:6" s="67" customFormat="1" ht="12">
      <c r="A142" s="64">
        <v>240314</v>
      </c>
      <c r="B142" s="65" t="s">
        <v>1059</v>
      </c>
      <c r="C142" s="59" t="s">
        <v>1408</v>
      </c>
      <c r="D142" s="74" t="s">
        <v>1409</v>
      </c>
      <c r="E142" s="66">
        <v>26069</v>
      </c>
      <c r="F142" s="66">
        <v>0</v>
      </c>
    </row>
    <row r="143" spans="1:6" s="67" customFormat="1" ht="12">
      <c r="A143" s="64">
        <v>240314</v>
      </c>
      <c r="B143" s="65" t="s">
        <v>1059</v>
      </c>
      <c r="C143" s="59" t="s">
        <v>1410</v>
      </c>
      <c r="D143" s="74" t="s">
        <v>1411</v>
      </c>
      <c r="E143" s="66">
        <v>4969</v>
      </c>
      <c r="F143" s="66">
        <v>0</v>
      </c>
    </row>
    <row r="144" spans="1:6" s="67" customFormat="1" ht="12">
      <c r="A144" s="64">
        <v>240314</v>
      </c>
      <c r="B144" s="65" t="s">
        <v>1059</v>
      </c>
      <c r="C144" s="59" t="s">
        <v>1412</v>
      </c>
      <c r="D144" s="74" t="s">
        <v>1413</v>
      </c>
      <c r="E144" s="66">
        <v>35295</v>
      </c>
      <c r="F144" s="66">
        <v>0</v>
      </c>
    </row>
    <row r="145" spans="1:6" s="67" customFormat="1" ht="12">
      <c r="A145" s="64">
        <v>240314</v>
      </c>
      <c r="B145" s="65" t="s">
        <v>1059</v>
      </c>
      <c r="C145" s="59">
        <v>211005310</v>
      </c>
      <c r="D145" s="74" t="s">
        <v>1414</v>
      </c>
      <c r="E145" s="66">
        <v>11814</v>
      </c>
      <c r="F145" s="66">
        <v>0</v>
      </c>
    </row>
    <row r="146" spans="1:6" s="67" customFormat="1" ht="12">
      <c r="A146" s="64">
        <v>240314</v>
      </c>
      <c r="B146" s="65" t="s">
        <v>1059</v>
      </c>
      <c r="C146" s="59" t="s">
        <v>1415</v>
      </c>
      <c r="D146" s="74" t="s">
        <v>1416</v>
      </c>
      <c r="E146" s="66">
        <v>11234</v>
      </c>
      <c r="F146" s="66">
        <v>0</v>
      </c>
    </row>
    <row r="147" spans="1:6" s="67" customFormat="1" ht="12">
      <c r="A147" s="64">
        <v>240314</v>
      </c>
      <c r="B147" s="65" t="s">
        <v>1059</v>
      </c>
      <c r="C147" s="59" t="s">
        <v>1417</v>
      </c>
      <c r="D147" s="74" t="s">
        <v>1418</v>
      </c>
      <c r="E147" s="66">
        <v>6408</v>
      </c>
      <c r="F147" s="66">
        <v>0</v>
      </c>
    </row>
    <row r="148" spans="1:6" s="67" customFormat="1" ht="12">
      <c r="A148" s="64">
        <v>240314</v>
      </c>
      <c r="B148" s="65" t="s">
        <v>1059</v>
      </c>
      <c r="C148" s="59" t="s">
        <v>1419</v>
      </c>
      <c r="D148" s="74" t="s">
        <v>1420</v>
      </c>
      <c r="E148" s="66">
        <v>33404</v>
      </c>
      <c r="F148" s="66">
        <v>0</v>
      </c>
    </row>
    <row r="149" spans="1:6" s="67" customFormat="1" ht="12">
      <c r="A149" s="64">
        <v>240314</v>
      </c>
      <c r="B149" s="65" t="s">
        <v>1059</v>
      </c>
      <c r="C149" s="59" t="s">
        <v>1421</v>
      </c>
      <c r="D149" s="74" t="s">
        <v>1422</v>
      </c>
      <c r="E149" s="66">
        <v>6936</v>
      </c>
      <c r="F149" s="66">
        <v>0</v>
      </c>
    </row>
    <row r="150" spans="1:6" s="67" customFormat="1" ht="12">
      <c r="A150" s="64">
        <v>240314</v>
      </c>
      <c r="B150" s="65" t="s">
        <v>1059</v>
      </c>
      <c r="C150" s="59" t="s">
        <v>1423</v>
      </c>
      <c r="D150" s="74" t="s">
        <v>1424</v>
      </c>
      <c r="E150" s="66">
        <v>3950</v>
      </c>
      <c r="F150" s="66">
        <v>0</v>
      </c>
    </row>
    <row r="151" spans="1:6" s="67" customFormat="1" ht="12">
      <c r="A151" s="64">
        <v>240314</v>
      </c>
      <c r="B151" s="65" t="s">
        <v>1059</v>
      </c>
      <c r="C151" s="59" t="s">
        <v>1425</v>
      </c>
      <c r="D151" s="74" t="s">
        <v>1426</v>
      </c>
      <c r="E151" s="66">
        <v>6124</v>
      </c>
      <c r="F151" s="66">
        <v>0</v>
      </c>
    </row>
    <row r="152" spans="1:6" s="67" customFormat="1" ht="12">
      <c r="A152" s="64">
        <v>240314</v>
      </c>
      <c r="B152" s="65" t="s">
        <v>1059</v>
      </c>
      <c r="C152" s="59" t="s">
        <v>1427</v>
      </c>
      <c r="D152" s="74" t="s">
        <v>1428</v>
      </c>
      <c r="E152" s="66">
        <v>14543</v>
      </c>
      <c r="F152" s="66">
        <v>0</v>
      </c>
    </row>
    <row r="153" spans="1:6" s="67" customFormat="1" ht="12">
      <c r="A153" s="64">
        <v>240314</v>
      </c>
      <c r="B153" s="65" t="s">
        <v>1059</v>
      </c>
      <c r="C153" s="59" t="s">
        <v>1429</v>
      </c>
      <c r="D153" s="74" t="s">
        <v>1430</v>
      </c>
      <c r="E153" s="66">
        <v>16828</v>
      </c>
      <c r="F153" s="66">
        <v>0</v>
      </c>
    </row>
    <row r="154" spans="1:6" s="67" customFormat="1" ht="12">
      <c r="A154" s="64">
        <v>240314</v>
      </c>
      <c r="B154" s="65" t="s">
        <v>1059</v>
      </c>
      <c r="C154" s="59">
        <v>217605376</v>
      </c>
      <c r="D154" s="74" t="s">
        <v>1431</v>
      </c>
      <c r="E154" s="66">
        <v>45985</v>
      </c>
      <c r="F154" s="66">
        <v>0</v>
      </c>
    </row>
    <row r="155" spans="1:6" s="67" customFormat="1" ht="12">
      <c r="A155" s="64">
        <v>240314</v>
      </c>
      <c r="B155" s="65" t="s">
        <v>1059</v>
      </c>
      <c r="C155" s="59" t="s">
        <v>1432</v>
      </c>
      <c r="D155" s="74" t="s">
        <v>1433</v>
      </c>
      <c r="E155" s="66">
        <v>36905</v>
      </c>
      <c r="F155" s="66">
        <v>0</v>
      </c>
    </row>
    <row r="156" spans="1:6" s="67" customFormat="1" ht="12">
      <c r="A156" s="64">
        <v>240314</v>
      </c>
      <c r="B156" s="65" t="s">
        <v>1059</v>
      </c>
      <c r="C156" s="59" t="s">
        <v>1434</v>
      </c>
      <c r="D156" s="74" t="s">
        <v>1435</v>
      </c>
      <c r="E156" s="66">
        <v>9675</v>
      </c>
      <c r="F156" s="66">
        <v>0</v>
      </c>
    </row>
    <row r="157" spans="1:6" s="67" customFormat="1" ht="12">
      <c r="A157" s="64">
        <v>240314</v>
      </c>
      <c r="B157" s="65" t="s">
        <v>1059</v>
      </c>
      <c r="C157" s="59" t="s">
        <v>1436</v>
      </c>
      <c r="D157" s="74" t="s">
        <v>1437</v>
      </c>
      <c r="E157" s="66">
        <v>18604</v>
      </c>
      <c r="F157" s="66">
        <v>0</v>
      </c>
    </row>
    <row r="158" spans="1:6" s="67" customFormat="1" ht="12">
      <c r="A158" s="64">
        <v>240314</v>
      </c>
      <c r="B158" s="65" t="s">
        <v>1059</v>
      </c>
      <c r="C158" s="59" t="s">
        <v>1438</v>
      </c>
      <c r="D158" s="74" t="s">
        <v>1439</v>
      </c>
      <c r="E158" s="66">
        <v>12197</v>
      </c>
      <c r="F158" s="66">
        <v>0</v>
      </c>
    </row>
    <row r="159" spans="1:6" s="67" customFormat="1" ht="12">
      <c r="A159" s="64">
        <v>240314</v>
      </c>
      <c r="B159" s="65" t="s">
        <v>1059</v>
      </c>
      <c r="C159" s="59" t="s">
        <v>1440</v>
      </c>
      <c r="D159" s="74" t="s">
        <v>1441</v>
      </c>
      <c r="E159" s="66">
        <v>10689</v>
      </c>
      <c r="F159" s="66">
        <v>0</v>
      </c>
    </row>
    <row r="160" spans="1:6" s="67" customFormat="1" ht="12">
      <c r="A160" s="64">
        <v>240314</v>
      </c>
      <c r="B160" s="65" t="s">
        <v>1059</v>
      </c>
      <c r="C160" s="59" t="s">
        <v>1442</v>
      </c>
      <c r="D160" s="74" t="s">
        <v>1443</v>
      </c>
      <c r="E160" s="66">
        <v>53354</v>
      </c>
      <c r="F160" s="66">
        <v>0</v>
      </c>
    </row>
    <row r="161" spans="1:6" s="67" customFormat="1" ht="12">
      <c r="A161" s="64">
        <v>240314</v>
      </c>
      <c r="B161" s="65" t="s">
        <v>1059</v>
      </c>
      <c r="C161" s="59" t="s">
        <v>1444</v>
      </c>
      <c r="D161" s="74" t="s">
        <v>1445</v>
      </c>
      <c r="E161" s="66">
        <v>6669</v>
      </c>
      <c r="F161" s="66">
        <v>0</v>
      </c>
    </row>
    <row r="162" spans="1:6" s="67" customFormat="1" ht="12">
      <c r="A162" s="64">
        <v>240314</v>
      </c>
      <c r="B162" s="65" t="s">
        <v>1059</v>
      </c>
      <c r="C162" s="59" t="s">
        <v>1446</v>
      </c>
      <c r="D162" s="74" t="s">
        <v>1447</v>
      </c>
      <c r="E162" s="66">
        <v>9266</v>
      </c>
      <c r="F162" s="66">
        <v>0</v>
      </c>
    </row>
    <row r="163" spans="1:6" s="67" customFormat="1" ht="12">
      <c r="A163" s="64">
        <v>240314</v>
      </c>
      <c r="B163" s="65" t="s">
        <v>1059</v>
      </c>
      <c r="C163" s="59" t="s">
        <v>1448</v>
      </c>
      <c r="D163" s="74" t="s">
        <v>1449</v>
      </c>
      <c r="E163" s="66">
        <v>24344</v>
      </c>
      <c r="F163" s="66">
        <v>0</v>
      </c>
    </row>
    <row r="164" spans="1:6" s="67" customFormat="1" ht="12">
      <c r="A164" s="64">
        <v>240314</v>
      </c>
      <c r="B164" s="65" t="s">
        <v>1059</v>
      </c>
      <c r="C164" s="59" t="s">
        <v>1450</v>
      </c>
      <c r="D164" s="74" t="s">
        <v>1451</v>
      </c>
      <c r="E164" s="66">
        <v>11713</v>
      </c>
      <c r="F164" s="66">
        <v>0</v>
      </c>
    </row>
    <row r="165" spans="1:6" s="67" customFormat="1" ht="12">
      <c r="A165" s="64">
        <v>240314</v>
      </c>
      <c r="B165" s="65" t="s">
        <v>1059</v>
      </c>
      <c r="C165" s="59" t="s">
        <v>1452</v>
      </c>
      <c r="D165" s="74" t="s">
        <v>1453</v>
      </c>
      <c r="E165" s="66">
        <v>78484</v>
      </c>
      <c r="F165" s="66">
        <v>0</v>
      </c>
    </row>
    <row r="166" spans="1:6" s="67" customFormat="1" ht="12">
      <c r="A166" s="64">
        <v>240314</v>
      </c>
      <c r="B166" s="65" t="s">
        <v>1059</v>
      </c>
      <c r="C166" s="59" t="s">
        <v>1454</v>
      </c>
      <c r="D166" s="74" t="s">
        <v>1455</v>
      </c>
      <c r="E166" s="66">
        <v>29477</v>
      </c>
      <c r="F166" s="66">
        <v>0</v>
      </c>
    </row>
    <row r="167" spans="1:6" s="67" customFormat="1" ht="12">
      <c r="A167" s="64">
        <v>240314</v>
      </c>
      <c r="B167" s="65" t="s">
        <v>1059</v>
      </c>
      <c r="C167" s="59" t="s">
        <v>1456</v>
      </c>
      <c r="D167" s="74" t="s">
        <v>1457</v>
      </c>
      <c r="E167" s="66">
        <v>3385</v>
      </c>
      <c r="F167" s="66">
        <v>0</v>
      </c>
    </row>
    <row r="168" spans="1:6" s="67" customFormat="1" ht="12">
      <c r="A168" s="64">
        <v>240314</v>
      </c>
      <c r="B168" s="65" t="s">
        <v>1059</v>
      </c>
      <c r="C168" s="59" t="s">
        <v>1458</v>
      </c>
      <c r="D168" s="74" t="s">
        <v>1459</v>
      </c>
      <c r="E168" s="66">
        <v>19179</v>
      </c>
      <c r="F168" s="66">
        <v>0</v>
      </c>
    </row>
    <row r="169" spans="1:6" s="67" customFormat="1" ht="12">
      <c r="A169" s="64">
        <v>240314</v>
      </c>
      <c r="B169" s="65" t="s">
        <v>1059</v>
      </c>
      <c r="C169" s="59" t="s">
        <v>1460</v>
      </c>
      <c r="D169" s="74" t="s">
        <v>1461</v>
      </c>
      <c r="E169" s="66">
        <v>11584</v>
      </c>
      <c r="F169" s="66">
        <v>0</v>
      </c>
    </row>
    <row r="170" spans="1:6" s="67" customFormat="1" ht="12">
      <c r="A170" s="64">
        <v>240314</v>
      </c>
      <c r="B170" s="65" t="s">
        <v>1059</v>
      </c>
      <c r="C170" s="59" t="s">
        <v>1462</v>
      </c>
      <c r="D170" s="74" t="s">
        <v>1463</v>
      </c>
      <c r="E170" s="66">
        <v>8999</v>
      </c>
      <c r="F170" s="66">
        <v>0</v>
      </c>
    </row>
    <row r="171" spans="1:6" s="67" customFormat="1" ht="12">
      <c r="A171" s="64">
        <v>240314</v>
      </c>
      <c r="B171" s="65" t="s">
        <v>1059</v>
      </c>
      <c r="C171" s="59" t="s">
        <v>1464</v>
      </c>
      <c r="D171" s="74" t="s">
        <v>1465</v>
      </c>
      <c r="E171" s="66">
        <v>42428</v>
      </c>
      <c r="F171" s="66">
        <v>0</v>
      </c>
    </row>
    <row r="172" spans="1:6" s="67" customFormat="1" ht="12">
      <c r="A172" s="64">
        <v>240314</v>
      </c>
      <c r="B172" s="65" t="s">
        <v>1059</v>
      </c>
      <c r="C172" s="59">
        <v>218505585</v>
      </c>
      <c r="D172" s="74" t="s">
        <v>1466</v>
      </c>
      <c r="E172" s="66">
        <v>18508</v>
      </c>
      <c r="F172" s="66">
        <v>0</v>
      </c>
    </row>
    <row r="173" spans="1:6" s="67" customFormat="1" ht="12">
      <c r="A173" s="64">
        <v>240314</v>
      </c>
      <c r="B173" s="65" t="s">
        <v>1059</v>
      </c>
      <c r="C173" s="59" t="s">
        <v>1467</v>
      </c>
      <c r="D173" s="74" t="s">
        <v>1468</v>
      </c>
      <c r="E173" s="66">
        <v>13902</v>
      </c>
      <c r="F173" s="66">
        <v>0</v>
      </c>
    </row>
    <row r="174" spans="1:6" s="67" customFormat="1" ht="12">
      <c r="A174" s="64">
        <v>240314</v>
      </c>
      <c r="B174" s="65" t="s">
        <v>1059</v>
      </c>
      <c r="C174" s="59" t="s">
        <v>1469</v>
      </c>
      <c r="D174" s="74" t="s">
        <v>1470</v>
      </c>
      <c r="E174" s="66">
        <v>24712</v>
      </c>
      <c r="F174" s="66">
        <v>0</v>
      </c>
    </row>
    <row r="175" spans="1:6" s="67" customFormat="1" ht="12">
      <c r="A175" s="64">
        <v>240314</v>
      </c>
      <c r="B175" s="65" t="s">
        <v>1059</v>
      </c>
      <c r="C175" s="59" t="s">
        <v>1471</v>
      </c>
      <c r="D175" s="74" t="s">
        <v>1472</v>
      </c>
      <c r="E175" s="66">
        <v>14356</v>
      </c>
      <c r="F175" s="66">
        <v>0</v>
      </c>
    </row>
    <row r="176" spans="1:6" s="67" customFormat="1" ht="12">
      <c r="A176" s="64">
        <v>240314</v>
      </c>
      <c r="B176" s="65" t="s">
        <v>1059</v>
      </c>
      <c r="C176" s="59" t="s">
        <v>1473</v>
      </c>
      <c r="D176" s="74" t="s">
        <v>1474</v>
      </c>
      <c r="E176" s="66">
        <v>101811</v>
      </c>
      <c r="F176" s="66">
        <v>0</v>
      </c>
    </row>
    <row r="177" spans="1:6" s="67" customFormat="1" ht="12">
      <c r="A177" s="64">
        <v>240314</v>
      </c>
      <c r="B177" s="65" t="s">
        <v>1059</v>
      </c>
      <c r="C177" s="59" t="s">
        <v>1475</v>
      </c>
      <c r="D177" s="74" t="s">
        <v>1476</v>
      </c>
      <c r="E177" s="66">
        <v>9822</v>
      </c>
      <c r="F177" s="66">
        <v>0</v>
      </c>
    </row>
    <row r="178" spans="1:6" s="67" customFormat="1" ht="12">
      <c r="A178" s="64">
        <v>240314</v>
      </c>
      <c r="B178" s="65" t="s">
        <v>1059</v>
      </c>
      <c r="C178" s="59" t="s">
        <v>1477</v>
      </c>
      <c r="D178" s="74" t="s">
        <v>1478</v>
      </c>
      <c r="E178" s="66">
        <v>37177</v>
      </c>
      <c r="F178" s="66">
        <v>0</v>
      </c>
    </row>
    <row r="179" spans="1:6" s="67" customFormat="1" ht="12">
      <c r="A179" s="64">
        <v>240314</v>
      </c>
      <c r="B179" s="65" t="s">
        <v>1059</v>
      </c>
      <c r="C179" s="59" t="s">
        <v>1479</v>
      </c>
      <c r="D179" s="74" t="s">
        <v>1480</v>
      </c>
      <c r="E179" s="66">
        <v>16884</v>
      </c>
      <c r="F179" s="66">
        <v>0</v>
      </c>
    </row>
    <row r="180" spans="1:6" s="67" customFormat="1" ht="12">
      <c r="A180" s="64">
        <v>240314</v>
      </c>
      <c r="B180" s="65" t="s">
        <v>1059</v>
      </c>
      <c r="C180" s="59" t="s">
        <v>1481</v>
      </c>
      <c r="D180" s="74" t="s">
        <v>1482</v>
      </c>
      <c r="E180" s="66">
        <v>8535</v>
      </c>
      <c r="F180" s="66">
        <v>0</v>
      </c>
    </row>
    <row r="181" spans="1:6" s="67" customFormat="1" ht="12">
      <c r="A181" s="64">
        <v>240314</v>
      </c>
      <c r="B181" s="65" t="s">
        <v>1059</v>
      </c>
      <c r="C181" s="59" t="s">
        <v>1483</v>
      </c>
      <c r="D181" s="74" t="s">
        <v>1484</v>
      </c>
      <c r="E181" s="66">
        <v>16490</v>
      </c>
      <c r="F181" s="66">
        <v>0</v>
      </c>
    </row>
    <row r="182" spans="1:6" s="67" customFormat="1" ht="12">
      <c r="A182" s="64">
        <v>240314</v>
      </c>
      <c r="B182" s="65" t="s">
        <v>1059</v>
      </c>
      <c r="C182" s="59" t="s">
        <v>1485</v>
      </c>
      <c r="D182" s="74" t="s">
        <v>1486</v>
      </c>
      <c r="E182" s="66">
        <v>7378</v>
      </c>
      <c r="F182" s="66">
        <v>0</v>
      </c>
    </row>
    <row r="183" spans="1:6" s="67" customFormat="1" ht="12">
      <c r="A183" s="64">
        <v>240314</v>
      </c>
      <c r="B183" s="65" t="s">
        <v>1059</v>
      </c>
      <c r="C183" s="59" t="s">
        <v>1487</v>
      </c>
      <c r="D183" s="74" t="s">
        <v>1488</v>
      </c>
      <c r="E183" s="66">
        <v>14422</v>
      </c>
      <c r="F183" s="66">
        <v>0</v>
      </c>
    </row>
    <row r="184" spans="1:6" s="67" customFormat="1" ht="12">
      <c r="A184" s="64">
        <v>240314</v>
      </c>
      <c r="B184" s="65" t="s">
        <v>1059</v>
      </c>
      <c r="C184" s="59" t="s">
        <v>1489</v>
      </c>
      <c r="D184" s="74" t="s">
        <v>1490</v>
      </c>
      <c r="E184" s="66">
        <v>3738</v>
      </c>
      <c r="F184" s="66">
        <v>0</v>
      </c>
    </row>
    <row r="185" spans="1:6" s="67" customFormat="1" ht="12">
      <c r="A185" s="64">
        <v>240314</v>
      </c>
      <c r="B185" s="65" t="s">
        <v>1059</v>
      </c>
      <c r="C185" s="59" t="s">
        <v>1491</v>
      </c>
      <c r="D185" s="74" t="s">
        <v>1492</v>
      </c>
      <c r="E185" s="66">
        <v>43523</v>
      </c>
      <c r="F185" s="66">
        <v>0</v>
      </c>
    </row>
    <row r="186" spans="1:6" s="67" customFormat="1" ht="12">
      <c r="A186" s="64">
        <v>240314</v>
      </c>
      <c r="B186" s="65" t="s">
        <v>1059</v>
      </c>
      <c r="C186" s="59" t="s">
        <v>1493</v>
      </c>
      <c r="D186" s="74" t="s">
        <v>1494</v>
      </c>
      <c r="E186" s="66">
        <v>13183</v>
      </c>
      <c r="F186" s="66">
        <v>0</v>
      </c>
    </row>
    <row r="187" spans="1:6" s="67" customFormat="1" ht="12">
      <c r="A187" s="64">
        <v>240314</v>
      </c>
      <c r="B187" s="65" t="s">
        <v>1059</v>
      </c>
      <c r="C187" s="59" t="s">
        <v>1495</v>
      </c>
      <c r="D187" s="74" t="s">
        <v>1496</v>
      </c>
      <c r="E187" s="66">
        <v>26448</v>
      </c>
      <c r="F187" s="66">
        <v>0</v>
      </c>
    </row>
    <row r="188" spans="1:6" s="67" customFormat="1" ht="12">
      <c r="A188" s="64">
        <v>240314</v>
      </c>
      <c r="B188" s="65" t="s">
        <v>1059</v>
      </c>
      <c r="C188" s="59" t="s">
        <v>1497</v>
      </c>
      <c r="D188" s="74" t="s">
        <v>1498</v>
      </c>
      <c r="E188" s="66">
        <v>39289</v>
      </c>
      <c r="F188" s="66">
        <v>0</v>
      </c>
    </row>
    <row r="189" spans="1:6" s="67" customFormat="1" ht="12">
      <c r="A189" s="64">
        <v>240314</v>
      </c>
      <c r="B189" s="65" t="s">
        <v>1059</v>
      </c>
      <c r="C189" s="59" t="s">
        <v>1499</v>
      </c>
      <c r="D189" s="74" t="s">
        <v>1500</v>
      </c>
      <c r="E189" s="66">
        <v>14993</v>
      </c>
      <c r="F189" s="66">
        <v>0</v>
      </c>
    </row>
    <row r="190" spans="1:6" s="67" customFormat="1" ht="12">
      <c r="A190" s="64">
        <v>240314</v>
      </c>
      <c r="B190" s="65" t="s">
        <v>1059</v>
      </c>
      <c r="C190" s="59" t="s">
        <v>1501</v>
      </c>
      <c r="D190" s="74" t="s">
        <v>1502</v>
      </c>
      <c r="E190" s="66">
        <v>22947</v>
      </c>
      <c r="F190" s="66">
        <v>0</v>
      </c>
    </row>
    <row r="191" spans="1:6" s="67" customFormat="1" ht="12">
      <c r="A191" s="64">
        <v>240314</v>
      </c>
      <c r="B191" s="65" t="s">
        <v>1059</v>
      </c>
      <c r="C191" s="59" t="s">
        <v>1503</v>
      </c>
      <c r="D191" s="74" t="s">
        <v>1504</v>
      </c>
      <c r="E191" s="66">
        <v>20842</v>
      </c>
      <c r="F191" s="66">
        <v>0</v>
      </c>
    </row>
    <row r="192" spans="1:6" s="67" customFormat="1" ht="12">
      <c r="A192" s="64">
        <v>240314</v>
      </c>
      <c r="B192" s="65" t="s">
        <v>1059</v>
      </c>
      <c r="C192" s="59" t="s">
        <v>1505</v>
      </c>
      <c r="D192" s="74" t="s">
        <v>1506</v>
      </c>
      <c r="E192" s="66">
        <v>26937</v>
      </c>
      <c r="F192" s="66">
        <v>0</v>
      </c>
    </row>
    <row r="193" spans="1:6" s="67" customFormat="1" ht="12">
      <c r="A193" s="64">
        <v>240314</v>
      </c>
      <c r="B193" s="65" t="s">
        <v>1059</v>
      </c>
      <c r="C193" s="59" t="s">
        <v>1507</v>
      </c>
      <c r="D193" s="74" t="s">
        <v>1508</v>
      </c>
      <c r="E193" s="66">
        <v>36375</v>
      </c>
      <c r="F193" s="66">
        <v>0</v>
      </c>
    </row>
    <row r="194" spans="1:6" s="67" customFormat="1" ht="12">
      <c r="A194" s="64">
        <v>240314</v>
      </c>
      <c r="B194" s="65" t="s">
        <v>1059</v>
      </c>
      <c r="C194" s="59" t="s">
        <v>1509</v>
      </c>
      <c r="D194" s="74" t="s">
        <v>1510</v>
      </c>
      <c r="E194" s="66">
        <v>14795</v>
      </c>
      <c r="F194" s="66">
        <v>0</v>
      </c>
    </row>
    <row r="195" spans="1:6" s="67" customFormat="1" ht="12">
      <c r="A195" s="64">
        <v>240314</v>
      </c>
      <c r="B195" s="65" t="s">
        <v>1059</v>
      </c>
      <c r="C195" s="59" t="s">
        <v>1511</v>
      </c>
      <c r="D195" s="74" t="s">
        <v>1512</v>
      </c>
      <c r="E195" s="66">
        <v>30801</v>
      </c>
      <c r="F195" s="66">
        <v>0</v>
      </c>
    </row>
    <row r="196" spans="1:6" s="67" customFormat="1" ht="12">
      <c r="A196" s="64">
        <v>240314</v>
      </c>
      <c r="B196" s="65" t="s">
        <v>1059</v>
      </c>
      <c r="C196" s="59" t="s">
        <v>1513</v>
      </c>
      <c r="D196" s="74" t="s">
        <v>1514</v>
      </c>
      <c r="E196" s="66">
        <v>33187</v>
      </c>
      <c r="F196" s="66">
        <v>0</v>
      </c>
    </row>
    <row r="197" spans="1:6" s="67" customFormat="1" ht="12">
      <c r="A197" s="64">
        <v>240314</v>
      </c>
      <c r="B197" s="65" t="s">
        <v>1059</v>
      </c>
      <c r="C197" s="59" t="s">
        <v>1515</v>
      </c>
      <c r="D197" s="74" t="s">
        <v>1516</v>
      </c>
      <c r="E197" s="66">
        <v>42544</v>
      </c>
      <c r="F197" s="66">
        <v>0</v>
      </c>
    </row>
    <row r="198" spans="1:6" s="67" customFormat="1" ht="12">
      <c r="A198" s="64">
        <v>240314</v>
      </c>
      <c r="B198" s="65" t="s">
        <v>1059</v>
      </c>
      <c r="C198" s="59" t="s">
        <v>1517</v>
      </c>
      <c r="D198" s="74" t="s">
        <v>1518</v>
      </c>
      <c r="E198" s="66">
        <v>18008</v>
      </c>
      <c r="F198" s="66">
        <v>0</v>
      </c>
    </row>
    <row r="199" spans="1:6" s="67" customFormat="1" ht="12">
      <c r="A199" s="64">
        <v>240314</v>
      </c>
      <c r="B199" s="65" t="s">
        <v>1059</v>
      </c>
      <c r="C199" s="59" t="s">
        <v>1519</v>
      </c>
      <c r="D199" s="74" t="s">
        <v>1520</v>
      </c>
      <c r="E199" s="66">
        <v>18710</v>
      </c>
      <c r="F199" s="66">
        <v>0</v>
      </c>
    </row>
    <row r="200" spans="1:6" s="67" customFormat="1" ht="12">
      <c r="A200" s="64">
        <v>240314</v>
      </c>
      <c r="B200" s="65" t="s">
        <v>1059</v>
      </c>
      <c r="C200" s="59">
        <v>219005790</v>
      </c>
      <c r="D200" s="74" t="s">
        <v>1521</v>
      </c>
      <c r="E200" s="66">
        <v>35468</v>
      </c>
      <c r="F200" s="66">
        <v>0</v>
      </c>
    </row>
    <row r="201" spans="1:6" s="67" customFormat="1" ht="12">
      <c r="A201" s="64">
        <v>240314</v>
      </c>
      <c r="B201" s="65" t="s">
        <v>1059</v>
      </c>
      <c r="C201" s="59" t="s">
        <v>1522</v>
      </c>
      <c r="D201" s="74" t="s">
        <v>1523</v>
      </c>
      <c r="E201" s="66">
        <v>7405</v>
      </c>
      <c r="F201" s="66">
        <v>0</v>
      </c>
    </row>
    <row r="202" spans="1:6" s="67" customFormat="1" ht="12">
      <c r="A202" s="64">
        <v>240314</v>
      </c>
      <c r="B202" s="65" t="s">
        <v>1059</v>
      </c>
      <c r="C202" s="59" t="s">
        <v>1524</v>
      </c>
      <c r="D202" s="74" t="s">
        <v>1525</v>
      </c>
      <c r="E202" s="66">
        <v>11163</v>
      </c>
      <c r="F202" s="66">
        <v>0</v>
      </c>
    </row>
    <row r="203" spans="1:6" s="67" customFormat="1" ht="12">
      <c r="A203" s="64">
        <v>240314</v>
      </c>
      <c r="B203" s="65" t="s">
        <v>1059</v>
      </c>
      <c r="C203" s="59" t="s">
        <v>1526</v>
      </c>
      <c r="D203" s="74" t="s">
        <v>1527</v>
      </c>
      <c r="E203" s="66">
        <v>7854</v>
      </c>
      <c r="F203" s="66">
        <v>0</v>
      </c>
    </row>
    <row r="204" spans="1:6" s="67" customFormat="1" ht="12">
      <c r="A204" s="64">
        <v>240314</v>
      </c>
      <c r="B204" s="65" t="s">
        <v>1059</v>
      </c>
      <c r="C204" s="59" t="s">
        <v>1528</v>
      </c>
      <c r="D204" s="74" t="s">
        <v>1529</v>
      </c>
      <c r="E204" s="66">
        <v>10238</v>
      </c>
      <c r="F204" s="66">
        <v>0</v>
      </c>
    </row>
    <row r="205" spans="1:6" s="67" customFormat="1" ht="12">
      <c r="A205" s="64">
        <v>240314</v>
      </c>
      <c r="B205" s="65" t="s">
        <v>1059</v>
      </c>
      <c r="C205" s="59" t="s">
        <v>1530</v>
      </c>
      <c r="D205" s="74" t="s">
        <v>1531</v>
      </c>
      <c r="E205" s="66">
        <v>37305</v>
      </c>
      <c r="F205" s="66">
        <v>0</v>
      </c>
    </row>
    <row r="206" spans="1:6" s="67" customFormat="1" ht="12">
      <c r="A206" s="64">
        <v>240314</v>
      </c>
      <c r="B206" s="65" t="s">
        <v>1059</v>
      </c>
      <c r="C206" s="59" t="s">
        <v>1532</v>
      </c>
      <c r="D206" s="74" t="s">
        <v>1533</v>
      </c>
      <c r="E206" s="66">
        <v>18391</v>
      </c>
      <c r="F206" s="66">
        <v>0</v>
      </c>
    </row>
    <row r="207" spans="1:6" s="67" customFormat="1" ht="12">
      <c r="A207" s="64">
        <v>240314</v>
      </c>
      <c r="B207" s="65" t="s">
        <v>1059</v>
      </c>
      <c r="C207" s="59" t="s">
        <v>1534</v>
      </c>
      <c r="D207" s="74" t="s">
        <v>1535</v>
      </c>
      <c r="E207" s="66">
        <v>7077</v>
      </c>
      <c r="F207" s="66">
        <v>0</v>
      </c>
    </row>
    <row r="208" spans="1:6" s="67" customFormat="1" ht="12">
      <c r="A208" s="64">
        <v>240314</v>
      </c>
      <c r="B208" s="65" t="s">
        <v>1059</v>
      </c>
      <c r="C208" s="59" t="s">
        <v>1536</v>
      </c>
      <c r="D208" s="74" t="s">
        <v>1537</v>
      </c>
      <c r="E208" s="66">
        <v>11545</v>
      </c>
      <c r="F208" s="66">
        <v>0</v>
      </c>
    </row>
    <row r="209" spans="1:6" s="67" customFormat="1" ht="12">
      <c r="A209" s="64">
        <v>240314</v>
      </c>
      <c r="B209" s="65" t="s">
        <v>1059</v>
      </c>
      <c r="C209" s="59" t="s">
        <v>1538</v>
      </c>
      <c r="D209" s="74" t="s">
        <v>1539</v>
      </c>
      <c r="E209" s="66">
        <v>15254</v>
      </c>
      <c r="F209" s="66">
        <v>0</v>
      </c>
    </row>
    <row r="210" spans="1:6" s="67" customFormat="1" ht="12">
      <c r="A210" s="64">
        <v>240314</v>
      </c>
      <c r="B210" s="65" t="s">
        <v>1059</v>
      </c>
      <c r="C210" s="59" t="s">
        <v>1540</v>
      </c>
      <c r="D210" s="74" t="s">
        <v>1541</v>
      </c>
      <c r="E210" s="66">
        <v>25011</v>
      </c>
      <c r="F210" s="66">
        <v>0</v>
      </c>
    </row>
    <row r="211" spans="1:6" s="67" customFormat="1" ht="12">
      <c r="A211" s="64">
        <v>240314</v>
      </c>
      <c r="B211" s="65" t="s">
        <v>1059</v>
      </c>
      <c r="C211" s="59" t="s">
        <v>1542</v>
      </c>
      <c r="D211" s="74" t="s">
        <v>1543</v>
      </c>
      <c r="E211" s="66">
        <v>8346</v>
      </c>
      <c r="F211" s="66">
        <v>0</v>
      </c>
    </row>
    <row r="212" spans="1:6" s="67" customFormat="1" ht="12">
      <c r="A212" s="64">
        <v>240314</v>
      </c>
      <c r="B212" s="65" t="s">
        <v>1059</v>
      </c>
      <c r="C212" s="59" t="s">
        <v>1544</v>
      </c>
      <c r="D212" s="74" t="s">
        <v>1545</v>
      </c>
      <c r="E212" s="66">
        <v>46101</v>
      </c>
      <c r="F212" s="66">
        <v>0</v>
      </c>
    </row>
    <row r="213" spans="1:6" s="67" customFormat="1" ht="12">
      <c r="A213" s="64">
        <v>240314</v>
      </c>
      <c r="B213" s="65" t="s">
        <v>1059</v>
      </c>
      <c r="C213" s="59" t="s">
        <v>1546</v>
      </c>
      <c r="D213" s="74" t="s">
        <v>1547</v>
      </c>
      <c r="E213" s="66">
        <v>22584</v>
      </c>
      <c r="F213" s="66">
        <v>0</v>
      </c>
    </row>
    <row r="214" spans="1:6" s="67" customFormat="1" ht="12">
      <c r="A214" s="64">
        <v>240314</v>
      </c>
      <c r="B214" s="65" t="s">
        <v>1059</v>
      </c>
      <c r="C214" s="59" t="s">
        <v>1548</v>
      </c>
      <c r="D214" s="74" t="s">
        <v>1549</v>
      </c>
      <c r="E214" s="66">
        <v>19712</v>
      </c>
      <c r="F214" s="66">
        <v>0</v>
      </c>
    </row>
    <row r="215" spans="1:6" s="67" customFormat="1" ht="12">
      <c r="A215" s="64">
        <v>240314</v>
      </c>
      <c r="B215" s="65" t="s">
        <v>1059</v>
      </c>
      <c r="C215" s="59" t="s">
        <v>1550</v>
      </c>
      <c r="D215" s="74" t="s">
        <v>1551</v>
      </c>
      <c r="E215" s="66">
        <v>37961</v>
      </c>
      <c r="F215" s="66">
        <v>0</v>
      </c>
    </row>
    <row r="216" spans="1:6" s="67" customFormat="1" ht="12">
      <c r="A216" s="64">
        <v>240314</v>
      </c>
      <c r="B216" s="65" t="s">
        <v>1059</v>
      </c>
      <c r="C216" s="59" t="s">
        <v>1552</v>
      </c>
      <c r="D216" s="74" t="s">
        <v>1553</v>
      </c>
      <c r="E216" s="66">
        <v>66192</v>
      </c>
      <c r="F216" s="66">
        <v>0</v>
      </c>
    </row>
    <row r="217" spans="1:6" s="67" customFormat="1" ht="12">
      <c r="A217" s="64">
        <v>240314</v>
      </c>
      <c r="B217" s="65" t="s">
        <v>1059</v>
      </c>
      <c r="C217" s="59" t="s">
        <v>1554</v>
      </c>
      <c r="D217" s="74" t="s">
        <v>1555</v>
      </c>
      <c r="E217" s="66">
        <v>30427</v>
      </c>
      <c r="F217" s="66">
        <v>0</v>
      </c>
    </row>
    <row r="218" spans="1:6" s="67" customFormat="1" ht="12">
      <c r="A218" s="64">
        <v>240314</v>
      </c>
      <c r="B218" s="65" t="s">
        <v>1059</v>
      </c>
      <c r="C218" s="59" t="s">
        <v>1556</v>
      </c>
      <c r="D218" s="74" t="s">
        <v>1557</v>
      </c>
      <c r="E218" s="66">
        <v>18866</v>
      </c>
      <c r="F218" s="66">
        <v>0</v>
      </c>
    </row>
    <row r="219" spans="1:6" s="67" customFormat="1" ht="12">
      <c r="A219" s="64">
        <v>240314</v>
      </c>
      <c r="B219" s="65" t="s">
        <v>1059</v>
      </c>
      <c r="C219" s="59" t="s">
        <v>1558</v>
      </c>
      <c r="D219" s="74" t="s">
        <v>1559</v>
      </c>
      <c r="E219" s="66">
        <v>37283</v>
      </c>
      <c r="F219" s="66">
        <v>0</v>
      </c>
    </row>
    <row r="220" spans="1:6" s="67" customFormat="1" ht="12">
      <c r="A220" s="64">
        <v>240314</v>
      </c>
      <c r="B220" s="65" t="s">
        <v>1059</v>
      </c>
      <c r="C220" s="59" t="s">
        <v>1560</v>
      </c>
      <c r="D220" s="74" t="s">
        <v>1561</v>
      </c>
      <c r="E220" s="66">
        <v>18321</v>
      </c>
      <c r="F220" s="66">
        <v>0</v>
      </c>
    </row>
    <row r="221" spans="1:6" s="67" customFormat="1" ht="12">
      <c r="A221" s="64">
        <v>240314</v>
      </c>
      <c r="B221" s="65" t="s">
        <v>1059</v>
      </c>
      <c r="C221" s="59" t="s">
        <v>1562</v>
      </c>
      <c r="D221" s="74" t="s">
        <v>1563</v>
      </c>
      <c r="E221" s="66">
        <v>34095</v>
      </c>
      <c r="F221" s="66">
        <v>0</v>
      </c>
    </row>
    <row r="222" spans="1:6" s="67" customFormat="1" ht="12">
      <c r="A222" s="64">
        <v>240314</v>
      </c>
      <c r="B222" s="65" t="s">
        <v>1059</v>
      </c>
      <c r="C222" s="59" t="s">
        <v>1564</v>
      </c>
      <c r="D222" s="74" t="s">
        <v>1565</v>
      </c>
      <c r="E222" s="66">
        <v>86410</v>
      </c>
      <c r="F222" s="66">
        <v>0</v>
      </c>
    </row>
    <row r="223" spans="1:6" s="67" customFormat="1" ht="12">
      <c r="A223" s="64">
        <v>240314</v>
      </c>
      <c r="B223" s="65" t="s">
        <v>1059</v>
      </c>
      <c r="C223" s="59" t="s">
        <v>1566</v>
      </c>
      <c r="D223" s="74" t="s">
        <v>1567</v>
      </c>
      <c r="E223" s="66">
        <v>29171</v>
      </c>
      <c r="F223" s="66">
        <v>0</v>
      </c>
    </row>
    <row r="224" spans="1:6" s="67" customFormat="1" ht="12">
      <c r="A224" s="64">
        <v>240314</v>
      </c>
      <c r="B224" s="65" t="s">
        <v>1059</v>
      </c>
      <c r="C224" s="59" t="s">
        <v>1568</v>
      </c>
      <c r="D224" s="74" t="s">
        <v>1569</v>
      </c>
      <c r="E224" s="66">
        <v>25393</v>
      </c>
      <c r="F224" s="66">
        <v>0</v>
      </c>
    </row>
    <row r="225" spans="1:6" s="67" customFormat="1" ht="12">
      <c r="A225" s="64">
        <v>240314</v>
      </c>
      <c r="B225" s="65" t="s">
        <v>1059</v>
      </c>
      <c r="C225" s="59" t="s">
        <v>1570</v>
      </c>
      <c r="D225" s="74" t="s">
        <v>1571</v>
      </c>
      <c r="E225" s="66">
        <v>6558</v>
      </c>
      <c r="F225" s="66">
        <v>0</v>
      </c>
    </row>
    <row r="226" spans="1:6" s="67" customFormat="1" ht="12">
      <c r="A226" s="64">
        <v>240314</v>
      </c>
      <c r="B226" s="65" t="s">
        <v>1059</v>
      </c>
      <c r="C226" s="59" t="s">
        <v>1572</v>
      </c>
      <c r="D226" s="74" t="s">
        <v>1573</v>
      </c>
      <c r="E226" s="66">
        <v>15633</v>
      </c>
      <c r="F226" s="66">
        <v>0</v>
      </c>
    </row>
    <row r="227" spans="1:6" s="67" customFormat="1" ht="12">
      <c r="A227" s="64">
        <v>240314</v>
      </c>
      <c r="B227" s="65" t="s">
        <v>1059</v>
      </c>
      <c r="C227" s="59" t="s">
        <v>1574</v>
      </c>
      <c r="D227" s="74" t="s">
        <v>1575</v>
      </c>
      <c r="E227" s="66">
        <v>25459</v>
      </c>
      <c r="F227" s="66">
        <v>0</v>
      </c>
    </row>
    <row r="228" spans="1:6" s="67" customFormat="1" ht="12">
      <c r="A228" s="64">
        <v>240314</v>
      </c>
      <c r="B228" s="65" t="s">
        <v>1059</v>
      </c>
      <c r="C228" s="59" t="s">
        <v>1576</v>
      </c>
      <c r="D228" s="74" t="s">
        <v>1577</v>
      </c>
      <c r="E228" s="66">
        <v>25560</v>
      </c>
      <c r="F228" s="66">
        <v>0</v>
      </c>
    </row>
    <row r="229" spans="1:6" s="67" customFormat="1" ht="12">
      <c r="A229" s="64">
        <v>240314</v>
      </c>
      <c r="B229" s="65" t="s">
        <v>1059</v>
      </c>
      <c r="C229" s="59" t="s">
        <v>1578</v>
      </c>
      <c r="D229" s="74" t="s">
        <v>1579</v>
      </c>
      <c r="E229" s="66">
        <v>32172</v>
      </c>
      <c r="F229" s="66">
        <v>0</v>
      </c>
    </row>
    <row r="230" spans="1:6" s="67" customFormat="1" ht="12">
      <c r="A230" s="64">
        <v>240314</v>
      </c>
      <c r="B230" s="65" t="s">
        <v>1059</v>
      </c>
      <c r="C230" s="59" t="s">
        <v>1580</v>
      </c>
      <c r="D230" s="74" t="s">
        <v>1581</v>
      </c>
      <c r="E230" s="66">
        <v>33500</v>
      </c>
      <c r="F230" s="66">
        <v>0</v>
      </c>
    </row>
    <row r="231" spans="1:6" s="67" customFormat="1" ht="12">
      <c r="A231" s="64">
        <v>240314</v>
      </c>
      <c r="B231" s="65" t="s">
        <v>1059</v>
      </c>
      <c r="C231" s="59" t="s">
        <v>1582</v>
      </c>
      <c r="D231" s="74" t="s">
        <v>1583</v>
      </c>
      <c r="E231" s="66">
        <v>98839</v>
      </c>
      <c r="F231" s="66">
        <v>0</v>
      </c>
    </row>
    <row r="232" spans="1:6" s="67" customFormat="1" ht="12">
      <c r="A232" s="64">
        <v>240314</v>
      </c>
      <c r="B232" s="65" t="s">
        <v>1059</v>
      </c>
      <c r="C232" s="59" t="s">
        <v>1584</v>
      </c>
      <c r="D232" s="74" t="s">
        <v>1585</v>
      </c>
      <c r="E232" s="66">
        <v>17906</v>
      </c>
      <c r="F232" s="66">
        <v>0</v>
      </c>
    </row>
    <row r="233" spans="1:6" s="67" customFormat="1" ht="12">
      <c r="A233" s="64">
        <v>240314</v>
      </c>
      <c r="B233" s="65" t="s">
        <v>1059</v>
      </c>
      <c r="C233" s="59" t="s">
        <v>1586</v>
      </c>
      <c r="D233" s="74" t="s">
        <v>1587</v>
      </c>
      <c r="E233" s="66">
        <v>25928</v>
      </c>
      <c r="F233" s="66">
        <v>0</v>
      </c>
    </row>
    <row r="234" spans="1:6" s="67" customFormat="1" ht="12">
      <c r="A234" s="64">
        <v>240314</v>
      </c>
      <c r="B234" s="65" t="s">
        <v>1059</v>
      </c>
      <c r="C234" s="59" t="s">
        <v>1588</v>
      </c>
      <c r="D234" s="74" t="s">
        <v>1589</v>
      </c>
      <c r="E234" s="66">
        <v>14224</v>
      </c>
      <c r="F234" s="66">
        <v>0</v>
      </c>
    </row>
    <row r="235" spans="1:6" s="67" customFormat="1" ht="12">
      <c r="A235" s="64">
        <v>240314</v>
      </c>
      <c r="B235" s="65" t="s">
        <v>1059</v>
      </c>
      <c r="C235" s="59" t="s">
        <v>1590</v>
      </c>
      <c r="D235" s="74" t="s">
        <v>1591</v>
      </c>
      <c r="E235" s="66">
        <v>11582</v>
      </c>
      <c r="F235" s="66">
        <v>0</v>
      </c>
    </row>
    <row r="236" spans="1:6" s="67" customFormat="1" ht="12">
      <c r="A236" s="64">
        <v>240314</v>
      </c>
      <c r="B236" s="65" t="s">
        <v>1059</v>
      </c>
      <c r="C236" s="59" t="s">
        <v>1592</v>
      </c>
      <c r="D236" s="74" t="s">
        <v>1593</v>
      </c>
      <c r="E236" s="66">
        <v>9236</v>
      </c>
      <c r="F236" s="66">
        <v>0</v>
      </c>
    </row>
    <row r="237" spans="1:6" s="67" customFormat="1" ht="12">
      <c r="A237" s="64">
        <v>240314</v>
      </c>
      <c r="B237" s="65" t="s">
        <v>1059</v>
      </c>
      <c r="C237" s="59" t="s">
        <v>1594</v>
      </c>
      <c r="D237" s="74" t="s">
        <v>1595</v>
      </c>
      <c r="E237" s="66">
        <v>47941</v>
      </c>
      <c r="F237" s="66">
        <v>0</v>
      </c>
    </row>
    <row r="238" spans="1:6" s="67" customFormat="1" ht="12">
      <c r="A238" s="64">
        <v>240314</v>
      </c>
      <c r="B238" s="65" t="s">
        <v>1059</v>
      </c>
      <c r="C238" s="59">
        <v>213013030</v>
      </c>
      <c r="D238" s="74" t="s">
        <v>1596</v>
      </c>
      <c r="E238" s="66">
        <v>21884</v>
      </c>
      <c r="F238" s="66">
        <v>0</v>
      </c>
    </row>
    <row r="239" spans="1:6" s="67" customFormat="1" ht="12">
      <c r="A239" s="64">
        <v>240314</v>
      </c>
      <c r="B239" s="65" t="s">
        <v>1059</v>
      </c>
      <c r="C239" s="59" t="s">
        <v>1597</v>
      </c>
      <c r="D239" s="74" t="s">
        <v>1598</v>
      </c>
      <c r="E239" s="66">
        <v>15982</v>
      </c>
      <c r="F239" s="66">
        <v>0</v>
      </c>
    </row>
    <row r="240" spans="1:6" s="67" customFormat="1" ht="12">
      <c r="A240" s="64">
        <v>240314</v>
      </c>
      <c r="B240" s="65" t="s">
        <v>1059</v>
      </c>
      <c r="C240" s="59" t="s">
        <v>1599</v>
      </c>
      <c r="D240" s="74" t="s">
        <v>1600</v>
      </c>
      <c r="E240" s="66">
        <v>88733</v>
      </c>
      <c r="F240" s="66">
        <v>0</v>
      </c>
    </row>
    <row r="241" spans="1:6" s="67" customFormat="1" ht="12">
      <c r="A241" s="64">
        <v>240314</v>
      </c>
      <c r="B241" s="65" t="s">
        <v>1059</v>
      </c>
      <c r="C241" s="59" t="s">
        <v>1601</v>
      </c>
      <c r="D241" s="74" t="s">
        <v>1602</v>
      </c>
      <c r="E241" s="66">
        <v>10715</v>
      </c>
      <c r="F241" s="66">
        <v>0</v>
      </c>
    </row>
    <row r="242" spans="1:6" s="67" customFormat="1" ht="12">
      <c r="A242" s="64">
        <v>240314</v>
      </c>
      <c r="B242" s="65" t="s">
        <v>1059</v>
      </c>
      <c r="C242" s="59">
        <v>217413074</v>
      </c>
      <c r="D242" s="74" t="s">
        <v>1603</v>
      </c>
      <c r="E242" s="66">
        <v>37931</v>
      </c>
      <c r="F242" s="66">
        <v>0</v>
      </c>
    </row>
    <row r="243" spans="1:6" s="67" customFormat="1" ht="12">
      <c r="A243" s="64">
        <v>240314</v>
      </c>
      <c r="B243" s="65" t="s">
        <v>1059</v>
      </c>
      <c r="C243" s="59">
        <v>214013140</v>
      </c>
      <c r="D243" s="74" t="s">
        <v>1604</v>
      </c>
      <c r="E243" s="66">
        <v>38195</v>
      </c>
      <c r="F243" s="66">
        <v>0</v>
      </c>
    </row>
    <row r="244" spans="1:6" s="67" customFormat="1" ht="12">
      <c r="A244" s="64">
        <v>240314</v>
      </c>
      <c r="B244" s="65" t="s">
        <v>1059</v>
      </c>
      <c r="C244" s="59">
        <v>216013160</v>
      </c>
      <c r="D244" s="74" t="s">
        <v>1605</v>
      </c>
      <c r="E244" s="66">
        <v>15852</v>
      </c>
      <c r="F244" s="66">
        <v>0</v>
      </c>
    </row>
    <row r="245" spans="1:6" s="67" customFormat="1" ht="12">
      <c r="A245" s="64">
        <v>240314</v>
      </c>
      <c r="B245" s="65" t="s">
        <v>1059</v>
      </c>
      <c r="C245" s="59">
        <v>218813188</v>
      </c>
      <c r="D245" s="74" t="s">
        <v>1606</v>
      </c>
      <c r="E245" s="66">
        <v>22797</v>
      </c>
      <c r="F245" s="66">
        <v>0</v>
      </c>
    </row>
    <row r="246" spans="1:6" s="67" customFormat="1" ht="12">
      <c r="A246" s="64">
        <v>240314</v>
      </c>
      <c r="B246" s="65" t="s">
        <v>1059</v>
      </c>
      <c r="C246" s="59">
        <v>211213212</v>
      </c>
      <c r="D246" s="74" t="s">
        <v>1607</v>
      </c>
      <c r="E246" s="66">
        <v>29122</v>
      </c>
      <c r="F246" s="66">
        <v>0</v>
      </c>
    </row>
    <row r="247" spans="1:6" s="67" customFormat="1" ht="12">
      <c r="A247" s="64">
        <v>240314</v>
      </c>
      <c r="B247" s="65" t="s">
        <v>1059</v>
      </c>
      <c r="C247" s="59">
        <v>212213222</v>
      </c>
      <c r="D247" s="74" t="s">
        <v>1608</v>
      </c>
      <c r="E247" s="66">
        <v>23323</v>
      </c>
      <c r="F247" s="66">
        <v>0</v>
      </c>
    </row>
    <row r="248" spans="1:6" s="67" customFormat="1" ht="12">
      <c r="A248" s="64">
        <v>240314</v>
      </c>
      <c r="B248" s="65" t="s">
        <v>1059</v>
      </c>
      <c r="C248" s="59">
        <v>214413244</v>
      </c>
      <c r="D248" s="74" t="s">
        <v>1609</v>
      </c>
      <c r="E248" s="66">
        <v>108241</v>
      </c>
      <c r="F248" s="66">
        <v>0</v>
      </c>
    </row>
    <row r="249" spans="1:6" s="67" customFormat="1" ht="12">
      <c r="A249" s="64">
        <v>240314</v>
      </c>
      <c r="B249" s="65" t="s">
        <v>1059</v>
      </c>
      <c r="C249" s="59">
        <v>214813248</v>
      </c>
      <c r="D249" s="74" t="s">
        <v>1610</v>
      </c>
      <c r="E249" s="66">
        <v>12107</v>
      </c>
      <c r="F249" s="66">
        <v>0</v>
      </c>
    </row>
    <row r="250" spans="1:6" s="67" customFormat="1" ht="12">
      <c r="A250" s="64">
        <v>240314</v>
      </c>
      <c r="B250" s="65" t="s">
        <v>1059</v>
      </c>
      <c r="C250" s="59">
        <v>216813268</v>
      </c>
      <c r="D250" s="74" t="s">
        <v>1611</v>
      </c>
      <c r="E250" s="66">
        <v>19508</v>
      </c>
      <c r="F250" s="66">
        <v>0</v>
      </c>
    </row>
    <row r="251" spans="1:6" s="67" customFormat="1" ht="12">
      <c r="A251" s="64">
        <v>240314</v>
      </c>
      <c r="B251" s="65" t="s">
        <v>1059</v>
      </c>
      <c r="C251" s="59">
        <v>210013300</v>
      </c>
      <c r="D251" s="74" t="s">
        <v>1612</v>
      </c>
      <c r="E251" s="66">
        <v>25684</v>
      </c>
      <c r="F251" s="66">
        <v>0</v>
      </c>
    </row>
    <row r="252" spans="1:6" s="67" customFormat="1" ht="12">
      <c r="A252" s="64">
        <v>240314</v>
      </c>
      <c r="B252" s="65" t="s">
        <v>1059</v>
      </c>
      <c r="C252" s="59">
        <v>213313433</v>
      </c>
      <c r="D252" s="74" t="s">
        <v>1613</v>
      </c>
      <c r="E252" s="66">
        <v>41037</v>
      </c>
      <c r="F252" s="66">
        <v>0</v>
      </c>
    </row>
    <row r="253" spans="1:6" s="67" customFormat="1" ht="12">
      <c r="A253" s="64">
        <v>240314</v>
      </c>
      <c r="B253" s="65" t="s">
        <v>1059</v>
      </c>
      <c r="C253" s="59">
        <v>214013440</v>
      </c>
      <c r="D253" s="74" t="s">
        <v>1614</v>
      </c>
      <c r="E253" s="66">
        <v>22426</v>
      </c>
      <c r="F253" s="66">
        <v>0</v>
      </c>
    </row>
    <row r="254" spans="1:6" s="67" customFormat="1" ht="12">
      <c r="A254" s="64">
        <v>240314</v>
      </c>
      <c r="B254" s="65" t="s">
        <v>1059</v>
      </c>
      <c r="C254" s="59">
        <v>214213442</v>
      </c>
      <c r="D254" s="74" t="s">
        <v>1615</v>
      </c>
      <c r="E254" s="66">
        <v>93885</v>
      </c>
      <c r="F254" s="66">
        <v>0</v>
      </c>
    </row>
    <row r="255" spans="1:6" s="67" customFormat="1" ht="12">
      <c r="A255" s="64">
        <v>240314</v>
      </c>
      <c r="B255" s="65" t="s">
        <v>1059</v>
      </c>
      <c r="C255" s="59">
        <v>215813458</v>
      </c>
      <c r="D255" s="74" t="s">
        <v>1616</v>
      </c>
      <c r="E255" s="66">
        <v>26879</v>
      </c>
      <c r="F255" s="66">
        <v>0</v>
      </c>
    </row>
    <row r="256" spans="1:6" s="67" customFormat="1" ht="12">
      <c r="A256" s="64">
        <v>240314</v>
      </c>
      <c r="B256" s="65" t="s">
        <v>1059</v>
      </c>
      <c r="C256" s="59">
        <v>216813468</v>
      </c>
      <c r="D256" s="74" t="s">
        <v>1617</v>
      </c>
      <c r="E256" s="66">
        <v>76377</v>
      </c>
      <c r="F256" s="66">
        <v>0</v>
      </c>
    </row>
    <row r="257" spans="1:6" s="67" customFormat="1" ht="12">
      <c r="A257" s="64">
        <v>240314</v>
      </c>
      <c r="B257" s="65" t="s">
        <v>1059</v>
      </c>
      <c r="C257" s="59">
        <v>217313473</v>
      </c>
      <c r="D257" s="74" t="s">
        <v>1618</v>
      </c>
      <c r="E257" s="66">
        <v>35983</v>
      </c>
      <c r="F257" s="66">
        <v>0</v>
      </c>
    </row>
    <row r="258" spans="1:6" s="67" customFormat="1" ht="12">
      <c r="A258" s="64">
        <v>240314</v>
      </c>
      <c r="B258" s="65" t="s">
        <v>1059</v>
      </c>
      <c r="C258" s="59">
        <v>214913549</v>
      </c>
      <c r="D258" s="74" t="s">
        <v>1619</v>
      </c>
      <c r="E258" s="66">
        <v>48379</v>
      </c>
      <c r="F258" s="66">
        <v>0</v>
      </c>
    </row>
    <row r="259" spans="1:6" s="67" customFormat="1" ht="12">
      <c r="A259" s="64">
        <v>240314</v>
      </c>
      <c r="B259" s="65" t="s">
        <v>1059</v>
      </c>
      <c r="C259" s="59">
        <v>218013580</v>
      </c>
      <c r="D259" s="74" t="s">
        <v>1620</v>
      </c>
      <c r="E259" s="66">
        <v>12129</v>
      </c>
      <c r="F259" s="66">
        <v>0</v>
      </c>
    </row>
    <row r="260" spans="1:6" s="67" customFormat="1" ht="12">
      <c r="A260" s="64">
        <v>240314</v>
      </c>
      <c r="B260" s="65" t="s">
        <v>1059</v>
      </c>
      <c r="C260" s="59">
        <v>210013600</v>
      </c>
      <c r="D260" s="74" t="s">
        <v>1621</v>
      </c>
      <c r="E260" s="66">
        <v>29359</v>
      </c>
      <c r="F260" s="66">
        <v>0</v>
      </c>
    </row>
    <row r="261" spans="1:6" s="67" customFormat="1" ht="12">
      <c r="A261" s="64">
        <v>240314</v>
      </c>
      <c r="B261" s="65" t="s">
        <v>1059</v>
      </c>
      <c r="C261" s="59">
        <v>212013620</v>
      </c>
      <c r="D261" s="74" t="s">
        <v>1622</v>
      </c>
      <c r="E261" s="66">
        <v>10437</v>
      </c>
      <c r="F261" s="66">
        <v>0</v>
      </c>
    </row>
    <row r="262" spans="1:6" s="67" customFormat="1" ht="12">
      <c r="A262" s="64">
        <v>240314</v>
      </c>
      <c r="B262" s="65" t="s">
        <v>1059</v>
      </c>
      <c r="C262" s="59">
        <v>214713647</v>
      </c>
      <c r="D262" s="74" t="s">
        <v>1623</v>
      </c>
      <c r="E262" s="66">
        <v>23056</v>
      </c>
      <c r="F262" s="66">
        <v>0</v>
      </c>
    </row>
    <row r="263" spans="1:6" s="67" customFormat="1" ht="12">
      <c r="A263" s="64">
        <v>240314</v>
      </c>
      <c r="B263" s="65" t="s">
        <v>1059</v>
      </c>
      <c r="C263" s="59">
        <v>215013650</v>
      </c>
      <c r="D263" s="74" t="s">
        <v>1624</v>
      </c>
      <c r="E263" s="66">
        <v>20405</v>
      </c>
      <c r="F263" s="66">
        <v>0</v>
      </c>
    </row>
    <row r="264" spans="1:6" s="67" customFormat="1" ht="12">
      <c r="A264" s="64">
        <v>240314</v>
      </c>
      <c r="B264" s="65" t="s">
        <v>1059</v>
      </c>
      <c r="C264" s="59">
        <v>215413654</v>
      </c>
      <c r="D264" s="74" t="s">
        <v>1625</v>
      </c>
      <c r="E264" s="66">
        <v>25768</v>
      </c>
      <c r="F264" s="66">
        <v>0</v>
      </c>
    </row>
    <row r="265" spans="1:6" s="67" customFormat="1" ht="12">
      <c r="A265" s="64">
        <v>240314</v>
      </c>
      <c r="B265" s="65" t="s">
        <v>1059</v>
      </c>
      <c r="C265" s="59">
        <v>215513655</v>
      </c>
      <c r="D265" s="74" t="s">
        <v>1626</v>
      </c>
      <c r="E265" s="66">
        <v>24224</v>
      </c>
      <c r="F265" s="66">
        <v>0</v>
      </c>
    </row>
    <row r="266" spans="1:6" s="67" customFormat="1" ht="12">
      <c r="A266" s="64">
        <v>240314</v>
      </c>
      <c r="B266" s="65" t="s">
        <v>1059</v>
      </c>
      <c r="C266" s="59">
        <v>215713657</v>
      </c>
      <c r="D266" s="74" t="s">
        <v>1627</v>
      </c>
      <c r="E266" s="66">
        <v>59512</v>
      </c>
      <c r="F266" s="66">
        <v>0</v>
      </c>
    </row>
    <row r="267" spans="1:6" s="67" customFormat="1" ht="12">
      <c r="A267" s="64">
        <v>240314</v>
      </c>
      <c r="B267" s="65" t="s">
        <v>1059</v>
      </c>
      <c r="C267" s="59">
        <v>216713667</v>
      </c>
      <c r="D267" s="74" t="s">
        <v>1628</v>
      </c>
      <c r="E267" s="66">
        <v>37495</v>
      </c>
      <c r="F267" s="66">
        <v>0</v>
      </c>
    </row>
    <row r="268" spans="1:6" s="67" customFormat="1" ht="12">
      <c r="A268" s="64">
        <v>240314</v>
      </c>
      <c r="B268" s="65" t="s">
        <v>1059</v>
      </c>
      <c r="C268" s="59">
        <v>217013670</v>
      </c>
      <c r="D268" s="74" t="s">
        <v>1629</v>
      </c>
      <c r="E268" s="66">
        <v>51264</v>
      </c>
      <c r="F268" s="66">
        <v>0</v>
      </c>
    </row>
    <row r="269" spans="1:6" s="67" customFormat="1" ht="12">
      <c r="A269" s="64">
        <v>240314</v>
      </c>
      <c r="B269" s="65" t="s">
        <v>1059</v>
      </c>
      <c r="C269" s="59">
        <v>217313673</v>
      </c>
      <c r="D269" s="74" t="s">
        <v>1630</v>
      </c>
      <c r="E269" s="66">
        <v>22125</v>
      </c>
      <c r="F269" s="66">
        <v>0</v>
      </c>
    </row>
    <row r="270" spans="1:6" s="67" customFormat="1" ht="12">
      <c r="A270" s="64">
        <v>240314</v>
      </c>
      <c r="B270" s="65" t="s">
        <v>1059</v>
      </c>
      <c r="C270" s="59">
        <v>218313683</v>
      </c>
      <c r="D270" s="74" t="s">
        <v>1631</v>
      </c>
      <c r="E270" s="66">
        <v>30973</v>
      </c>
      <c r="F270" s="66">
        <v>0</v>
      </c>
    </row>
    <row r="271" spans="1:6" s="67" customFormat="1" ht="12">
      <c r="A271" s="64">
        <v>240314</v>
      </c>
      <c r="B271" s="65" t="s">
        <v>1059</v>
      </c>
      <c r="C271" s="59">
        <v>218813688</v>
      </c>
      <c r="D271" s="74" t="s">
        <v>1632</v>
      </c>
      <c r="E271" s="66">
        <v>55085</v>
      </c>
      <c r="F271" s="66">
        <v>0</v>
      </c>
    </row>
    <row r="272" spans="1:6" s="67" customFormat="1" ht="12">
      <c r="A272" s="64">
        <v>240314</v>
      </c>
      <c r="B272" s="65" t="s">
        <v>1059</v>
      </c>
      <c r="C272" s="59">
        <v>214413744</v>
      </c>
      <c r="D272" s="74" t="s">
        <v>1633</v>
      </c>
      <c r="E272" s="66">
        <v>39400</v>
      </c>
      <c r="F272" s="66">
        <v>0</v>
      </c>
    </row>
    <row r="273" spans="1:6" s="67" customFormat="1" ht="12">
      <c r="A273" s="64">
        <v>240314</v>
      </c>
      <c r="B273" s="65" t="s">
        <v>1059</v>
      </c>
      <c r="C273" s="59">
        <v>216013760</v>
      </c>
      <c r="D273" s="74" t="s">
        <v>1634</v>
      </c>
      <c r="E273" s="66">
        <v>13055</v>
      </c>
      <c r="F273" s="66">
        <v>0</v>
      </c>
    </row>
    <row r="274" spans="1:6" s="67" customFormat="1" ht="12">
      <c r="A274" s="64">
        <v>240314</v>
      </c>
      <c r="B274" s="65" t="s">
        <v>1059</v>
      </c>
      <c r="C274" s="59">
        <v>218013780</v>
      </c>
      <c r="D274" s="74" t="s">
        <v>1635</v>
      </c>
      <c r="E274" s="66">
        <v>24550</v>
      </c>
      <c r="F274" s="66">
        <v>0</v>
      </c>
    </row>
    <row r="275" spans="1:6" s="67" customFormat="1" ht="12">
      <c r="A275" s="64">
        <v>240314</v>
      </c>
      <c r="B275" s="65" t="s">
        <v>1059</v>
      </c>
      <c r="C275" s="59">
        <v>211013810</v>
      </c>
      <c r="D275" s="74" t="s">
        <v>1636</v>
      </c>
      <c r="E275" s="66">
        <v>37871</v>
      </c>
      <c r="F275" s="66">
        <v>0</v>
      </c>
    </row>
    <row r="276" spans="1:6" s="67" customFormat="1" ht="12">
      <c r="A276" s="64">
        <v>240314</v>
      </c>
      <c r="B276" s="65" t="s">
        <v>1059</v>
      </c>
      <c r="C276" s="59">
        <v>213613836</v>
      </c>
      <c r="D276" s="74" t="s">
        <v>1637</v>
      </c>
      <c r="E276" s="66">
        <v>70687</v>
      </c>
      <c r="F276" s="66">
        <v>0</v>
      </c>
    </row>
    <row r="277" spans="1:6" s="67" customFormat="1" ht="12">
      <c r="A277" s="64">
        <v>240314</v>
      </c>
      <c r="B277" s="65" t="s">
        <v>1059</v>
      </c>
      <c r="C277" s="59">
        <v>213813838</v>
      </c>
      <c r="D277" s="74" t="s">
        <v>1638</v>
      </c>
      <c r="E277" s="66">
        <v>23885</v>
      </c>
      <c r="F277" s="66">
        <v>0</v>
      </c>
    </row>
    <row r="278" spans="1:6" s="67" customFormat="1" ht="12">
      <c r="A278" s="64">
        <v>240314</v>
      </c>
      <c r="B278" s="65" t="s">
        <v>1059</v>
      </c>
      <c r="C278" s="59">
        <v>217313873</v>
      </c>
      <c r="D278" s="74" t="s">
        <v>1639</v>
      </c>
      <c r="E278" s="66">
        <v>29922</v>
      </c>
      <c r="F278" s="66">
        <v>0</v>
      </c>
    </row>
    <row r="279" spans="1:6" s="67" customFormat="1" ht="12">
      <c r="A279" s="64">
        <v>240314</v>
      </c>
      <c r="B279" s="65" t="s">
        <v>1059</v>
      </c>
      <c r="C279" s="59">
        <v>219413894</v>
      </c>
      <c r="D279" s="74" t="s">
        <v>1640</v>
      </c>
      <c r="E279" s="66">
        <v>17853</v>
      </c>
      <c r="F279" s="66">
        <v>0</v>
      </c>
    </row>
    <row r="280" spans="1:6" s="67" customFormat="1" ht="12">
      <c r="A280" s="64">
        <v>240314</v>
      </c>
      <c r="B280" s="65" t="s">
        <v>1059</v>
      </c>
      <c r="C280" s="68">
        <v>212215022</v>
      </c>
      <c r="D280" s="74" t="s">
        <v>1641</v>
      </c>
      <c r="E280" s="66">
        <v>2204</v>
      </c>
      <c r="F280" s="66">
        <v>0</v>
      </c>
    </row>
    <row r="281" spans="1:6" s="67" customFormat="1" ht="12">
      <c r="A281" s="64">
        <v>240314</v>
      </c>
      <c r="B281" s="65" t="s">
        <v>1059</v>
      </c>
      <c r="C281" s="68">
        <v>214715047</v>
      </c>
      <c r="D281" s="74" t="s">
        <v>1642</v>
      </c>
      <c r="E281" s="66">
        <v>19497</v>
      </c>
      <c r="F281" s="66">
        <v>0</v>
      </c>
    </row>
    <row r="282" spans="1:6" s="67" customFormat="1" ht="12">
      <c r="A282" s="64">
        <v>240314</v>
      </c>
      <c r="B282" s="65" t="s">
        <v>1059</v>
      </c>
      <c r="C282" s="68">
        <v>215115051</v>
      </c>
      <c r="D282" s="74" t="s">
        <v>1643</v>
      </c>
      <c r="E282" s="66">
        <v>6477</v>
      </c>
      <c r="F282" s="66">
        <v>0</v>
      </c>
    </row>
    <row r="283" spans="1:6" s="67" customFormat="1" ht="12">
      <c r="A283" s="64">
        <v>240314</v>
      </c>
      <c r="B283" s="65" t="s">
        <v>1059</v>
      </c>
      <c r="C283" s="68">
        <v>218715087</v>
      </c>
      <c r="D283" s="74" t="s">
        <v>1644</v>
      </c>
      <c r="E283" s="66">
        <v>10482</v>
      </c>
      <c r="F283" s="66">
        <v>0</v>
      </c>
    </row>
    <row r="284" spans="1:6" s="67" customFormat="1" ht="12">
      <c r="A284" s="64">
        <v>240314</v>
      </c>
      <c r="B284" s="65" t="s">
        <v>1059</v>
      </c>
      <c r="C284" s="68">
        <v>219015090</v>
      </c>
      <c r="D284" s="74" t="s">
        <v>1645</v>
      </c>
      <c r="E284" s="66">
        <v>2434</v>
      </c>
      <c r="F284" s="66">
        <v>0</v>
      </c>
    </row>
    <row r="285" spans="1:6" s="67" customFormat="1" ht="12">
      <c r="A285" s="64">
        <v>240314</v>
      </c>
      <c r="B285" s="65" t="s">
        <v>1059</v>
      </c>
      <c r="C285" s="68">
        <v>219215092</v>
      </c>
      <c r="D285" s="74" t="s">
        <v>1646</v>
      </c>
      <c r="E285" s="66">
        <v>2979</v>
      </c>
      <c r="F285" s="66">
        <v>0</v>
      </c>
    </row>
    <row r="286" spans="1:6" s="67" customFormat="1" ht="12">
      <c r="A286" s="64">
        <v>240314</v>
      </c>
      <c r="B286" s="65" t="s">
        <v>1059</v>
      </c>
      <c r="C286" s="68">
        <v>219715097</v>
      </c>
      <c r="D286" s="74" t="s">
        <v>1647</v>
      </c>
      <c r="E286" s="66">
        <v>9610</v>
      </c>
      <c r="F286" s="66">
        <v>0</v>
      </c>
    </row>
    <row r="287" spans="1:6" s="67" customFormat="1" ht="12">
      <c r="A287" s="64">
        <v>240314</v>
      </c>
      <c r="B287" s="65" t="s">
        <v>1059</v>
      </c>
      <c r="C287" s="68">
        <v>210415104</v>
      </c>
      <c r="D287" s="74" t="s">
        <v>1648</v>
      </c>
      <c r="E287" s="66">
        <v>5725</v>
      </c>
      <c r="F287" s="66">
        <v>0</v>
      </c>
    </row>
    <row r="288" spans="1:6" s="67" customFormat="1" ht="12">
      <c r="A288" s="64">
        <v>240314</v>
      </c>
      <c r="B288" s="65" t="s">
        <v>1059</v>
      </c>
      <c r="C288" s="68">
        <v>210615106</v>
      </c>
      <c r="D288" s="74" t="s">
        <v>1649</v>
      </c>
      <c r="E288" s="66">
        <v>3425</v>
      </c>
      <c r="F288" s="66">
        <v>0</v>
      </c>
    </row>
    <row r="289" spans="1:6" s="67" customFormat="1" ht="12">
      <c r="A289" s="64">
        <v>240314</v>
      </c>
      <c r="B289" s="65" t="s">
        <v>1059</v>
      </c>
      <c r="C289" s="68">
        <v>210915109</v>
      </c>
      <c r="D289" s="74" t="s">
        <v>1650</v>
      </c>
      <c r="E289" s="66">
        <v>7510</v>
      </c>
      <c r="F289" s="66">
        <v>0</v>
      </c>
    </row>
    <row r="290" spans="1:6" s="67" customFormat="1" ht="12">
      <c r="A290" s="64">
        <v>240314</v>
      </c>
      <c r="B290" s="65" t="s">
        <v>1059</v>
      </c>
      <c r="C290" s="68">
        <v>211415114</v>
      </c>
      <c r="D290" s="74" t="s">
        <v>1651</v>
      </c>
      <c r="E290" s="66">
        <v>671</v>
      </c>
      <c r="F290" s="66">
        <v>0</v>
      </c>
    </row>
    <row r="291" spans="1:6" s="67" customFormat="1" ht="12">
      <c r="A291" s="64">
        <v>240314</v>
      </c>
      <c r="B291" s="65" t="s">
        <v>1059</v>
      </c>
      <c r="C291" s="68">
        <v>213115131</v>
      </c>
      <c r="D291" s="74" t="s">
        <v>1652</v>
      </c>
      <c r="E291" s="66">
        <v>4676</v>
      </c>
      <c r="F291" s="66">
        <v>0</v>
      </c>
    </row>
    <row r="292" spans="1:6" s="67" customFormat="1" ht="12">
      <c r="A292" s="64">
        <v>240314</v>
      </c>
      <c r="B292" s="65" t="s">
        <v>1059</v>
      </c>
      <c r="C292" s="68">
        <v>213515135</v>
      </c>
      <c r="D292" s="74" t="s">
        <v>1653</v>
      </c>
      <c r="E292" s="66">
        <v>4513</v>
      </c>
      <c r="F292" s="66">
        <v>0</v>
      </c>
    </row>
    <row r="293" spans="1:6" s="67" customFormat="1" ht="12">
      <c r="A293" s="64">
        <v>240314</v>
      </c>
      <c r="B293" s="65" t="s">
        <v>1059</v>
      </c>
      <c r="C293" s="68">
        <v>216215162</v>
      </c>
      <c r="D293" s="74" t="s">
        <v>1654</v>
      </c>
      <c r="E293" s="66">
        <v>4868</v>
      </c>
      <c r="F293" s="66">
        <v>0</v>
      </c>
    </row>
    <row r="294" spans="1:6" s="67" customFormat="1" ht="12">
      <c r="A294" s="64">
        <v>240314</v>
      </c>
      <c r="B294" s="65" t="s">
        <v>1059</v>
      </c>
      <c r="C294" s="68">
        <v>217215172</v>
      </c>
      <c r="D294" s="74" t="s">
        <v>1655</v>
      </c>
      <c r="E294" s="66">
        <v>4313</v>
      </c>
      <c r="F294" s="66">
        <v>0</v>
      </c>
    </row>
    <row r="295" spans="1:6" s="67" customFormat="1" ht="12">
      <c r="A295" s="64">
        <v>240314</v>
      </c>
      <c r="B295" s="65" t="s">
        <v>1059</v>
      </c>
      <c r="C295" s="68">
        <v>217615176</v>
      </c>
      <c r="D295" s="74" t="s">
        <v>1656</v>
      </c>
      <c r="E295" s="66">
        <v>66833</v>
      </c>
      <c r="F295" s="66">
        <v>0</v>
      </c>
    </row>
    <row r="296" spans="1:6" s="67" customFormat="1" ht="12">
      <c r="A296" s="64">
        <v>240314</v>
      </c>
      <c r="B296" s="65" t="s">
        <v>1059</v>
      </c>
      <c r="C296" s="68">
        <v>218015180</v>
      </c>
      <c r="D296" s="74" t="s">
        <v>1657</v>
      </c>
      <c r="E296" s="66">
        <v>6884</v>
      </c>
      <c r="F296" s="66">
        <v>0</v>
      </c>
    </row>
    <row r="297" spans="1:6" s="67" customFormat="1" ht="12">
      <c r="A297" s="64">
        <v>240314</v>
      </c>
      <c r="B297" s="65" t="s">
        <v>1059</v>
      </c>
      <c r="C297" s="68">
        <v>218315183</v>
      </c>
      <c r="D297" s="74" t="s">
        <v>1658</v>
      </c>
      <c r="E297" s="66">
        <v>16582</v>
      </c>
      <c r="F297" s="66">
        <v>0</v>
      </c>
    </row>
    <row r="298" spans="1:6" s="67" customFormat="1" ht="12">
      <c r="A298" s="64">
        <v>240314</v>
      </c>
      <c r="B298" s="65" t="s">
        <v>1059</v>
      </c>
      <c r="C298" s="68">
        <v>218515185</v>
      </c>
      <c r="D298" s="74" t="s">
        <v>1659</v>
      </c>
      <c r="E298" s="66">
        <v>9604</v>
      </c>
      <c r="F298" s="66">
        <v>0</v>
      </c>
    </row>
    <row r="299" spans="1:6" s="67" customFormat="1" ht="12">
      <c r="A299" s="64">
        <v>240314</v>
      </c>
      <c r="B299" s="65" t="s">
        <v>1059</v>
      </c>
      <c r="C299" s="68">
        <v>218715187</v>
      </c>
      <c r="D299" s="74" t="s">
        <v>1660</v>
      </c>
      <c r="E299" s="66">
        <v>3541</v>
      </c>
      <c r="F299" s="66">
        <v>0</v>
      </c>
    </row>
    <row r="300" spans="1:6" s="67" customFormat="1" ht="12">
      <c r="A300" s="64">
        <v>240314</v>
      </c>
      <c r="B300" s="65" t="s">
        <v>1059</v>
      </c>
      <c r="C300" s="68">
        <v>218915189</v>
      </c>
      <c r="D300" s="74" t="s">
        <v>1661</v>
      </c>
      <c r="E300" s="66">
        <v>5352</v>
      </c>
      <c r="F300" s="66">
        <v>0</v>
      </c>
    </row>
    <row r="301" spans="1:6" s="67" customFormat="1" ht="12">
      <c r="A301" s="64">
        <v>240314</v>
      </c>
      <c r="B301" s="65" t="s">
        <v>1059</v>
      </c>
      <c r="C301" s="68">
        <v>210415204</v>
      </c>
      <c r="D301" s="74" t="s">
        <v>1662</v>
      </c>
      <c r="E301" s="66">
        <v>10154</v>
      </c>
      <c r="F301" s="66">
        <v>0</v>
      </c>
    </row>
    <row r="302" spans="1:6" s="67" customFormat="1" ht="12">
      <c r="A302" s="64">
        <v>240314</v>
      </c>
      <c r="B302" s="65" t="s">
        <v>1059</v>
      </c>
      <c r="C302" s="68">
        <v>211215212</v>
      </c>
      <c r="D302" s="74" t="s">
        <v>1663</v>
      </c>
      <c r="E302" s="66">
        <v>5227</v>
      </c>
      <c r="F302" s="66">
        <v>0</v>
      </c>
    </row>
    <row r="303" spans="1:6" s="67" customFormat="1" ht="12">
      <c r="A303" s="64">
        <v>240314</v>
      </c>
      <c r="B303" s="65" t="s">
        <v>1059</v>
      </c>
      <c r="C303" s="68">
        <v>211515215</v>
      </c>
      <c r="D303" s="74" t="s">
        <v>1664</v>
      </c>
      <c r="E303" s="66">
        <v>2825</v>
      </c>
      <c r="F303" s="66">
        <v>0</v>
      </c>
    </row>
    <row r="304" spans="1:6" s="67" customFormat="1" ht="12">
      <c r="A304" s="64">
        <v>240314</v>
      </c>
      <c r="B304" s="65" t="s">
        <v>1059</v>
      </c>
      <c r="C304" s="68">
        <v>211815218</v>
      </c>
      <c r="D304" s="74" t="s">
        <v>1665</v>
      </c>
      <c r="E304" s="66">
        <v>4900</v>
      </c>
      <c r="F304" s="66">
        <v>0</v>
      </c>
    </row>
    <row r="305" spans="1:6" s="67" customFormat="1" ht="12">
      <c r="A305" s="64">
        <v>240314</v>
      </c>
      <c r="B305" s="65" t="s">
        <v>1059</v>
      </c>
      <c r="C305" s="68">
        <v>212315223</v>
      </c>
      <c r="D305" s="74" t="s">
        <v>1666</v>
      </c>
      <c r="E305" s="66">
        <v>8989</v>
      </c>
      <c r="F305" s="66">
        <v>0</v>
      </c>
    </row>
    <row r="306" spans="1:6" s="67" customFormat="1" ht="12">
      <c r="A306" s="64">
        <v>240314</v>
      </c>
      <c r="B306" s="65" t="s">
        <v>1059</v>
      </c>
      <c r="C306" s="68">
        <v>212415224</v>
      </c>
      <c r="D306" s="74" t="s">
        <v>1667</v>
      </c>
      <c r="E306" s="66">
        <v>5377</v>
      </c>
      <c r="F306" s="66">
        <v>0</v>
      </c>
    </row>
    <row r="307" spans="1:6" s="67" customFormat="1" ht="12">
      <c r="A307" s="64">
        <v>240314</v>
      </c>
      <c r="B307" s="65" t="s">
        <v>1059</v>
      </c>
      <c r="C307" s="68">
        <v>212615226</v>
      </c>
      <c r="D307" s="74" t="s">
        <v>1668</v>
      </c>
      <c r="E307" s="66">
        <v>2331</v>
      </c>
      <c r="F307" s="66">
        <v>0</v>
      </c>
    </row>
    <row r="308" spans="1:6" s="67" customFormat="1" ht="12">
      <c r="A308" s="64">
        <v>240314</v>
      </c>
      <c r="B308" s="65" t="s">
        <v>1059</v>
      </c>
      <c r="C308" s="68">
        <v>213215232</v>
      </c>
      <c r="D308" s="74" t="s">
        <v>1669</v>
      </c>
      <c r="E308" s="66">
        <v>7438</v>
      </c>
      <c r="F308" s="66">
        <v>0</v>
      </c>
    </row>
    <row r="309" spans="1:6" s="67" customFormat="1" ht="12">
      <c r="A309" s="64">
        <v>240314</v>
      </c>
      <c r="B309" s="65" t="s">
        <v>1059</v>
      </c>
      <c r="C309" s="68">
        <v>213615236</v>
      </c>
      <c r="D309" s="74" t="s">
        <v>1670</v>
      </c>
      <c r="E309" s="66">
        <v>2431</v>
      </c>
      <c r="F309" s="66">
        <v>0</v>
      </c>
    </row>
    <row r="310" spans="1:6" s="67" customFormat="1" ht="12">
      <c r="A310" s="64">
        <v>240314</v>
      </c>
      <c r="B310" s="65" t="s">
        <v>1059</v>
      </c>
      <c r="C310" s="68">
        <v>214415244</v>
      </c>
      <c r="D310" s="74" t="s">
        <v>1671</v>
      </c>
      <c r="E310" s="66">
        <v>6814</v>
      </c>
      <c r="F310" s="66">
        <v>0</v>
      </c>
    </row>
    <row r="311" spans="1:6" s="67" customFormat="1" ht="12">
      <c r="A311" s="64">
        <v>240314</v>
      </c>
      <c r="B311" s="65" t="s">
        <v>1059</v>
      </c>
      <c r="C311" s="68">
        <v>214815248</v>
      </c>
      <c r="D311" s="74" t="s">
        <v>1672</v>
      </c>
      <c r="E311" s="66">
        <v>3536</v>
      </c>
      <c r="F311" s="66">
        <v>0</v>
      </c>
    </row>
    <row r="312" spans="1:6" s="67" customFormat="1" ht="12">
      <c r="A312" s="64">
        <v>240314</v>
      </c>
      <c r="B312" s="65" t="s">
        <v>1059</v>
      </c>
      <c r="C312" s="68">
        <v>217215272</v>
      </c>
      <c r="D312" s="74" t="s">
        <v>1673</v>
      </c>
      <c r="E312" s="66">
        <v>5983</v>
      </c>
      <c r="F312" s="66">
        <v>0</v>
      </c>
    </row>
    <row r="313" spans="1:6" s="67" customFormat="1" ht="12">
      <c r="A313" s="64">
        <v>240314</v>
      </c>
      <c r="B313" s="65" t="s">
        <v>1059</v>
      </c>
      <c r="C313" s="68">
        <v>217615276</v>
      </c>
      <c r="D313" s="74" t="s">
        <v>1674</v>
      </c>
      <c r="E313" s="66">
        <v>4479</v>
      </c>
      <c r="F313" s="66">
        <v>0</v>
      </c>
    </row>
    <row r="314" spans="1:6" s="67" customFormat="1" ht="12">
      <c r="A314" s="64">
        <v>240314</v>
      </c>
      <c r="B314" s="65" t="s">
        <v>1059</v>
      </c>
      <c r="C314" s="68">
        <v>219315293</v>
      </c>
      <c r="D314" s="74" t="s">
        <v>1675</v>
      </c>
      <c r="E314" s="66">
        <v>3781</v>
      </c>
      <c r="F314" s="66">
        <v>0</v>
      </c>
    </row>
    <row r="315" spans="1:6" s="67" customFormat="1" ht="12">
      <c r="A315" s="64">
        <v>240314</v>
      </c>
      <c r="B315" s="65" t="s">
        <v>1059</v>
      </c>
      <c r="C315" s="68">
        <v>219615296</v>
      </c>
      <c r="D315" s="74" t="s">
        <v>1676</v>
      </c>
      <c r="E315" s="66">
        <v>5710</v>
      </c>
      <c r="F315" s="66">
        <v>0</v>
      </c>
    </row>
    <row r="316" spans="1:6" s="67" customFormat="1" ht="12">
      <c r="A316" s="64">
        <v>240314</v>
      </c>
      <c r="B316" s="65" t="s">
        <v>1059</v>
      </c>
      <c r="C316" s="68">
        <v>219915299</v>
      </c>
      <c r="D316" s="74" t="s">
        <v>1677</v>
      </c>
      <c r="E316" s="66">
        <v>20021</v>
      </c>
      <c r="F316" s="66">
        <v>0</v>
      </c>
    </row>
    <row r="317" spans="1:6" s="67" customFormat="1" ht="12">
      <c r="A317" s="64">
        <v>240314</v>
      </c>
      <c r="B317" s="65" t="s">
        <v>1059</v>
      </c>
      <c r="C317" s="68">
        <v>211715317</v>
      </c>
      <c r="D317" s="74" t="s">
        <v>1678</v>
      </c>
      <c r="E317" s="66">
        <v>2406</v>
      </c>
      <c r="F317" s="66">
        <v>0</v>
      </c>
    </row>
    <row r="318" spans="1:6" s="67" customFormat="1" ht="12">
      <c r="A318" s="64">
        <v>240314</v>
      </c>
      <c r="B318" s="65" t="s">
        <v>1059</v>
      </c>
      <c r="C318" s="68">
        <v>212215322</v>
      </c>
      <c r="D318" s="74" t="s">
        <v>1679</v>
      </c>
      <c r="E318" s="66">
        <v>12898</v>
      </c>
      <c r="F318" s="66">
        <v>0</v>
      </c>
    </row>
    <row r="319" spans="1:6" s="67" customFormat="1" ht="12">
      <c r="A319" s="64">
        <v>240314</v>
      </c>
      <c r="B319" s="65" t="s">
        <v>1059</v>
      </c>
      <c r="C319" s="68">
        <v>212515325</v>
      </c>
      <c r="D319" s="74" t="s">
        <v>1680</v>
      </c>
      <c r="E319" s="66">
        <v>4449</v>
      </c>
      <c r="F319" s="66">
        <v>0</v>
      </c>
    </row>
    <row r="320" spans="1:6" s="67" customFormat="1" ht="12">
      <c r="A320" s="64">
        <v>240314</v>
      </c>
      <c r="B320" s="65" t="s">
        <v>1059</v>
      </c>
      <c r="C320" s="68">
        <v>213215332</v>
      </c>
      <c r="D320" s="74" t="s">
        <v>1681</v>
      </c>
      <c r="E320" s="66">
        <v>4810</v>
      </c>
      <c r="F320" s="66">
        <v>0</v>
      </c>
    </row>
    <row r="321" spans="1:6" s="67" customFormat="1" ht="12">
      <c r="A321" s="64">
        <v>240314</v>
      </c>
      <c r="B321" s="65" t="s">
        <v>1059</v>
      </c>
      <c r="C321" s="68">
        <v>216215362</v>
      </c>
      <c r="D321" s="74" t="s">
        <v>1682</v>
      </c>
      <c r="E321" s="66">
        <v>2406</v>
      </c>
      <c r="F321" s="66">
        <v>0</v>
      </c>
    </row>
    <row r="322" spans="1:6" s="67" customFormat="1" ht="12">
      <c r="A322" s="64">
        <v>240314</v>
      </c>
      <c r="B322" s="65" t="s">
        <v>1059</v>
      </c>
      <c r="C322" s="68">
        <v>216715367</v>
      </c>
      <c r="D322" s="74" t="s">
        <v>1683</v>
      </c>
      <c r="E322" s="66">
        <v>7738</v>
      </c>
      <c r="F322" s="66">
        <v>0</v>
      </c>
    </row>
    <row r="323" spans="1:6" s="67" customFormat="1" ht="12">
      <c r="A323" s="64">
        <v>240314</v>
      </c>
      <c r="B323" s="65" t="s">
        <v>1059</v>
      </c>
      <c r="C323" s="68">
        <v>216815368</v>
      </c>
      <c r="D323" s="74" t="s">
        <v>1684</v>
      </c>
      <c r="E323" s="66">
        <v>6300</v>
      </c>
      <c r="F323" s="66">
        <v>0</v>
      </c>
    </row>
    <row r="324" spans="1:6" s="67" customFormat="1" ht="12">
      <c r="A324" s="64">
        <v>240314</v>
      </c>
      <c r="B324" s="65" t="s">
        <v>1059</v>
      </c>
      <c r="C324" s="68">
        <v>217715377</v>
      </c>
      <c r="D324" s="74" t="s">
        <v>1685</v>
      </c>
      <c r="E324" s="66">
        <v>6162</v>
      </c>
      <c r="F324" s="66">
        <v>0</v>
      </c>
    </row>
    <row r="325" spans="1:6" s="67" customFormat="1" ht="12">
      <c r="A325" s="64">
        <v>240314</v>
      </c>
      <c r="B325" s="65" t="s">
        <v>1059</v>
      </c>
      <c r="C325" s="68">
        <v>218015380</v>
      </c>
      <c r="D325" s="74" t="s">
        <v>1686</v>
      </c>
      <c r="E325" s="66">
        <v>2860</v>
      </c>
      <c r="F325" s="66">
        <v>0</v>
      </c>
    </row>
    <row r="326" spans="1:6" s="67" customFormat="1" ht="12">
      <c r="A326" s="64">
        <v>240314</v>
      </c>
      <c r="B326" s="65" t="s">
        <v>1059</v>
      </c>
      <c r="C326" s="68">
        <v>210115401</v>
      </c>
      <c r="D326" s="74" t="s">
        <v>1687</v>
      </c>
      <c r="E326" s="66">
        <v>1953</v>
      </c>
      <c r="F326" s="66">
        <v>0</v>
      </c>
    </row>
    <row r="327" spans="1:6" s="67" customFormat="1" ht="12">
      <c r="A327" s="64">
        <v>240314</v>
      </c>
      <c r="B327" s="65" t="s">
        <v>1059</v>
      </c>
      <c r="C327" s="68">
        <v>210315403</v>
      </c>
      <c r="D327" s="74" t="s">
        <v>1688</v>
      </c>
      <c r="E327" s="66">
        <v>4252</v>
      </c>
      <c r="F327" s="66">
        <v>0</v>
      </c>
    </row>
    <row r="328" spans="1:6" s="67" customFormat="1" ht="12">
      <c r="A328" s="64">
        <v>240314</v>
      </c>
      <c r="B328" s="65" t="s">
        <v>1059</v>
      </c>
      <c r="C328" s="68">
        <v>210715407</v>
      </c>
      <c r="D328" s="74" t="s">
        <v>1689</v>
      </c>
      <c r="E328" s="66">
        <v>13030</v>
      </c>
      <c r="F328" s="66">
        <v>0</v>
      </c>
    </row>
    <row r="329" spans="1:6" s="67" customFormat="1" ht="12">
      <c r="A329" s="64">
        <v>240314</v>
      </c>
      <c r="B329" s="65" t="s">
        <v>1059</v>
      </c>
      <c r="C329" s="68">
        <v>212515425</v>
      </c>
      <c r="D329" s="74" t="s">
        <v>1690</v>
      </c>
      <c r="E329" s="66">
        <v>5594</v>
      </c>
      <c r="F329" s="66">
        <v>0</v>
      </c>
    </row>
    <row r="330" spans="1:6" s="67" customFormat="1" ht="12">
      <c r="A330" s="64">
        <v>240314</v>
      </c>
      <c r="B330" s="65" t="s">
        <v>1059</v>
      </c>
      <c r="C330" s="68">
        <v>214215442</v>
      </c>
      <c r="D330" s="74" t="s">
        <v>1691</v>
      </c>
      <c r="E330" s="66">
        <v>11902</v>
      </c>
      <c r="F330" s="66">
        <v>0</v>
      </c>
    </row>
    <row r="331" spans="1:6" s="67" customFormat="1" ht="12">
      <c r="A331" s="64">
        <v>240314</v>
      </c>
      <c r="B331" s="65" t="s">
        <v>1059</v>
      </c>
      <c r="C331" s="68">
        <v>215515455</v>
      </c>
      <c r="D331" s="74" t="s">
        <v>1692</v>
      </c>
      <c r="E331" s="66">
        <v>10835</v>
      </c>
      <c r="F331" s="66">
        <v>0</v>
      </c>
    </row>
    <row r="332" spans="1:6" s="67" customFormat="1" ht="12">
      <c r="A332" s="64">
        <v>240314</v>
      </c>
      <c r="B332" s="65" t="s">
        <v>1059</v>
      </c>
      <c r="C332" s="68">
        <v>216415464</v>
      </c>
      <c r="D332" s="74" t="s">
        <v>1693</v>
      </c>
      <c r="E332" s="66">
        <v>6316</v>
      </c>
      <c r="F332" s="66">
        <v>0</v>
      </c>
    </row>
    <row r="333" spans="1:6" s="67" customFormat="1" ht="12">
      <c r="A333" s="64">
        <v>240314</v>
      </c>
      <c r="B333" s="65" t="s">
        <v>1059</v>
      </c>
      <c r="C333" s="68">
        <v>216615466</v>
      </c>
      <c r="D333" s="74" t="s">
        <v>1694</v>
      </c>
      <c r="E333" s="66">
        <v>6916</v>
      </c>
      <c r="F333" s="66">
        <v>0</v>
      </c>
    </row>
    <row r="334" spans="1:6" s="67" customFormat="1" ht="12">
      <c r="A334" s="64">
        <v>240314</v>
      </c>
      <c r="B334" s="65" t="s">
        <v>1059</v>
      </c>
      <c r="C334" s="68">
        <v>216915469</v>
      </c>
      <c r="D334" s="74" t="s">
        <v>1695</v>
      </c>
      <c r="E334" s="66">
        <v>27916</v>
      </c>
      <c r="F334" s="66">
        <v>0</v>
      </c>
    </row>
    <row r="335" spans="1:6" s="67" customFormat="1" ht="12">
      <c r="A335" s="64">
        <v>240314</v>
      </c>
      <c r="B335" s="65" t="s">
        <v>1059</v>
      </c>
      <c r="C335" s="68">
        <v>217615476</v>
      </c>
      <c r="D335" s="74" t="s">
        <v>1696</v>
      </c>
      <c r="E335" s="66">
        <v>6719</v>
      </c>
      <c r="F335" s="66">
        <v>0</v>
      </c>
    </row>
    <row r="336" spans="1:6" s="67" customFormat="1" ht="12">
      <c r="A336" s="64">
        <v>240314</v>
      </c>
      <c r="B336" s="65" t="s">
        <v>1059</v>
      </c>
      <c r="C336" s="68">
        <v>218015480</v>
      </c>
      <c r="D336" s="74" t="s">
        <v>1697</v>
      </c>
      <c r="E336" s="66">
        <v>13665</v>
      </c>
      <c r="F336" s="66">
        <v>0</v>
      </c>
    </row>
    <row r="337" spans="1:6" s="67" customFormat="1" ht="12">
      <c r="A337" s="64">
        <v>240314</v>
      </c>
      <c r="B337" s="65" t="s">
        <v>1059</v>
      </c>
      <c r="C337" s="68">
        <v>219115491</v>
      </c>
      <c r="D337" s="74" t="s">
        <v>1698</v>
      </c>
      <c r="E337" s="66">
        <v>15143</v>
      </c>
      <c r="F337" s="66">
        <v>0</v>
      </c>
    </row>
    <row r="338" spans="1:6" s="67" customFormat="1" ht="12">
      <c r="A338" s="64">
        <v>240314</v>
      </c>
      <c r="B338" s="65" t="s">
        <v>1059</v>
      </c>
      <c r="C338" s="68">
        <v>219415494</v>
      </c>
      <c r="D338" s="74" t="s">
        <v>1699</v>
      </c>
      <c r="E338" s="66">
        <v>5877</v>
      </c>
      <c r="F338" s="66">
        <v>0</v>
      </c>
    </row>
    <row r="339" spans="1:6" s="67" customFormat="1" ht="12">
      <c r="A339" s="64">
        <v>240314</v>
      </c>
      <c r="B339" s="65" t="s">
        <v>1059</v>
      </c>
      <c r="C339" s="68">
        <v>210015500</v>
      </c>
      <c r="D339" s="74" t="s">
        <v>1700</v>
      </c>
      <c r="E339" s="66">
        <v>3329</v>
      </c>
      <c r="F339" s="66">
        <v>0</v>
      </c>
    </row>
    <row r="340" spans="1:6" s="67" customFormat="1" ht="12">
      <c r="A340" s="64">
        <v>240314</v>
      </c>
      <c r="B340" s="65" t="s">
        <v>1059</v>
      </c>
      <c r="C340" s="68">
        <v>210715507</v>
      </c>
      <c r="D340" s="74" t="s">
        <v>1701</v>
      </c>
      <c r="E340" s="66">
        <v>13552</v>
      </c>
      <c r="F340" s="66">
        <v>0</v>
      </c>
    </row>
    <row r="341" spans="1:6" s="67" customFormat="1" ht="12">
      <c r="A341" s="64">
        <v>240314</v>
      </c>
      <c r="B341" s="65" t="s">
        <v>1059</v>
      </c>
      <c r="C341" s="68">
        <v>211115511</v>
      </c>
      <c r="D341" s="74" t="s">
        <v>1702</v>
      </c>
      <c r="E341" s="66">
        <v>2371</v>
      </c>
      <c r="F341" s="66">
        <v>0</v>
      </c>
    </row>
    <row r="342" spans="1:6" s="67" customFormat="1" ht="12">
      <c r="A342" s="64">
        <v>240314</v>
      </c>
      <c r="B342" s="65" t="s">
        <v>1059</v>
      </c>
      <c r="C342" s="68">
        <v>211415514</v>
      </c>
      <c r="D342" s="74" t="s">
        <v>1703</v>
      </c>
      <c r="E342" s="66">
        <v>4101</v>
      </c>
      <c r="F342" s="66">
        <v>0</v>
      </c>
    </row>
    <row r="343" spans="1:6" s="67" customFormat="1" ht="12">
      <c r="A343" s="64">
        <v>240314</v>
      </c>
      <c r="B343" s="65" t="s">
        <v>1059</v>
      </c>
      <c r="C343" s="68">
        <v>211615516</v>
      </c>
      <c r="D343" s="74" t="s">
        <v>1704</v>
      </c>
      <c r="E343" s="66">
        <v>32723</v>
      </c>
      <c r="F343" s="66">
        <v>0</v>
      </c>
    </row>
    <row r="344" spans="1:6" s="67" customFormat="1" ht="12">
      <c r="A344" s="64">
        <v>240314</v>
      </c>
      <c r="B344" s="65" t="s">
        <v>1059</v>
      </c>
      <c r="C344" s="68">
        <v>211815518</v>
      </c>
      <c r="D344" s="74" t="s">
        <v>1705</v>
      </c>
      <c r="E344" s="66">
        <v>3092</v>
      </c>
      <c r="F344" s="66">
        <v>0</v>
      </c>
    </row>
    <row r="345" spans="1:6" s="67" customFormat="1" ht="12">
      <c r="A345" s="64">
        <v>240314</v>
      </c>
      <c r="B345" s="65" t="s">
        <v>1059</v>
      </c>
      <c r="C345" s="68">
        <v>212215522</v>
      </c>
      <c r="D345" s="74" t="s">
        <v>1706</v>
      </c>
      <c r="E345" s="66">
        <v>2704</v>
      </c>
      <c r="F345" s="66">
        <v>0</v>
      </c>
    </row>
    <row r="346" spans="1:6" s="67" customFormat="1" ht="12">
      <c r="A346" s="64">
        <v>240314</v>
      </c>
      <c r="B346" s="65" t="s">
        <v>1059</v>
      </c>
      <c r="C346" s="68">
        <v>213115531</v>
      </c>
      <c r="D346" s="74" t="s">
        <v>1707</v>
      </c>
      <c r="E346" s="66">
        <v>12060</v>
      </c>
      <c r="F346" s="66">
        <v>0</v>
      </c>
    </row>
    <row r="347" spans="1:6" s="67" customFormat="1" ht="12">
      <c r="A347" s="64">
        <v>240314</v>
      </c>
      <c r="B347" s="65" t="s">
        <v>1059</v>
      </c>
      <c r="C347" s="68">
        <v>213315533</v>
      </c>
      <c r="D347" s="74" t="s">
        <v>1708</v>
      </c>
      <c r="E347" s="66">
        <v>3970</v>
      </c>
      <c r="F347" s="66">
        <v>0</v>
      </c>
    </row>
    <row r="348" spans="1:6" s="67" customFormat="1" ht="12">
      <c r="A348" s="64">
        <v>240314</v>
      </c>
      <c r="B348" s="65" t="s">
        <v>1059</v>
      </c>
      <c r="C348" s="68">
        <v>213715537</v>
      </c>
      <c r="D348" s="74" t="s">
        <v>1709</v>
      </c>
      <c r="E348" s="66">
        <v>6099</v>
      </c>
      <c r="F348" s="66">
        <v>0</v>
      </c>
    </row>
    <row r="349" spans="1:6" s="67" customFormat="1" ht="12">
      <c r="A349" s="64">
        <v>240314</v>
      </c>
      <c r="B349" s="65" t="s">
        <v>1059</v>
      </c>
      <c r="C349" s="68">
        <v>214215542</v>
      </c>
      <c r="D349" s="74" t="s">
        <v>1710</v>
      </c>
      <c r="E349" s="66">
        <v>9796</v>
      </c>
      <c r="F349" s="66">
        <v>0</v>
      </c>
    </row>
    <row r="350" spans="1:6" s="67" customFormat="1" ht="12">
      <c r="A350" s="64">
        <v>240314</v>
      </c>
      <c r="B350" s="65" t="s">
        <v>1059</v>
      </c>
      <c r="C350" s="68">
        <v>215015550</v>
      </c>
      <c r="D350" s="74" t="s">
        <v>1711</v>
      </c>
      <c r="E350" s="66">
        <v>2390</v>
      </c>
      <c r="F350" s="66">
        <v>0</v>
      </c>
    </row>
    <row r="351" spans="1:6" s="67" customFormat="1" ht="12">
      <c r="A351" s="64">
        <v>240314</v>
      </c>
      <c r="B351" s="65" t="s">
        <v>1059</v>
      </c>
      <c r="C351" s="68">
        <v>217215572</v>
      </c>
      <c r="D351" s="74" t="s">
        <v>1712</v>
      </c>
      <c r="E351" s="66">
        <v>56633</v>
      </c>
      <c r="F351" s="66">
        <v>0</v>
      </c>
    </row>
    <row r="352" spans="1:6" s="67" customFormat="1" ht="12">
      <c r="A352" s="64">
        <v>240314</v>
      </c>
      <c r="B352" s="65" t="s">
        <v>1059</v>
      </c>
      <c r="C352" s="68">
        <v>218015580</v>
      </c>
      <c r="D352" s="74" t="s">
        <v>1713</v>
      </c>
      <c r="E352" s="66">
        <v>9542</v>
      </c>
      <c r="F352" s="66">
        <v>0</v>
      </c>
    </row>
    <row r="353" spans="1:6" s="67" customFormat="1" ht="12">
      <c r="A353" s="64">
        <v>240314</v>
      </c>
      <c r="B353" s="65" t="s">
        <v>1059</v>
      </c>
      <c r="C353" s="68">
        <v>219915599</v>
      </c>
      <c r="D353" s="74" t="s">
        <v>1714</v>
      </c>
      <c r="E353" s="66">
        <v>12339</v>
      </c>
      <c r="F353" s="66">
        <v>0</v>
      </c>
    </row>
    <row r="354" spans="1:6" s="67" customFormat="1" ht="12">
      <c r="A354" s="64">
        <v>240314</v>
      </c>
      <c r="B354" s="65" t="s">
        <v>1059</v>
      </c>
      <c r="C354" s="68">
        <v>210015600</v>
      </c>
      <c r="D354" s="74" t="s">
        <v>1715</v>
      </c>
      <c r="E354" s="66">
        <v>7337</v>
      </c>
      <c r="F354" s="66">
        <v>0</v>
      </c>
    </row>
    <row r="355" spans="1:6" s="67" customFormat="1" ht="12">
      <c r="A355" s="64">
        <v>240314</v>
      </c>
      <c r="B355" s="65" t="s">
        <v>1059</v>
      </c>
      <c r="C355" s="68">
        <v>212115621</v>
      </c>
      <c r="D355" s="74" t="s">
        <v>1716</v>
      </c>
      <c r="E355" s="66">
        <v>3102</v>
      </c>
      <c r="F355" s="66">
        <v>0</v>
      </c>
    </row>
    <row r="356" spans="1:6" s="67" customFormat="1" ht="12">
      <c r="A356" s="64">
        <v>240314</v>
      </c>
      <c r="B356" s="65" t="s">
        <v>1059</v>
      </c>
      <c r="C356" s="68">
        <v>213215632</v>
      </c>
      <c r="D356" s="74" t="s">
        <v>1717</v>
      </c>
      <c r="E356" s="66">
        <v>18625</v>
      </c>
      <c r="F356" s="66">
        <v>0</v>
      </c>
    </row>
    <row r="357" spans="1:6" s="67" customFormat="1" ht="12">
      <c r="A357" s="64">
        <v>240314</v>
      </c>
      <c r="B357" s="65" t="s">
        <v>1059</v>
      </c>
      <c r="C357" s="68">
        <v>213815638</v>
      </c>
      <c r="D357" s="74" t="s">
        <v>1718</v>
      </c>
      <c r="E357" s="66">
        <v>4409</v>
      </c>
      <c r="F357" s="66">
        <v>0</v>
      </c>
    </row>
    <row r="358" spans="1:6" s="67" customFormat="1" ht="12">
      <c r="A358" s="64">
        <v>240314</v>
      </c>
      <c r="B358" s="65" t="s">
        <v>1059</v>
      </c>
      <c r="C358" s="68">
        <v>214615646</v>
      </c>
      <c r="D358" s="74" t="s">
        <v>1719</v>
      </c>
      <c r="E358" s="66">
        <v>20364</v>
      </c>
      <c r="F358" s="66">
        <v>0</v>
      </c>
    </row>
    <row r="359" spans="1:6" s="67" customFormat="1" ht="12">
      <c r="A359" s="64">
        <v>240314</v>
      </c>
      <c r="B359" s="65" t="s">
        <v>1059</v>
      </c>
      <c r="C359" s="68">
        <v>216015660</v>
      </c>
      <c r="D359" s="74" t="s">
        <v>1720</v>
      </c>
      <c r="E359" s="66">
        <v>2648</v>
      </c>
      <c r="F359" s="66">
        <v>0</v>
      </c>
    </row>
    <row r="360" spans="1:6" s="67" customFormat="1" ht="12">
      <c r="A360" s="64">
        <v>240314</v>
      </c>
      <c r="B360" s="65" t="s">
        <v>1059</v>
      </c>
      <c r="C360" s="68">
        <v>216415664</v>
      </c>
      <c r="D360" s="74" t="s">
        <v>1721</v>
      </c>
      <c r="E360" s="66">
        <v>6926</v>
      </c>
      <c r="F360" s="66">
        <v>0</v>
      </c>
    </row>
    <row r="361" spans="1:6" s="67" customFormat="1" ht="12">
      <c r="A361" s="64">
        <v>240314</v>
      </c>
      <c r="B361" s="65" t="s">
        <v>1059</v>
      </c>
      <c r="C361" s="68">
        <v>216715667</v>
      </c>
      <c r="D361" s="74" t="s">
        <v>1722</v>
      </c>
      <c r="E361" s="66">
        <v>7123</v>
      </c>
      <c r="F361" s="66">
        <v>0</v>
      </c>
    </row>
    <row r="362" spans="1:6" s="67" customFormat="1" ht="12">
      <c r="A362" s="64">
        <v>240314</v>
      </c>
      <c r="B362" s="65" t="s">
        <v>1059</v>
      </c>
      <c r="C362" s="68">
        <v>217315673</v>
      </c>
      <c r="D362" s="74" t="s">
        <v>1723</v>
      </c>
      <c r="E362" s="66">
        <v>6400</v>
      </c>
      <c r="F362" s="66">
        <v>0</v>
      </c>
    </row>
    <row r="363" spans="1:6" s="67" customFormat="1" ht="12">
      <c r="A363" s="64">
        <v>240314</v>
      </c>
      <c r="B363" s="65" t="s">
        <v>1059</v>
      </c>
      <c r="C363" s="68">
        <v>217615676</v>
      </c>
      <c r="D363" s="74" t="s">
        <v>1724</v>
      </c>
      <c r="E363" s="66">
        <v>5155</v>
      </c>
      <c r="F363" s="66">
        <v>0</v>
      </c>
    </row>
    <row r="364" spans="1:6" s="67" customFormat="1" ht="12">
      <c r="A364" s="64">
        <v>240314</v>
      </c>
      <c r="B364" s="65" t="s">
        <v>1059</v>
      </c>
      <c r="C364" s="68">
        <v>218115681</v>
      </c>
      <c r="D364" s="74" t="s">
        <v>1725</v>
      </c>
      <c r="E364" s="66">
        <v>12929</v>
      </c>
      <c r="F364" s="66">
        <v>0</v>
      </c>
    </row>
    <row r="365" spans="1:6" s="67" customFormat="1" ht="12">
      <c r="A365" s="64">
        <v>240314</v>
      </c>
      <c r="B365" s="65" t="s">
        <v>1059</v>
      </c>
      <c r="C365" s="68">
        <v>218615686</v>
      </c>
      <c r="D365" s="74" t="s">
        <v>1726</v>
      </c>
      <c r="E365" s="66">
        <v>10250</v>
      </c>
      <c r="F365" s="66">
        <v>0</v>
      </c>
    </row>
    <row r="366" spans="1:6" s="67" customFormat="1" ht="12">
      <c r="A366" s="64">
        <v>240314</v>
      </c>
      <c r="B366" s="65" t="s">
        <v>1059</v>
      </c>
      <c r="C366" s="68">
        <v>219015690</v>
      </c>
      <c r="D366" s="74" t="s">
        <v>1727</v>
      </c>
      <c r="E366" s="66">
        <v>5791</v>
      </c>
      <c r="F366" s="66">
        <v>0</v>
      </c>
    </row>
    <row r="367" spans="1:6" s="67" customFormat="1" ht="12">
      <c r="A367" s="64">
        <v>240314</v>
      </c>
      <c r="B367" s="65" t="s">
        <v>1059</v>
      </c>
      <c r="C367" s="68">
        <v>219315693</v>
      </c>
      <c r="D367" s="74" t="s">
        <v>1728</v>
      </c>
      <c r="E367" s="66">
        <v>12248</v>
      </c>
      <c r="F367" s="66">
        <v>0</v>
      </c>
    </row>
    <row r="368" spans="1:6" s="67" customFormat="1" ht="12">
      <c r="A368" s="64">
        <v>240314</v>
      </c>
      <c r="B368" s="65" t="s">
        <v>1059</v>
      </c>
      <c r="C368" s="68">
        <v>219615696</v>
      </c>
      <c r="D368" s="74" t="s">
        <v>1729</v>
      </c>
      <c r="E368" s="66">
        <v>3138</v>
      </c>
      <c r="F368" s="66">
        <v>0</v>
      </c>
    </row>
    <row r="369" spans="1:6" s="67" customFormat="1" ht="12">
      <c r="A369" s="64">
        <v>240314</v>
      </c>
      <c r="B369" s="65" t="s">
        <v>1059</v>
      </c>
      <c r="C369" s="68">
        <v>212015720</v>
      </c>
      <c r="D369" s="74" t="s">
        <v>1730</v>
      </c>
      <c r="E369" s="66">
        <v>3025</v>
      </c>
      <c r="F369" s="66">
        <v>0</v>
      </c>
    </row>
    <row r="370" spans="1:6" s="67" customFormat="1" ht="12">
      <c r="A370" s="64">
        <v>240314</v>
      </c>
      <c r="B370" s="65" t="s">
        <v>1059</v>
      </c>
      <c r="C370" s="68">
        <v>212315723</v>
      </c>
      <c r="D370" s="74" t="s">
        <v>1731</v>
      </c>
      <c r="E370" s="66">
        <v>1569</v>
      </c>
      <c r="F370" s="66">
        <v>0</v>
      </c>
    </row>
    <row r="371" spans="1:6" s="67" customFormat="1" ht="12">
      <c r="A371" s="64">
        <v>240314</v>
      </c>
      <c r="B371" s="65" t="s">
        <v>1059</v>
      </c>
      <c r="C371" s="68">
        <v>214015740</v>
      </c>
      <c r="D371" s="74" t="s">
        <v>1732</v>
      </c>
      <c r="E371" s="66">
        <v>11456</v>
      </c>
      <c r="F371" s="66">
        <v>0</v>
      </c>
    </row>
    <row r="372" spans="1:6" s="67" customFormat="1" ht="12">
      <c r="A372" s="64">
        <v>240314</v>
      </c>
      <c r="B372" s="65" t="s">
        <v>1059</v>
      </c>
      <c r="C372" s="68">
        <v>215315753</v>
      </c>
      <c r="D372" s="74" t="s">
        <v>1733</v>
      </c>
      <c r="E372" s="66">
        <v>12566</v>
      </c>
      <c r="F372" s="66">
        <v>0</v>
      </c>
    </row>
    <row r="373" spans="1:6" s="67" customFormat="1" ht="12">
      <c r="A373" s="64">
        <v>240314</v>
      </c>
      <c r="B373" s="65" t="s">
        <v>1059</v>
      </c>
      <c r="C373" s="68">
        <v>215515755</v>
      </c>
      <c r="D373" s="74" t="s">
        <v>1734</v>
      </c>
      <c r="E373" s="66">
        <v>10958</v>
      </c>
      <c r="F373" s="66">
        <v>0</v>
      </c>
    </row>
    <row r="374" spans="1:6" s="67" customFormat="1" ht="12">
      <c r="A374" s="64">
        <v>240314</v>
      </c>
      <c r="B374" s="65" t="s">
        <v>1059</v>
      </c>
      <c r="C374" s="68">
        <v>215715757</v>
      </c>
      <c r="D374" s="74" t="s">
        <v>1735</v>
      </c>
      <c r="E374" s="66">
        <v>9277</v>
      </c>
      <c r="F374" s="66">
        <v>0</v>
      </c>
    </row>
    <row r="375" spans="1:6" s="67" customFormat="1" ht="12">
      <c r="A375" s="64">
        <v>240314</v>
      </c>
      <c r="B375" s="65" t="s">
        <v>1059</v>
      </c>
      <c r="C375" s="68">
        <v>216115761</v>
      </c>
      <c r="D375" s="74" t="s">
        <v>1736</v>
      </c>
      <c r="E375" s="66">
        <v>4676</v>
      </c>
      <c r="F375" s="66">
        <v>0</v>
      </c>
    </row>
    <row r="376" spans="1:6" s="67" customFormat="1" ht="12">
      <c r="A376" s="64">
        <v>240314</v>
      </c>
      <c r="B376" s="65" t="s">
        <v>1059</v>
      </c>
      <c r="C376" s="68">
        <v>216215762</v>
      </c>
      <c r="D376" s="74" t="s">
        <v>1737</v>
      </c>
      <c r="E376" s="66">
        <v>4454</v>
      </c>
      <c r="F376" s="66">
        <v>0</v>
      </c>
    </row>
    <row r="377" spans="1:6" s="67" customFormat="1" ht="12">
      <c r="A377" s="64">
        <v>240314</v>
      </c>
      <c r="B377" s="65" t="s">
        <v>1059</v>
      </c>
      <c r="C377" s="68">
        <v>216315763</v>
      </c>
      <c r="D377" s="74" t="s">
        <v>1738</v>
      </c>
      <c r="E377" s="66">
        <v>9539</v>
      </c>
      <c r="F377" s="66">
        <v>0</v>
      </c>
    </row>
    <row r="378" spans="1:6" s="67" customFormat="1" ht="12">
      <c r="A378" s="64">
        <v>240314</v>
      </c>
      <c r="B378" s="65" t="s">
        <v>1059</v>
      </c>
      <c r="C378" s="68">
        <v>216415764</v>
      </c>
      <c r="D378" s="74" t="s">
        <v>1739</v>
      </c>
      <c r="E378" s="66">
        <v>8005</v>
      </c>
      <c r="F378" s="66">
        <v>0</v>
      </c>
    </row>
    <row r="379" spans="1:6" s="67" customFormat="1" ht="12">
      <c r="A379" s="64">
        <v>240314</v>
      </c>
      <c r="B379" s="65" t="s">
        <v>1059</v>
      </c>
      <c r="C379" s="68">
        <v>217415774</v>
      </c>
      <c r="D379" s="74" t="s">
        <v>1740</v>
      </c>
      <c r="E379" s="66">
        <v>3855</v>
      </c>
      <c r="F379" s="66">
        <v>0</v>
      </c>
    </row>
    <row r="380" spans="1:6" s="67" customFormat="1" ht="12">
      <c r="A380" s="64">
        <v>240314</v>
      </c>
      <c r="B380" s="65" t="s">
        <v>1059</v>
      </c>
      <c r="C380" s="68">
        <v>217615776</v>
      </c>
      <c r="D380" s="74" t="s">
        <v>1741</v>
      </c>
      <c r="E380" s="66">
        <v>6124</v>
      </c>
      <c r="F380" s="66">
        <v>0</v>
      </c>
    </row>
    <row r="381" spans="1:6" s="67" customFormat="1" ht="12">
      <c r="A381" s="64">
        <v>240314</v>
      </c>
      <c r="B381" s="65" t="s">
        <v>1059</v>
      </c>
      <c r="C381" s="68">
        <v>217815778</v>
      </c>
      <c r="D381" s="74" t="s">
        <v>1742</v>
      </c>
      <c r="E381" s="66">
        <v>5060</v>
      </c>
      <c r="F381" s="66">
        <v>0</v>
      </c>
    </row>
    <row r="382" spans="1:6" s="67" customFormat="1" ht="12">
      <c r="A382" s="64">
        <v>240314</v>
      </c>
      <c r="B382" s="65" t="s">
        <v>1059</v>
      </c>
      <c r="C382" s="68">
        <v>219015790</v>
      </c>
      <c r="D382" s="74" t="s">
        <v>1743</v>
      </c>
      <c r="E382" s="66">
        <v>7188</v>
      </c>
      <c r="F382" s="66">
        <v>0</v>
      </c>
    </row>
    <row r="383" spans="1:6" s="67" customFormat="1" ht="12">
      <c r="A383" s="64">
        <v>240314</v>
      </c>
      <c r="B383" s="65" t="s">
        <v>1059</v>
      </c>
      <c r="C383" s="68">
        <v>219815798</v>
      </c>
      <c r="D383" s="74" t="s">
        <v>1744</v>
      </c>
      <c r="E383" s="66">
        <v>4792</v>
      </c>
      <c r="F383" s="66">
        <v>0</v>
      </c>
    </row>
    <row r="384" spans="1:6" s="67" customFormat="1" ht="12">
      <c r="A384" s="64">
        <v>240314</v>
      </c>
      <c r="B384" s="65" t="s">
        <v>1059</v>
      </c>
      <c r="C384" s="68">
        <v>210415804</v>
      </c>
      <c r="D384" s="74" t="s">
        <v>1745</v>
      </c>
      <c r="E384" s="66">
        <v>10689</v>
      </c>
      <c r="F384" s="66">
        <v>0</v>
      </c>
    </row>
    <row r="385" spans="1:6" s="67" customFormat="1" ht="12">
      <c r="A385" s="64">
        <v>240314</v>
      </c>
      <c r="B385" s="65" t="s">
        <v>1059</v>
      </c>
      <c r="C385" s="68">
        <v>210615806</v>
      </c>
      <c r="D385" s="74" t="s">
        <v>1746</v>
      </c>
      <c r="E385" s="66">
        <v>13438</v>
      </c>
      <c r="F385" s="66">
        <v>0</v>
      </c>
    </row>
    <row r="386" spans="1:6" s="67" customFormat="1" ht="12">
      <c r="A386" s="64">
        <v>240314</v>
      </c>
      <c r="B386" s="65" t="s">
        <v>1059</v>
      </c>
      <c r="C386" s="68">
        <v>210815808</v>
      </c>
      <c r="D386" s="74" t="s">
        <v>1747</v>
      </c>
      <c r="E386" s="66">
        <v>2830</v>
      </c>
      <c r="F386" s="66">
        <v>0</v>
      </c>
    </row>
    <row r="387" spans="1:6" s="67" customFormat="1" ht="12">
      <c r="A387" s="64">
        <v>240314</v>
      </c>
      <c r="B387" s="65" t="s">
        <v>1059</v>
      </c>
      <c r="C387" s="68">
        <v>211015810</v>
      </c>
      <c r="D387" s="74" t="s">
        <v>1748</v>
      </c>
      <c r="E387" s="66">
        <v>4689</v>
      </c>
      <c r="F387" s="66">
        <v>0</v>
      </c>
    </row>
    <row r="388" spans="1:6" s="67" customFormat="1" ht="12">
      <c r="A388" s="64">
        <v>240314</v>
      </c>
      <c r="B388" s="65" t="s">
        <v>1059</v>
      </c>
      <c r="C388" s="68">
        <v>211415814</v>
      </c>
      <c r="D388" s="74" t="s">
        <v>1749</v>
      </c>
      <c r="E388" s="66">
        <v>11814</v>
      </c>
      <c r="F388" s="66">
        <v>0</v>
      </c>
    </row>
    <row r="389" spans="1:6" s="67" customFormat="1" ht="12">
      <c r="A389" s="64">
        <v>240314</v>
      </c>
      <c r="B389" s="65" t="s">
        <v>1059</v>
      </c>
      <c r="C389" s="68">
        <v>211615816</v>
      </c>
      <c r="D389" s="74" t="s">
        <v>1750</v>
      </c>
      <c r="E389" s="66">
        <v>6406</v>
      </c>
      <c r="F389" s="66">
        <v>0</v>
      </c>
    </row>
    <row r="390" spans="1:6" s="67" customFormat="1" ht="12">
      <c r="A390" s="64">
        <v>240314</v>
      </c>
      <c r="B390" s="65" t="s">
        <v>1059</v>
      </c>
      <c r="C390" s="68">
        <v>212015820</v>
      </c>
      <c r="D390" s="74" t="s">
        <v>1751</v>
      </c>
      <c r="E390" s="66">
        <v>4954</v>
      </c>
      <c r="F390" s="66">
        <v>0</v>
      </c>
    </row>
    <row r="391" spans="1:6" s="67" customFormat="1" ht="12">
      <c r="A391" s="64">
        <v>240314</v>
      </c>
      <c r="B391" s="65" t="s">
        <v>1059</v>
      </c>
      <c r="C391" s="68">
        <v>212215822</v>
      </c>
      <c r="D391" s="74" t="s">
        <v>1752</v>
      </c>
      <c r="E391" s="66">
        <v>7002</v>
      </c>
      <c r="F391" s="66">
        <v>0</v>
      </c>
    </row>
    <row r="392" spans="1:6" s="67" customFormat="1" ht="12">
      <c r="A392" s="64">
        <v>240314</v>
      </c>
      <c r="B392" s="65" t="s">
        <v>1059</v>
      </c>
      <c r="C392" s="68">
        <v>213215832</v>
      </c>
      <c r="D392" s="74" t="s">
        <v>1753</v>
      </c>
      <c r="E392" s="66">
        <v>2295</v>
      </c>
      <c r="F392" s="66">
        <v>0</v>
      </c>
    </row>
    <row r="393" spans="1:6" s="67" customFormat="1" ht="12">
      <c r="A393" s="64">
        <v>240314</v>
      </c>
      <c r="B393" s="65" t="s">
        <v>1059</v>
      </c>
      <c r="C393" s="68">
        <v>213515835</v>
      </c>
      <c r="D393" s="74" t="s">
        <v>1754</v>
      </c>
      <c r="E393" s="66">
        <v>9322</v>
      </c>
      <c r="F393" s="66">
        <v>0</v>
      </c>
    </row>
    <row r="394" spans="1:6" s="67" customFormat="1" ht="12">
      <c r="A394" s="64">
        <v>240314</v>
      </c>
      <c r="B394" s="65" t="s">
        <v>1059</v>
      </c>
      <c r="C394" s="68">
        <v>213715837</v>
      </c>
      <c r="D394" s="74" t="s">
        <v>1755</v>
      </c>
      <c r="E394" s="66">
        <v>11511</v>
      </c>
      <c r="F394" s="66">
        <v>0</v>
      </c>
    </row>
    <row r="395" spans="1:6" s="67" customFormat="1" ht="12">
      <c r="A395" s="64">
        <v>240314</v>
      </c>
      <c r="B395" s="65" t="s">
        <v>1059</v>
      </c>
      <c r="C395" s="68">
        <v>213915839</v>
      </c>
      <c r="D395" s="74" t="s">
        <v>1756</v>
      </c>
      <c r="E395" s="66">
        <v>3121</v>
      </c>
      <c r="F395" s="66">
        <v>0</v>
      </c>
    </row>
    <row r="396" spans="1:6" s="67" customFormat="1" ht="12">
      <c r="A396" s="64">
        <v>240314</v>
      </c>
      <c r="B396" s="65" t="s">
        <v>1059</v>
      </c>
      <c r="C396" s="68">
        <v>214215842</v>
      </c>
      <c r="D396" s="74" t="s">
        <v>1757</v>
      </c>
      <c r="E396" s="66">
        <v>10739</v>
      </c>
      <c r="F396" s="66">
        <v>0</v>
      </c>
    </row>
    <row r="397" spans="1:6" s="67" customFormat="1" ht="12">
      <c r="A397" s="64">
        <v>240314</v>
      </c>
      <c r="B397" s="65" t="s">
        <v>1059</v>
      </c>
      <c r="C397" s="68">
        <v>216115861</v>
      </c>
      <c r="D397" s="74" t="s">
        <v>1758</v>
      </c>
      <c r="E397" s="66">
        <v>18195</v>
      </c>
      <c r="F397" s="66">
        <v>0</v>
      </c>
    </row>
    <row r="398" spans="1:6" s="67" customFormat="1" ht="12">
      <c r="A398" s="64">
        <v>240314</v>
      </c>
      <c r="B398" s="65" t="s">
        <v>1059</v>
      </c>
      <c r="C398" s="68">
        <v>217915879</v>
      </c>
      <c r="D398" s="74" t="s">
        <v>1759</v>
      </c>
      <c r="E398" s="66">
        <v>3935</v>
      </c>
      <c r="F398" s="66">
        <v>0</v>
      </c>
    </row>
    <row r="399" spans="1:6" s="67" customFormat="1" ht="12">
      <c r="A399" s="64">
        <v>240314</v>
      </c>
      <c r="B399" s="65" t="s">
        <v>1059</v>
      </c>
      <c r="C399" s="68">
        <v>219715897</v>
      </c>
      <c r="D399" s="74" t="s">
        <v>1760</v>
      </c>
      <c r="E399" s="66">
        <v>8303</v>
      </c>
      <c r="F399" s="66">
        <v>0</v>
      </c>
    </row>
    <row r="400" spans="1:6" s="67" customFormat="1" ht="12">
      <c r="A400" s="64">
        <v>240314</v>
      </c>
      <c r="B400" s="65" t="s">
        <v>1059</v>
      </c>
      <c r="C400" s="68">
        <v>211317013</v>
      </c>
      <c r="D400" s="74" t="s">
        <v>1761</v>
      </c>
      <c r="E400" s="66">
        <v>29676</v>
      </c>
      <c r="F400" s="66">
        <v>0</v>
      </c>
    </row>
    <row r="401" spans="1:6" s="67" customFormat="1" ht="12">
      <c r="A401" s="64">
        <v>240314</v>
      </c>
      <c r="B401" s="65" t="s">
        <v>1059</v>
      </c>
      <c r="C401" s="68">
        <v>214217042</v>
      </c>
      <c r="D401" s="74" t="s">
        <v>1762</v>
      </c>
      <c r="E401" s="66">
        <v>42807</v>
      </c>
      <c r="F401" s="66">
        <v>0</v>
      </c>
    </row>
    <row r="402" spans="1:6" s="67" customFormat="1" ht="12">
      <c r="A402" s="64">
        <v>240314</v>
      </c>
      <c r="B402" s="65" t="s">
        <v>1059</v>
      </c>
      <c r="C402" s="68">
        <v>215017050</v>
      </c>
      <c r="D402" s="74" t="s">
        <v>1763</v>
      </c>
      <c r="E402" s="66">
        <v>15880</v>
      </c>
      <c r="F402" s="66">
        <v>0</v>
      </c>
    </row>
    <row r="403" spans="1:6" s="67" customFormat="1" ht="12">
      <c r="A403" s="64">
        <v>240314</v>
      </c>
      <c r="B403" s="65" t="s">
        <v>1059</v>
      </c>
      <c r="C403" s="68">
        <v>218817088</v>
      </c>
      <c r="D403" s="74" t="s">
        <v>1764</v>
      </c>
      <c r="E403" s="66">
        <v>13433</v>
      </c>
      <c r="F403" s="66">
        <v>0</v>
      </c>
    </row>
    <row r="404" spans="1:6" s="67" customFormat="1" ht="12">
      <c r="A404" s="64">
        <v>240314</v>
      </c>
      <c r="B404" s="65" t="s">
        <v>1059</v>
      </c>
      <c r="C404" s="68">
        <v>217417174</v>
      </c>
      <c r="D404" s="74" t="s">
        <v>1765</v>
      </c>
      <c r="E404" s="66">
        <v>56159</v>
      </c>
      <c r="F404" s="66">
        <v>0</v>
      </c>
    </row>
    <row r="405" spans="1:6" s="67" customFormat="1" ht="12">
      <c r="A405" s="64">
        <v>240314</v>
      </c>
      <c r="B405" s="65" t="s">
        <v>1059</v>
      </c>
      <c r="C405" s="68">
        <v>217217272</v>
      </c>
      <c r="D405" s="74" t="s">
        <v>1766</v>
      </c>
      <c r="E405" s="66">
        <v>13206</v>
      </c>
      <c r="F405" s="66">
        <v>0</v>
      </c>
    </row>
    <row r="406" spans="1:6" s="67" customFormat="1" ht="12">
      <c r="A406" s="64">
        <v>240314</v>
      </c>
      <c r="B406" s="65" t="s">
        <v>1059</v>
      </c>
      <c r="C406" s="68">
        <v>218017380</v>
      </c>
      <c r="D406" s="74" t="s">
        <v>1767</v>
      </c>
      <c r="E406" s="66">
        <v>80538</v>
      </c>
      <c r="F406" s="66">
        <v>0</v>
      </c>
    </row>
    <row r="407" spans="1:6" s="67" customFormat="1" ht="12">
      <c r="A407" s="64">
        <v>240314</v>
      </c>
      <c r="B407" s="65" t="s">
        <v>1059</v>
      </c>
      <c r="C407" s="68">
        <v>218817388</v>
      </c>
      <c r="D407" s="74" t="s">
        <v>1768</v>
      </c>
      <c r="E407" s="66">
        <v>9150</v>
      </c>
      <c r="F407" s="66">
        <v>0</v>
      </c>
    </row>
    <row r="408" spans="1:6" s="67" customFormat="1" ht="12">
      <c r="A408" s="64">
        <v>240314</v>
      </c>
      <c r="B408" s="65" t="s">
        <v>1059</v>
      </c>
      <c r="C408" s="68">
        <v>213317433</v>
      </c>
      <c r="D408" s="74" t="s">
        <v>1769</v>
      </c>
      <c r="E408" s="66">
        <v>22624</v>
      </c>
      <c r="F408" s="66">
        <v>0</v>
      </c>
    </row>
    <row r="409" spans="1:6" s="67" customFormat="1" ht="12">
      <c r="A409" s="64">
        <v>240314</v>
      </c>
      <c r="B409" s="65" t="s">
        <v>1059</v>
      </c>
      <c r="C409" s="68">
        <v>214217442</v>
      </c>
      <c r="D409" s="74" t="s">
        <v>1770</v>
      </c>
      <c r="E409" s="66">
        <v>11854</v>
      </c>
      <c r="F409" s="66">
        <v>0</v>
      </c>
    </row>
    <row r="410" spans="1:6" s="67" customFormat="1" ht="12">
      <c r="A410" s="64">
        <v>240314</v>
      </c>
      <c r="B410" s="65" t="s">
        <v>1059</v>
      </c>
      <c r="C410" s="68">
        <v>214417444</v>
      </c>
      <c r="D410" s="74" t="s">
        <v>1771</v>
      </c>
      <c r="E410" s="66">
        <v>17363</v>
      </c>
      <c r="F410" s="66">
        <v>0</v>
      </c>
    </row>
    <row r="411" spans="1:6" s="67" customFormat="1" ht="12">
      <c r="A411" s="64">
        <v>240314</v>
      </c>
      <c r="B411" s="65" t="s">
        <v>1059</v>
      </c>
      <c r="C411" s="68">
        <v>214617446</v>
      </c>
      <c r="D411" s="74" t="s">
        <v>1772</v>
      </c>
      <c r="E411" s="66">
        <v>3153</v>
      </c>
      <c r="F411" s="66">
        <v>0</v>
      </c>
    </row>
    <row r="412" spans="1:6" s="67" customFormat="1" ht="12">
      <c r="A412" s="64">
        <v>240314</v>
      </c>
      <c r="B412" s="65" t="s">
        <v>1059</v>
      </c>
      <c r="C412" s="68">
        <v>218617486</v>
      </c>
      <c r="D412" s="74" t="s">
        <v>1773</v>
      </c>
      <c r="E412" s="66">
        <v>27936</v>
      </c>
      <c r="F412" s="66">
        <v>0</v>
      </c>
    </row>
    <row r="413" spans="1:6" s="67" customFormat="1" ht="12">
      <c r="A413" s="64">
        <v>240314</v>
      </c>
      <c r="B413" s="65" t="s">
        <v>1059</v>
      </c>
      <c r="C413" s="68">
        <v>219517495</v>
      </c>
      <c r="D413" s="74" t="s">
        <v>1774</v>
      </c>
      <c r="E413" s="66">
        <v>9113</v>
      </c>
      <c r="F413" s="66">
        <v>0</v>
      </c>
    </row>
    <row r="414" spans="1:6" s="67" customFormat="1" ht="12">
      <c r="A414" s="64">
        <v>240314</v>
      </c>
      <c r="B414" s="65" t="s">
        <v>1059</v>
      </c>
      <c r="C414" s="68">
        <v>211317513</v>
      </c>
      <c r="D414" s="74" t="s">
        <v>1775</v>
      </c>
      <c r="E414" s="66">
        <v>18619</v>
      </c>
      <c r="F414" s="66">
        <v>0</v>
      </c>
    </row>
    <row r="415" spans="1:6" s="67" customFormat="1" ht="12">
      <c r="A415" s="64">
        <v>240314</v>
      </c>
      <c r="B415" s="65" t="s">
        <v>1059</v>
      </c>
      <c r="C415" s="68">
        <v>212417524</v>
      </c>
      <c r="D415" s="74" t="s">
        <v>1776</v>
      </c>
      <c r="E415" s="66">
        <v>20904</v>
      </c>
      <c r="F415" s="66">
        <v>0</v>
      </c>
    </row>
    <row r="416" spans="1:6" s="67" customFormat="1" ht="12">
      <c r="A416" s="64">
        <v>240314</v>
      </c>
      <c r="B416" s="65" t="s">
        <v>1059</v>
      </c>
      <c r="C416" s="68">
        <v>214117541</v>
      </c>
      <c r="D416" s="74" t="s">
        <v>1777</v>
      </c>
      <c r="E416" s="66">
        <v>29595</v>
      </c>
      <c r="F416" s="66">
        <v>0</v>
      </c>
    </row>
    <row r="417" spans="1:6" s="67" customFormat="1" ht="12">
      <c r="A417" s="64">
        <v>240314</v>
      </c>
      <c r="B417" s="65" t="s">
        <v>1059</v>
      </c>
      <c r="C417" s="68">
        <v>211417614</v>
      </c>
      <c r="D417" s="74" t="s">
        <v>1778</v>
      </c>
      <c r="E417" s="66">
        <v>65920</v>
      </c>
      <c r="F417" s="66">
        <v>0</v>
      </c>
    </row>
    <row r="418" spans="1:6" s="67" customFormat="1" ht="12">
      <c r="A418" s="64">
        <v>240314</v>
      </c>
      <c r="B418" s="65" t="s">
        <v>1059</v>
      </c>
      <c r="C418" s="68">
        <v>211617616</v>
      </c>
      <c r="D418" s="74" t="s">
        <v>1779</v>
      </c>
      <c r="E418" s="66">
        <v>13585</v>
      </c>
      <c r="F418" s="66">
        <v>0</v>
      </c>
    </row>
    <row r="419" spans="1:6" s="67" customFormat="1" ht="12">
      <c r="A419" s="64">
        <v>240314</v>
      </c>
      <c r="B419" s="65" t="s">
        <v>1059</v>
      </c>
      <c r="C419" s="68">
        <v>215317653</v>
      </c>
      <c r="D419" s="74" t="s">
        <v>1780</v>
      </c>
      <c r="E419" s="66">
        <v>22841</v>
      </c>
      <c r="F419" s="66">
        <v>0</v>
      </c>
    </row>
    <row r="420" spans="1:6" s="67" customFormat="1" ht="12">
      <c r="A420" s="64">
        <v>240314</v>
      </c>
      <c r="B420" s="65" t="s">
        <v>1059</v>
      </c>
      <c r="C420" s="68">
        <v>216217662</v>
      </c>
      <c r="D420" s="74" t="s">
        <v>1781</v>
      </c>
      <c r="E420" s="66">
        <v>29677</v>
      </c>
      <c r="F420" s="66">
        <v>0</v>
      </c>
    </row>
    <row r="421" spans="1:6" s="67" customFormat="1" ht="12">
      <c r="A421" s="64">
        <v>240314</v>
      </c>
      <c r="B421" s="65" t="s">
        <v>1059</v>
      </c>
      <c r="C421" s="68">
        <v>216517665</v>
      </c>
      <c r="D421" s="74" t="s">
        <v>1782</v>
      </c>
      <c r="E421" s="66">
        <v>6971</v>
      </c>
      <c r="F421" s="66">
        <v>0</v>
      </c>
    </row>
    <row r="422" spans="1:6" s="67" customFormat="1" ht="12">
      <c r="A422" s="64">
        <v>240314</v>
      </c>
      <c r="B422" s="65" t="s">
        <v>1059</v>
      </c>
      <c r="C422" s="68">
        <v>217717777</v>
      </c>
      <c r="D422" s="74" t="s">
        <v>1783</v>
      </c>
      <c r="E422" s="66">
        <v>31926</v>
      </c>
      <c r="F422" s="66">
        <v>0</v>
      </c>
    </row>
    <row r="423" spans="1:6" s="67" customFormat="1" ht="12">
      <c r="A423" s="64">
        <v>240314</v>
      </c>
      <c r="B423" s="65" t="s">
        <v>1059</v>
      </c>
      <c r="C423" s="68">
        <v>216717867</v>
      </c>
      <c r="D423" s="74" t="s">
        <v>1784</v>
      </c>
      <c r="E423" s="66">
        <v>11214</v>
      </c>
      <c r="F423" s="66">
        <v>0</v>
      </c>
    </row>
    <row r="424" spans="1:6" s="67" customFormat="1" ht="12">
      <c r="A424" s="64">
        <v>240314</v>
      </c>
      <c r="B424" s="65" t="s">
        <v>1059</v>
      </c>
      <c r="C424" s="68">
        <v>217317873</v>
      </c>
      <c r="D424" s="74" t="s">
        <v>1785</v>
      </c>
      <c r="E424" s="66">
        <v>44481</v>
      </c>
      <c r="F424" s="66">
        <v>0</v>
      </c>
    </row>
    <row r="425" spans="1:6" s="67" customFormat="1" ht="12">
      <c r="A425" s="64">
        <v>240314</v>
      </c>
      <c r="B425" s="65" t="s">
        <v>1059</v>
      </c>
      <c r="C425" s="68">
        <v>217717877</v>
      </c>
      <c r="D425" s="74" t="s">
        <v>1786</v>
      </c>
      <c r="E425" s="66">
        <v>18821</v>
      </c>
      <c r="F425" s="66">
        <v>0</v>
      </c>
    </row>
    <row r="426" spans="1:6" s="67" customFormat="1" ht="12">
      <c r="A426" s="64">
        <v>240314</v>
      </c>
      <c r="B426" s="65" t="s">
        <v>1059</v>
      </c>
      <c r="C426" s="68">
        <v>212918029</v>
      </c>
      <c r="D426" s="74" t="s">
        <v>1787</v>
      </c>
      <c r="E426" s="66">
        <v>9590</v>
      </c>
      <c r="F426" s="66">
        <v>0</v>
      </c>
    </row>
    <row r="427" spans="1:6" s="67" customFormat="1" ht="12">
      <c r="A427" s="64">
        <v>240314</v>
      </c>
      <c r="B427" s="65" t="s">
        <v>1059</v>
      </c>
      <c r="C427" s="68">
        <v>219418094</v>
      </c>
      <c r="D427" s="74" t="s">
        <v>1788</v>
      </c>
      <c r="E427" s="66">
        <v>17418</v>
      </c>
      <c r="F427" s="66">
        <v>0</v>
      </c>
    </row>
    <row r="428" spans="1:6" s="67" customFormat="1" ht="12">
      <c r="A428" s="64">
        <v>240314</v>
      </c>
      <c r="B428" s="65" t="s">
        <v>1059</v>
      </c>
      <c r="C428" s="68">
        <v>215018150</v>
      </c>
      <c r="D428" s="74" t="s">
        <v>1789</v>
      </c>
      <c r="E428" s="66">
        <v>47306</v>
      </c>
      <c r="F428" s="66">
        <v>0</v>
      </c>
    </row>
    <row r="429" spans="1:6" s="67" customFormat="1" ht="12">
      <c r="A429" s="64">
        <v>240314</v>
      </c>
      <c r="B429" s="65" t="s">
        <v>1059</v>
      </c>
      <c r="C429" s="68">
        <v>210518205</v>
      </c>
      <c r="D429" s="74" t="s">
        <v>1790</v>
      </c>
      <c r="E429" s="66">
        <v>18152</v>
      </c>
      <c r="F429" s="66">
        <v>0</v>
      </c>
    </row>
    <row r="430" spans="1:6" s="67" customFormat="1" ht="12">
      <c r="A430" s="64">
        <v>240314</v>
      </c>
      <c r="B430" s="65" t="s">
        <v>1059</v>
      </c>
      <c r="C430" s="68">
        <v>214718247</v>
      </c>
      <c r="D430" s="74" t="s">
        <v>1791</v>
      </c>
      <c r="E430" s="66">
        <v>31013</v>
      </c>
      <c r="F430" s="66">
        <v>0</v>
      </c>
    </row>
    <row r="431" spans="1:6" s="67" customFormat="1" ht="12">
      <c r="A431" s="64">
        <v>240314</v>
      </c>
      <c r="B431" s="65" t="s">
        <v>1059</v>
      </c>
      <c r="C431" s="68">
        <v>215618256</v>
      </c>
      <c r="D431" s="74" t="s">
        <v>1792</v>
      </c>
      <c r="E431" s="66">
        <v>19789</v>
      </c>
      <c r="F431" s="66">
        <v>0</v>
      </c>
    </row>
    <row r="432" spans="1:6" s="67" customFormat="1" ht="12">
      <c r="A432" s="64">
        <v>240314</v>
      </c>
      <c r="B432" s="65" t="s">
        <v>1059</v>
      </c>
      <c r="C432" s="68">
        <v>211018410</v>
      </c>
      <c r="D432" s="74" t="s">
        <v>1793</v>
      </c>
      <c r="E432" s="66">
        <v>27452</v>
      </c>
      <c r="F432" s="66">
        <v>0</v>
      </c>
    </row>
    <row r="433" spans="1:6" s="67" customFormat="1" ht="12">
      <c r="A433" s="64">
        <v>240314</v>
      </c>
      <c r="B433" s="65" t="s">
        <v>1059</v>
      </c>
      <c r="C433" s="68">
        <v>216018460</v>
      </c>
      <c r="D433" s="74" t="s">
        <v>1794</v>
      </c>
      <c r="E433" s="66">
        <v>25257</v>
      </c>
      <c r="F433" s="66">
        <v>0</v>
      </c>
    </row>
    <row r="434" spans="1:6" s="67" customFormat="1" ht="12">
      <c r="A434" s="64">
        <v>240314</v>
      </c>
      <c r="B434" s="65" t="s">
        <v>1059</v>
      </c>
      <c r="C434" s="68">
        <v>217918479</v>
      </c>
      <c r="D434" s="74" t="s">
        <v>1795</v>
      </c>
      <c r="E434" s="66">
        <v>5302</v>
      </c>
      <c r="F434" s="66">
        <v>0</v>
      </c>
    </row>
    <row r="435" spans="1:6" s="67" customFormat="1" ht="12">
      <c r="A435" s="64">
        <v>240314</v>
      </c>
      <c r="B435" s="65" t="s">
        <v>1059</v>
      </c>
      <c r="C435" s="68">
        <v>219218592</v>
      </c>
      <c r="D435" s="74" t="s">
        <v>1796</v>
      </c>
      <c r="E435" s="66">
        <v>61508</v>
      </c>
      <c r="F435" s="66">
        <v>0</v>
      </c>
    </row>
    <row r="436" spans="1:6" s="67" customFormat="1" ht="12">
      <c r="A436" s="64">
        <v>240314</v>
      </c>
      <c r="B436" s="65" t="s">
        <v>1059</v>
      </c>
      <c r="C436" s="68">
        <v>211018610</v>
      </c>
      <c r="D436" s="74" t="s">
        <v>1797</v>
      </c>
      <c r="E436" s="66">
        <v>22141</v>
      </c>
      <c r="F436" s="66">
        <v>0</v>
      </c>
    </row>
    <row r="437" spans="1:6" s="67" customFormat="1" ht="12">
      <c r="A437" s="64">
        <v>240314</v>
      </c>
      <c r="B437" s="65" t="s">
        <v>1059</v>
      </c>
      <c r="C437" s="68">
        <v>215318753</v>
      </c>
      <c r="D437" s="74" t="s">
        <v>1798</v>
      </c>
      <c r="E437" s="66">
        <v>93238</v>
      </c>
      <c r="F437" s="66">
        <v>0</v>
      </c>
    </row>
    <row r="438" spans="1:6" s="67" customFormat="1" ht="12">
      <c r="A438" s="64">
        <v>240314</v>
      </c>
      <c r="B438" s="65" t="s">
        <v>1059</v>
      </c>
      <c r="C438" s="68">
        <v>215618756</v>
      </c>
      <c r="D438" s="74" t="s">
        <v>1799</v>
      </c>
      <c r="E438" s="66">
        <v>20487</v>
      </c>
      <c r="F438" s="66">
        <v>0</v>
      </c>
    </row>
    <row r="439" spans="1:6" s="67" customFormat="1" ht="12">
      <c r="A439" s="64">
        <v>240314</v>
      </c>
      <c r="B439" s="65" t="s">
        <v>1059</v>
      </c>
      <c r="C439" s="68">
        <v>218518785</v>
      </c>
      <c r="D439" s="74" t="s">
        <v>1800</v>
      </c>
      <c r="E439" s="66">
        <v>13544</v>
      </c>
      <c r="F439" s="66">
        <v>0</v>
      </c>
    </row>
    <row r="440" spans="1:6" s="67" customFormat="1" ht="12">
      <c r="A440" s="64">
        <v>240314</v>
      </c>
      <c r="B440" s="65" t="s">
        <v>1059</v>
      </c>
      <c r="C440" s="68">
        <v>216018860</v>
      </c>
      <c r="D440" s="74" t="s">
        <v>1801</v>
      </c>
      <c r="E440" s="66">
        <v>15833</v>
      </c>
      <c r="F440" s="66">
        <v>0</v>
      </c>
    </row>
    <row r="441" spans="1:6" s="67" customFormat="1" ht="12">
      <c r="A441" s="64">
        <v>240314</v>
      </c>
      <c r="B441" s="65" t="s">
        <v>1059</v>
      </c>
      <c r="C441" s="68">
        <v>212219022</v>
      </c>
      <c r="D441" s="74" t="s">
        <v>1802</v>
      </c>
      <c r="E441" s="66">
        <v>23196</v>
      </c>
      <c r="F441" s="66">
        <v>0</v>
      </c>
    </row>
    <row r="442" spans="1:6" s="67" customFormat="1" ht="12">
      <c r="A442" s="64">
        <v>240314</v>
      </c>
      <c r="B442" s="65" t="s">
        <v>1059</v>
      </c>
      <c r="C442" s="68">
        <v>215019050</v>
      </c>
      <c r="D442" s="74" t="s">
        <v>1803</v>
      </c>
      <c r="E442" s="66">
        <v>32760</v>
      </c>
      <c r="F442" s="66">
        <v>0</v>
      </c>
    </row>
    <row r="443" spans="1:6" s="67" customFormat="1" ht="12">
      <c r="A443" s="64">
        <v>240314</v>
      </c>
      <c r="B443" s="65" t="s">
        <v>1059</v>
      </c>
      <c r="C443" s="68">
        <v>217519075</v>
      </c>
      <c r="D443" s="74" t="s">
        <v>1804</v>
      </c>
      <c r="E443" s="66">
        <v>23681</v>
      </c>
      <c r="F443" s="66">
        <v>0</v>
      </c>
    </row>
    <row r="444" spans="1:6" s="67" customFormat="1" ht="12">
      <c r="A444" s="64">
        <v>240314</v>
      </c>
      <c r="B444" s="65" t="s">
        <v>1059</v>
      </c>
      <c r="C444" s="68">
        <v>210019100</v>
      </c>
      <c r="D444" s="74" t="s">
        <v>1805</v>
      </c>
      <c r="E444" s="66">
        <v>53247</v>
      </c>
      <c r="F444" s="66">
        <v>0</v>
      </c>
    </row>
    <row r="445" spans="1:6" s="67" customFormat="1" ht="12">
      <c r="A445" s="64">
        <v>240314</v>
      </c>
      <c r="B445" s="65" t="s">
        <v>1059</v>
      </c>
      <c r="C445" s="68">
        <v>211019110</v>
      </c>
      <c r="D445" s="74" t="s">
        <v>1806</v>
      </c>
      <c r="E445" s="66">
        <v>32518</v>
      </c>
      <c r="F445" s="66">
        <v>0</v>
      </c>
    </row>
    <row r="446" spans="1:6" s="67" customFormat="1" ht="12">
      <c r="A446" s="64">
        <v>240314</v>
      </c>
      <c r="B446" s="65" t="s">
        <v>1059</v>
      </c>
      <c r="C446" s="68">
        <v>213019130</v>
      </c>
      <c r="D446" s="74" t="s">
        <v>1807</v>
      </c>
      <c r="E446" s="66">
        <v>40829</v>
      </c>
      <c r="F446" s="66">
        <v>0</v>
      </c>
    </row>
    <row r="447" spans="1:6" s="67" customFormat="1" ht="12">
      <c r="A447" s="64">
        <v>240314</v>
      </c>
      <c r="B447" s="65" t="s">
        <v>1059</v>
      </c>
      <c r="C447" s="68">
        <v>213719137</v>
      </c>
      <c r="D447" s="74" t="s">
        <v>1808</v>
      </c>
      <c r="E447" s="66">
        <v>51203</v>
      </c>
      <c r="F447" s="66">
        <v>0</v>
      </c>
    </row>
    <row r="448" spans="1:6" s="67" customFormat="1" ht="12">
      <c r="A448" s="64">
        <v>240314</v>
      </c>
      <c r="B448" s="65" t="s">
        <v>1059</v>
      </c>
      <c r="C448" s="68">
        <v>214219142</v>
      </c>
      <c r="D448" s="74" t="s">
        <v>1809</v>
      </c>
      <c r="E448" s="66">
        <v>49314</v>
      </c>
      <c r="F448" s="66">
        <v>0</v>
      </c>
    </row>
    <row r="449" spans="1:6" s="67" customFormat="1" ht="12">
      <c r="A449" s="64">
        <v>240314</v>
      </c>
      <c r="B449" s="65" t="s">
        <v>1059</v>
      </c>
      <c r="C449" s="68">
        <v>211219212</v>
      </c>
      <c r="D449" s="74" t="s">
        <v>1810</v>
      </c>
      <c r="E449" s="66">
        <v>34511</v>
      </c>
      <c r="F449" s="66">
        <v>0</v>
      </c>
    </row>
    <row r="450" spans="1:6" s="67" customFormat="1" ht="12">
      <c r="A450" s="64">
        <v>240314</v>
      </c>
      <c r="B450" s="65" t="s">
        <v>1059</v>
      </c>
      <c r="C450" s="68">
        <v>215619256</v>
      </c>
      <c r="D450" s="74" t="s">
        <v>1811</v>
      </c>
      <c r="E450" s="66">
        <v>57849</v>
      </c>
      <c r="F450" s="66">
        <v>0</v>
      </c>
    </row>
    <row r="451" spans="1:6" s="67" customFormat="1" ht="12">
      <c r="A451" s="64">
        <v>240314</v>
      </c>
      <c r="B451" s="65" t="s">
        <v>1059</v>
      </c>
      <c r="C451" s="68">
        <v>219019290</v>
      </c>
      <c r="D451" s="74" t="s">
        <v>1812</v>
      </c>
      <c r="E451" s="66">
        <v>6318</v>
      </c>
      <c r="F451" s="66">
        <v>0</v>
      </c>
    </row>
    <row r="452" spans="1:6" s="67" customFormat="1" ht="12">
      <c r="A452" s="64">
        <v>240314</v>
      </c>
      <c r="B452" s="65" t="s">
        <v>1059</v>
      </c>
      <c r="C452" s="68">
        <v>211819318</v>
      </c>
      <c r="D452" s="74" t="s">
        <v>1813</v>
      </c>
      <c r="E452" s="66">
        <v>66492</v>
      </c>
      <c r="F452" s="66">
        <v>0</v>
      </c>
    </row>
    <row r="453" spans="1:6" s="67" customFormat="1" ht="12">
      <c r="A453" s="64">
        <v>240314</v>
      </c>
      <c r="B453" s="65" t="s">
        <v>1059</v>
      </c>
      <c r="C453" s="68">
        <v>215519355</v>
      </c>
      <c r="D453" s="74" t="s">
        <v>1814</v>
      </c>
      <c r="E453" s="66">
        <v>43843</v>
      </c>
      <c r="F453" s="66">
        <v>0</v>
      </c>
    </row>
    <row r="454" spans="1:6" s="67" customFormat="1" ht="12">
      <c r="A454" s="64">
        <v>240314</v>
      </c>
      <c r="B454" s="65" t="s">
        <v>1059</v>
      </c>
      <c r="C454" s="68">
        <v>216419364</v>
      </c>
      <c r="D454" s="74" t="s">
        <v>1815</v>
      </c>
      <c r="E454" s="66">
        <v>25700</v>
      </c>
      <c r="F454" s="66">
        <v>0</v>
      </c>
    </row>
    <row r="455" spans="1:6" s="67" customFormat="1" ht="12">
      <c r="A455" s="64">
        <v>240314</v>
      </c>
      <c r="B455" s="65" t="s">
        <v>1059</v>
      </c>
      <c r="C455" s="68">
        <v>219219392</v>
      </c>
      <c r="D455" s="74" t="s">
        <v>1816</v>
      </c>
      <c r="E455" s="66">
        <v>15255</v>
      </c>
      <c r="F455" s="66">
        <v>0</v>
      </c>
    </row>
    <row r="456" spans="1:6" s="67" customFormat="1" ht="12">
      <c r="A456" s="64">
        <v>240314</v>
      </c>
      <c r="B456" s="65" t="s">
        <v>1059</v>
      </c>
      <c r="C456" s="68">
        <v>219719397</v>
      </c>
      <c r="D456" s="74" t="s">
        <v>1817</v>
      </c>
      <c r="E456" s="66">
        <v>32867</v>
      </c>
      <c r="F456" s="66">
        <v>0</v>
      </c>
    </row>
    <row r="457" spans="1:6" s="67" customFormat="1" ht="12">
      <c r="A457" s="64">
        <v>240314</v>
      </c>
      <c r="B457" s="65" t="s">
        <v>1059</v>
      </c>
      <c r="C457" s="68">
        <v>211819418</v>
      </c>
      <c r="D457" s="74" t="s">
        <v>1818</v>
      </c>
      <c r="E457" s="66">
        <v>45157</v>
      </c>
      <c r="F457" s="66">
        <v>0</v>
      </c>
    </row>
    <row r="458" spans="1:6" s="67" customFormat="1" ht="12">
      <c r="A458" s="64">
        <v>240314</v>
      </c>
      <c r="B458" s="65" t="s">
        <v>1059</v>
      </c>
      <c r="C458" s="68">
        <v>215019450</v>
      </c>
      <c r="D458" s="74" t="s">
        <v>1819</v>
      </c>
      <c r="E458" s="66">
        <v>21009</v>
      </c>
      <c r="F458" s="66">
        <v>0</v>
      </c>
    </row>
    <row r="459" spans="1:6" s="67" customFormat="1" ht="12">
      <c r="A459" s="64">
        <v>240314</v>
      </c>
      <c r="B459" s="65" t="s">
        <v>1059</v>
      </c>
      <c r="C459" s="68">
        <v>215519455</v>
      </c>
      <c r="D459" s="74" t="s">
        <v>1820</v>
      </c>
      <c r="E459" s="66">
        <v>33031</v>
      </c>
      <c r="F459" s="66">
        <v>0</v>
      </c>
    </row>
    <row r="460" spans="1:6" s="67" customFormat="1" ht="12">
      <c r="A460" s="64">
        <v>240314</v>
      </c>
      <c r="B460" s="65" t="s">
        <v>1059</v>
      </c>
      <c r="C460" s="68">
        <v>217319473</v>
      </c>
      <c r="D460" s="74" t="s">
        <v>1821</v>
      </c>
      <c r="E460" s="66">
        <v>35150</v>
      </c>
      <c r="F460" s="66">
        <v>0</v>
      </c>
    </row>
    <row r="461" spans="1:6" s="67" customFormat="1" ht="12">
      <c r="A461" s="64">
        <v>240314</v>
      </c>
      <c r="B461" s="65" t="s">
        <v>1059</v>
      </c>
      <c r="C461" s="68">
        <v>211319513</v>
      </c>
      <c r="D461" s="74" t="s">
        <v>1822</v>
      </c>
      <c r="E461" s="66">
        <v>12323</v>
      </c>
      <c r="F461" s="66">
        <v>0</v>
      </c>
    </row>
    <row r="462" spans="1:6" s="67" customFormat="1" ht="12">
      <c r="A462" s="64">
        <v>240314</v>
      </c>
      <c r="B462" s="65" t="s">
        <v>1059</v>
      </c>
      <c r="C462" s="68">
        <v>211719517</v>
      </c>
      <c r="D462" s="74" t="s">
        <v>1823</v>
      </c>
      <c r="E462" s="66">
        <v>60804</v>
      </c>
      <c r="F462" s="66">
        <v>0</v>
      </c>
    </row>
    <row r="463" spans="1:6" s="67" customFormat="1" ht="12">
      <c r="A463" s="64">
        <v>240314</v>
      </c>
      <c r="B463" s="65" t="s">
        <v>1059</v>
      </c>
      <c r="C463" s="68">
        <v>213219532</v>
      </c>
      <c r="D463" s="74" t="s">
        <v>1824</v>
      </c>
      <c r="E463" s="66">
        <v>42722</v>
      </c>
      <c r="F463" s="66">
        <v>0</v>
      </c>
    </row>
    <row r="464" spans="1:6" s="67" customFormat="1" ht="12">
      <c r="A464" s="64">
        <v>240314</v>
      </c>
      <c r="B464" s="65" t="s">
        <v>1059</v>
      </c>
      <c r="C464" s="68">
        <v>213319533</v>
      </c>
      <c r="D464" s="74" t="s">
        <v>1825</v>
      </c>
      <c r="E464" s="66">
        <v>12679</v>
      </c>
      <c r="F464" s="66">
        <v>0</v>
      </c>
    </row>
    <row r="465" spans="1:6" s="67" customFormat="1" ht="12">
      <c r="A465" s="64">
        <v>240314</v>
      </c>
      <c r="B465" s="65" t="s">
        <v>1059</v>
      </c>
      <c r="C465" s="68">
        <v>214819548</v>
      </c>
      <c r="D465" s="74" t="s">
        <v>1826</v>
      </c>
      <c r="E465" s="66">
        <v>41097</v>
      </c>
      <c r="F465" s="66">
        <v>0</v>
      </c>
    </row>
    <row r="466" spans="1:6" s="67" customFormat="1" ht="12">
      <c r="A466" s="64">
        <v>240314</v>
      </c>
      <c r="B466" s="65" t="s">
        <v>1059</v>
      </c>
      <c r="C466" s="68">
        <v>217319573</v>
      </c>
      <c r="D466" s="74" t="s">
        <v>1827</v>
      </c>
      <c r="E466" s="66">
        <v>54207</v>
      </c>
      <c r="F466" s="66">
        <v>0</v>
      </c>
    </row>
    <row r="467" spans="1:6" s="67" customFormat="1" ht="12">
      <c r="A467" s="64">
        <v>240314</v>
      </c>
      <c r="B467" s="65" t="s">
        <v>1059</v>
      </c>
      <c r="C467" s="68">
        <v>218519585</v>
      </c>
      <c r="D467" s="74" t="s">
        <v>1828</v>
      </c>
      <c r="E467" s="66">
        <v>24251</v>
      </c>
      <c r="F467" s="66">
        <v>0</v>
      </c>
    </row>
    <row r="468" spans="1:6" s="67" customFormat="1" ht="12">
      <c r="A468" s="64">
        <v>240314</v>
      </c>
      <c r="B468" s="65" t="s">
        <v>1059</v>
      </c>
      <c r="C468" s="68">
        <v>212219622</v>
      </c>
      <c r="D468" s="74" t="s">
        <v>1829</v>
      </c>
      <c r="E468" s="66">
        <v>12506</v>
      </c>
      <c r="F468" s="66">
        <v>0</v>
      </c>
    </row>
    <row r="469" spans="1:6" s="67" customFormat="1" ht="12">
      <c r="A469" s="64">
        <v>240314</v>
      </c>
      <c r="B469" s="65" t="s">
        <v>1059</v>
      </c>
      <c r="C469" s="68">
        <v>219319693</v>
      </c>
      <c r="D469" s="74" t="s">
        <v>1830</v>
      </c>
      <c r="E469" s="66">
        <v>13672</v>
      </c>
      <c r="F469" s="66">
        <v>0</v>
      </c>
    </row>
    <row r="470" spans="1:6" s="67" customFormat="1" ht="12">
      <c r="A470" s="64">
        <v>240314</v>
      </c>
      <c r="B470" s="65" t="s">
        <v>1059</v>
      </c>
      <c r="C470" s="68">
        <v>219819698</v>
      </c>
      <c r="D470" s="74" t="s">
        <v>1831</v>
      </c>
      <c r="E470" s="66">
        <v>93674</v>
      </c>
      <c r="F470" s="66">
        <v>0</v>
      </c>
    </row>
    <row r="471" spans="1:6" s="67" customFormat="1" ht="12">
      <c r="A471" s="64">
        <v>240314</v>
      </c>
      <c r="B471" s="65" t="s">
        <v>1059</v>
      </c>
      <c r="C471" s="68">
        <v>210119701</v>
      </c>
      <c r="D471" s="74" t="s">
        <v>1832</v>
      </c>
      <c r="E471" s="66">
        <v>11035</v>
      </c>
      <c r="F471" s="66">
        <v>0</v>
      </c>
    </row>
    <row r="472" spans="1:6" s="67" customFormat="1" ht="12">
      <c r="A472" s="64">
        <v>240314</v>
      </c>
      <c r="B472" s="65" t="s">
        <v>1059</v>
      </c>
      <c r="C472" s="68">
        <v>214319743</v>
      </c>
      <c r="D472" s="74" t="s">
        <v>1833</v>
      </c>
      <c r="E472" s="66">
        <v>55251</v>
      </c>
      <c r="F472" s="66">
        <v>0</v>
      </c>
    </row>
    <row r="473" spans="1:6" s="67" customFormat="1" ht="12">
      <c r="A473" s="64">
        <v>240314</v>
      </c>
      <c r="B473" s="65" t="s">
        <v>1059</v>
      </c>
      <c r="C473" s="68">
        <v>216019760</v>
      </c>
      <c r="D473" s="74" t="s">
        <v>1834</v>
      </c>
      <c r="E473" s="66">
        <v>15172</v>
      </c>
      <c r="F473" s="66">
        <v>0</v>
      </c>
    </row>
    <row r="474" spans="1:6" s="67" customFormat="1" ht="12">
      <c r="A474" s="64">
        <v>240314</v>
      </c>
      <c r="B474" s="65" t="s">
        <v>1059</v>
      </c>
      <c r="C474" s="68">
        <v>218019780</v>
      </c>
      <c r="D474" s="74" t="s">
        <v>1835</v>
      </c>
      <c r="E474" s="66">
        <v>30479</v>
      </c>
      <c r="F474" s="66">
        <v>0</v>
      </c>
    </row>
    <row r="475" spans="1:6" s="67" customFormat="1" ht="12">
      <c r="A475" s="64">
        <v>240314</v>
      </c>
      <c r="B475" s="65" t="s">
        <v>1059</v>
      </c>
      <c r="C475" s="68">
        <v>218519785</v>
      </c>
      <c r="D475" s="74" t="s">
        <v>1836</v>
      </c>
      <c r="E475" s="66">
        <v>9388</v>
      </c>
      <c r="F475" s="66">
        <v>0</v>
      </c>
    </row>
    <row r="476" spans="1:6" s="67" customFormat="1" ht="12">
      <c r="A476" s="64">
        <v>240314</v>
      </c>
      <c r="B476" s="65" t="s">
        <v>1059</v>
      </c>
      <c r="C476" s="68">
        <v>210719807</v>
      </c>
      <c r="D476" s="74" t="s">
        <v>1837</v>
      </c>
      <c r="E476" s="66">
        <v>34398</v>
      </c>
      <c r="F476" s="66">
        <v>0</v>
      </c>
    </row>
    <row r="477" spans="1:6" s="67" customFormat="1" ht="12">
      <c r="A477" s="64">
        <v>240314</v>
      </c>
      <c r="B477" s="65" t="s">
        <v>1059</v>
      </c>
      <c r="C477" s="68">
        <v>210919809</v>
      </c>
      <c r="D477" s="74" t="s">
        <v>1838</v>
      </c>
      <c r="E477" s="66">
        <v>52548</v>
      </c>
      <c r="F477" s="66">
        <v>0</v>
      </c>
    </row>
    <row r="478" spans="1:6" s="67" customFormat="1" ht="12">
      <c r="A478" s="64">
        <v>240314</v>
      </c>
      <c r="B478" s="65" t="s">
        <v>1059</v>
      </c>
      <c r="C478" s="68">
        <v>212119821</v>
      </c>
      <c r="D478" s="74" t="s">
        <v>1839</v>
      </c>
      <c r="E478" s="66">
        <v>59939</v>
      </c>
      <c r="F478" s="66">
        <v>0</v>
      </c>
    </row>
    <row r="479" spans="1:6" s="67" customFormat="1" ht="12">
      <c r="A479" s="64">
        <v>240314</v>
      </c>
      <c r="B479" s="65" t="s">
        <v>1059</v>
      </c>
      <c r="C479" s="68">
        <v>212419824</v>
      </c>
      <c r="D479" s="74" t="s">
        <v>1840</v>
      </c>
      <c r="E479" s="66">
        <v>27125</v>
      </c>
      <c r="F479" s="66">
        <v>0</v>
      </c>
    </row>
    <row r="480" spans="1:6" s="67" customFormat="1" ht="12">
      <c r="A480" s="64">
        <v>240314</v>
      </c>
      <c r="B480" s="65" t="s">
        <v>1059</v>
      </c>
      <c r="C480" s="68">
        <v>214519845</v>
      </c>
      <c r="D480" s="74" t="s">
        <v>1841</v>
      </c>
      <c r="E480" s="66">
        <v>16218</v>
      </c>
      <c r="F480" s="66">
        <v>0</v>
      </c>
    </row>
    <row r="481" spans="1:6" s="67" customFormat="1" ht="12">
      <c r="A481" s="64">
        <v>240314</v>
      </c>
      <c r="B481" s="65" t="s">
        <v>1059</v>
      </c>
      <c r="C481" s="68">
        <v>211120011</v>
      </c>
      <c r="D481" s="74" t="s">
        <v>1842</v>
      </c>
      <c r="E481" s="66">
        <v>113226</v>
      </c>
      <c r="F481" s="66">
        <v>0</v>
      </c>
    </row>
    <row r="482" spans="1:6" s="67" customFormat="1" ht="12">
      <c r="A482" s="64">
        <v>240314</v>
      </c>
      <c r="B482" s="65" t="s">
        <v>1059</v>
      </c>
      <c r="C482" s="68">
        <v>211320013</v>
      </c>
      <c r="D482" s="74" t="s">
        <v>1843</v>
      </c>
      <c r="E482" s="66">
        <v>80258</v>
      </c>
      <c r="F482" s="66">
        <v>0</v>
      </c>
    </row>
    <row r="483" spans="1:6" s="67" customFormat="1" ht="12">
      <c r="A483" s="64">
        <v>240314</v>
      </c>
      <c r="B483" s="65" t="s">
        <v>1059</v>
      </c>
      <c r="C483" s="68">
        <v>213220032</v>
      </c>
      <c r="D483" s="74" t="s">
        <v>1844</v>
      </c>
      <c r="E483" s="66">
        <v>37177</v>
      </c>
      <c r="F483" s="66">
        <v>0</v>
      </c>
    </row>
    <row r="484" spans="1:6" s="67" customFormat="1" ht="12">
      <c r="A484" s="64">
        <v>240314</v>
      </c>
      <c r="B484" s="65" t="s">
        <v>1059</v>
      </c>
      <c r="C484" s="68">
        <v>214520045</v>
      </c>
      <c r="D484" s="74" t="s">
        <v>1845</v>
      </c>
      <c r="E484" s="66">
        <v>26887</v>
      </c>
      <c r="F484" s="66">
        <v>0</v>
      </c>
    </row>
    <row r="485" spans="1:6" s="67" customFormat="1" ht="12">
      <c r="A485" s="64">
        <v>240314</v>
      </c>
      <c r="B485" s="65" t="s">
        <v>1059</v>
      </c>
      <c r="C485" s="68">
        <v>216020060</v>
      </c>
      <c r="D485" s="74" t="s">
        <v>1846</v>
      </c>
      <c r="E485" s="66">
        <v>40141</v>
      </c>
      <c r="F485" s="66">
        <v>0</v>
      </c>
    </row>
    <row r="486" spans="1:6" s="67" customFormat="1" ht="12">
      <c r="A486" s="64">
        <v>240314</v>
      </c>
      <c r="B486" s="65" t="s">
        <v>1059</v>
      </c>
      <c r="C486" s="68">
        <v>217520175</v>
      </c>
      <c r="D486" s="74" t="s">
        <v>1847</v>
      </c>
      <c r="E486" s="66">
        <v>64979</v>
      </c>
      <c r="F486" s="66">
        <v>0</v>
      </c>
    </row>
    <row r="487" spans="1:6" s="67" customFormat="1" ht="12">
      <c r="A487" s="64">
        <v>240314</v>
      </c>
      <c r="B487" s="65" t="s">
        <v>1059</v>
      </c>
      <c r="C487" s="68">
        <v>217820178</v>
      </c>
      <c r="D487" s="74" t="s">
        <v>1848</v>
      </c>
      <c r="E487" s="66">
        <v>41699</v>
      </c>
      <c r="F487" s="66">
        <v>0</v>
      </c>
    </row>
    <row r="488" spans="1:6" s="67" customFormat="1" ht="12">
      <c r="A488" s="64">
        <v>240314</v>
      </c>
      <c r="B488" s="65" t="s">
        <v>1059</v>
      </c>
      <c r="C488" s="68">
        <v>212820228</v>
      </c>
      <c r="D488" s="74" t="s">
        <v>1849</v>
      </c>
      <c r="E488" s="66">
        <v>52508</v>
      </c>
      <c r="F488" s="66">
        <v>0</v>
      </c>
    </row>
    <row r="489" spans="1:6" s="67" customFormat="1" ht="12">
      <c r="A489" s="64">
        <v>240314</v>
      </c>
      <c r="B489" s="65" t="s">
        <v>1059</v>
      </c>
      <c r="C489" s="68">
        <v>213820238</v>
      </c>
      <c r="D489" s="74" t="s">
        <v>1850</v>
      </c>
      <c r="E489" s="66">
        <v>38542</v>
      </c>
      <c r="F489" s="66">
        <v>0</v>
      </c>
    </row>
    <row r="490" spans="1:6" s="67" customFormat="1" ht="12">
      <c r="A490" s="64">
        <v>240314</v>
      </c>
      <c r="B490" s="65" t="s">
        <v>1059</v>
      </c>
      <c r="C490" s="68">
        <v>215020250</v>
      </c>
      <c r="D490" s="74" t="s">
        <v>1851</v>
      </c>
      <c r="E490" s="66">
        <v>38535</v>
      </c>
      <c r="F490" s="66">
        <v>0</v>
      </c>
    </row>
    <row r="491" spans="1:6" s="67" customFormat="1" ht="12">
      <c r="A491" s="64">
        <v>240314</v>
      </c>
      <c r="B491" s="65" t="s">
        <v>1059</v>
      </c>
      <c r="C491" s="68">
        <v>219520295</v>
      </c>
      <c r="D491" s="74" t="s">
        <v>1852</v>
      </c>
      <c r="E491" s="66">
        <v>17816</v>
      </c>
      <c r="F491" s="66">
        <v>0</v>
      </c>
    </row>
    <row r="492" spans="1:6" s="67" customFormat="1" ht="12">
      <c r="A492" s="64">
        <v>240314</v>
      </c>
      <c r="B492" s="65" t="s">
        <v>1059</v>
      </c>
      <c r="C492" s="68">
        <v>211020310</v>
      </c>
      <c r="D492" s="74" t="s">
        <v>1853</v>
      </c>
      <c r="E492" s="66">
        <v>6801</v>
      </c>
      <c r="F492" s="66">
        <v>0</v>
      </c>
    </row>
    <row r="493" spans="1:6" s="67" customFormat="1" ht="12">
      <c r="A493" s="64">
        <v>240314</v>
      </c>
      <c r="B493" s="65" t="s">
        <v>1059</v>
      </c>
      <c r="C493" s="68">
        <v>218320383</v>
      </c>
      <c r="D493" s="74" t="s">
        <v>1854</v>
      </c>
      <c r="E493" s="66">
        <v>22576</v>
      </c>
      <c r="F493" s="66">
        <v>0</v>
      </c>
    </row>
    <row r="494" spans="1:6" s="67" customFormat="1" ht="12">
      <c r="A494" s="64">
        <v>240314</v>
      </c>
      <c r="B494" s="65" t="s">
        <v>1059</v>
      </c>
      <c r="C494" s="68">
        <v>210020400</v>
      </c>
      <c r="D494" s="74" t="s">
        <v>1855</v>
      </c>
      <c r="E494" s="66">
        <v>44226</v>
      </c>
      <c r="F494" s="66">
        <v>0</v>
      </c>
    </row>
    <row r="495" spans="1:6" s="67" customFormat="1" ht="12">
      <c r="A495" s="64">
        <v>240314</v>
      </c>
      <c r="B495" s="65" t="s">
        <v>1059</v>
      </c>
      <c r="C495" s="68">
        <v>214320443</v>
      </c>
      <c r="D495" s="74" t="s">
        <v>1856</v>
      </c>
      <c r="E495" s="66">
        <v>14589</v>
      </c>
      <c r="F495" s="66">
        <v>0</v>
      </c>
    </row>
    <row r="496" spans="1:6" s="67" customFormat="1" ht="12">
      <c r="A496" s="64">
        <v>240314</v>
      </c>
      <c r="B496" s="65" t="s">
        <v>1059</v>
      </c>
      <c r="C496" s="68">
        <v>211720517</v>
      </c>
      <c r="D496" s="74" t="s">
        <v>1857</v>
      </c>
      <c r="E496" s="66">
        <v>24518</v>
      </c>
      <c r="F496" s="66">
        <v>0</v>
      </c>
    </row>
    <row r="497" spans="1:6" s="67" customFormat="1" ht="12">
      <c r="A497" s="64">
        <v>240314</v>
      </c>
      <c r="B497" s="65" t="s">
        <v>1059</v>
      </c>
      <c r="C497" s="68">
        <v>215020550</v>
      </c>
      <c r="D497" s="74" t="s">
        <v>1858</v>
      </c>
      <c r="E497" s="66">
        <v>29909</v>
      </c>
      <c r="F497" s="66">
        <v>0</v>
      </c>
    </row>
    <row r="498" spans="1:6" s="67" customFormat="1" ht="12">
      <c r="A498" s="64">
        <v>240314</v>
      </c>
      <c r="B498" s="65" t="s">
        <v>1059</v>
      </c>
      <c r="C498" s="68">
        <v>217020570</v>
      </c>
      <c r="D498" s="74" t="s">
        <v>1859</v>
      </c>
      <c r="E498" s="66">
        <v>33987</v>
      </c>
      <c r="F498" s="66">
        <v>0</v>
      </c>
    </row>
    <row r="499" spans="1:6" s="67" customFormat="1" ht="12">
      <c r="A499" s="64">
        <v>240314</v>
      </c>
      <c r="B499" s="65" t="s">
        <v>1059</v>
      </c>
      <c r="C499" s="68">
        <v>211420614</v>
      </c>
      <c r="D499" s="74" t="s">
        <v>1860</v>
      </c>
      <c r="E499" s="66">
        <v>25508</v>
      </c>
      <c r="F499" s="66">
        <v>0</v>
      </c>
    </row>
    <row r="500" spans="1:6" s="67" customFormat="1" ht="12">
      <c r="A500" s="64">
        <v>240314</v>
      </c>
      <c r="B500" s="65" t="s">
        <v>1059</v>
      </c>
      <c r="C500" s="68">
        <v>212120621</v>
      </c>
      <c r="D500" s="74" t="s">
        <v>1861</v>
      </c>
      <c r="E500" s="66">
        <v>37477</v>
      </c>
      <c r="F500" s="66">
        <v>0</v>
      </c>
    </row>
    <row r="501" spans="1:6" s="67" customFormat="1" ht="12">
      <c r="A501" s="64">
        <v>240314</v>
      </c>
      <c r="B501" s="65" t="s">
        <v>1059</v>
      </c>
      <c r="C501" s="68">
        <v>211020710</v>
      </c>
      <c r="D501" s="74" t="s">
        <v>1862</v>
      </c>
      <c r="E501" s="66">
        <v>26473</v>
      </c>
      <c r="F501" s="66">
        <v>0</v>
      </c>
    </row>
    <row r="502" spans="1:6" s="67" customFormat="1" ht="12">
      <c r="A502" s="64">
        <v>240314</v>
      </c>
      <c r="B502" s="65" t="s">
        <v>1059</v>
      </c>
      <c r="C502" s="68">
        <v>215020750</v>
      </c>
      <c r="D502" s="74" t="s">
        <v>1863</v>
      </c>
      <c r="E502" s="66">
        <v>20274</v>
      </c>
      <c r="F502" s="66">
        <v>0</v>
      </c>
    </row>
    <row r="503" spans="1:6" s="67" customFormat="1" ht="12">
      <c r="A503" s="64">
        <v>240314</v>
      </c>
      <c r="B503" s="65" t="s">
        <v>1059</v>
      </c>
      <c r="C503" s="68">
        <v>217020770</v>
      </c>
      <c r="D503" s="74" t="s">
        <v>1864</v>
      </c>
      <c r="E503" s="66">
        <v>25553</v>
      </c>
      <c r="F503" s="66">
        <v>0</v>
      </c>
    </row>
    <row r="504" spans="1:6" s="67" customFormat="1" ht="12">
      <c r="A504" s="64">
        <v>240314</v>
      </c>
      <c r="B504" s="65" t="s">
        <v>1059</v>
      </c>
      <c r="C504" s="68">
        <v>218720787</v>
      </c>
      <c r="D504" s="74" t="s">
        <v>1865</v>
      </c>
      <c r="E504" s="66">
        <v>29550</v>
      </c>
      <c r="F504" s="66">
        <v>0</v>
      </c>
    </row>
    <row r="505" spans="1:6" s="67" customFormat="1" ht="12">
      <c r="A505" s="64">
        <v>240314</v>
      </c>
      <c r="B505" s="65" t="s">
        <v>1059</v>
      </c>
      <c r="C505" s="68">
        <v>216823068</v>
      </c>
      <c r="D505" s="74" t="s">
        <v>1866</v>
      </c>
      <c r="E505" s="66">
        <v>74998</v>
      </c>
      <c r="F505" s="66">
        <v>0</v>
      </c>
    </row>
    <row r="506" spans="1:6" s="67" customFormat="1" ht="12">
      <c r="A506" s="64">
        <v>240314</v>
      </c>
      <c r="B506" s="65" t="s">
        <v>1059</v>
      </c>
      <c r="C506" s="68">
        <v>217923079</v>
      </c>
      <c r="D506" s="74" t="s">
        <v>1867</v>
      </c>
      <c r="E506" s="66">
        <v>33274</v>
      </c>
      <c r="F506" s="66">
        <v>0</v>
      </c>
    </row>
    <row r="507" spans="1:6" s="67" customFormat="1" ht="12">
      <c r="A507" s="64">
        <v>240314</v>
      </c>
      <c r="B507" s="65" t="s">
        <v>1059</v>
      </c>
      <c r="C507" s="68">
        <v>219023090</v>
      </c>
      <c r="D507" s="74" t="s">
        <v>1868</v>
      </c>
      <c r="E507" s="66">
        <v>36864</v>
      </c>
      <c r="F507" s="66">
        <v>0</v>
      </c>
    </row>
    <row r="508" spans="1:6" s="67" customFormat="1" ht="12">
      <c r="A508" s="64">
        <v>240314</v>
      </c>
      <c r="B508" s="65" t="s">
        <v>1059</v>
      </c>
      <c r="C508" s="68">
        <v>216223162</v>
      </c>
      <c r="D508" s="74" t="s">
        <v>1869</v>
      </c>
      <c r="E508" s="66">
        <v>103379</v>
      </c>
      <c r="F508" s="66">
        <v>0</v>
      </c>
    </row>
    <row r="509" spans="1:6" s="67" customFormat="1" ht="12">
      <c r="A509" s="64">
        <v>240314</v>
      </c>
      <c r="B509" s="65" t="s">
        <v>1059</v>
      </c>
      <c r="C509" s="68">
        <v>216823168</v>
      </c>
      <c r="D509" s="74" t="s">
        <v>1870</v>
      </c>
      <c r="E509" s="66">
        <v>19789</v>
      </c>
      <c r="F509" s="66">
        <v>0</v>
      </c>
    </row>
    <row r="510" spans="1:6" s="67" customFormat="1" ht="12">
      <c r="A510" s="64">
        <v>240314</v>
      </c>
      <c r="B510" s="65" t="s">
        <v>1059</v>
      </c>
      <c r="C510" s="68">
        <v>218223182</v>
      </c>
      <c r="D510" s="74" t="s">
        <v>1871</v>
      </c>
      <c r="E510" s="66">
        <v>67660</v>
      </c>
      <c r="F510" s="66">
        <v>0</v>
      </c>
    </row>
    <row r="511" spans="1:6" s="67" customFormat="1" ht="12">
      <c r="A511" s="64">
        <v>240314</v>
      </c>
      <c r="B511" s="65" t="s">
        <v>1059</v>
      </c>
      <c r="C511" s="68">
        <v>218923189</v>
      </c>
      <c r="D511" s="74" t="s">
        <v>1872</v>
      </c>
      <c r="E511" s="66">
        <v>79729</v>
      </c>
      <c r="F511" s="66">
        <v>0</v>
      </c>
    </row>
    <row r="512" spans="1:6" s="67" customFormat="1" ht="12">
      <c r="A512" s="64">
        <v>240314</v>
      </c>
      <c r="B512" s="65" t="s">
        <v>1059</v>
      </c>
      <c r="C512" s="68">
        <v>210023300</v>
      </c>
      <c r="D512" s="74" t="s">
        <v>1873</v>
      </c>
      <c r="E512" s="66">
        <v>26314</v>
      </c>
      <c r="F512" s="66">
        <v>0</v>
      </c>
    </row>
    <row r="513" spans="1:6" s="67" customFormat="1" ht="12">
      <c r="A513" s="64">
        <v>240314</v>
      </c>
      <c r="B513" s="65" t="s">
        <v>1059</v>
      </c>
      <c r="C513" s="68">
        <v>215023350</v>
      </c>
      <c r="D513" s="74" t="s">
        <v>1874</v>
      </c>
      <c r="E513" s="66">
        <v>21002</v>
      </c>
      <c r="F513" s="66">
        <v>0</v>
      </c>
    </row>
    <row r="514" spans="1:6" s="67" customFormat="1" ht="12">
      <c r="A514" s="64">
        <v>240314</v>
      </c>
      <c r="B514" s="65" t="s">
        <v>1059</v>
      </c>
      <c r="C514" s="68">
        <v>211923419</v>
      </c>
      <c r="D514" s="74" t="s">
        <v>1875</v>
      </c>
      <c r="E514" s="66">
        <v>32316</v>
      </c>
      <c r="F514" s="66">
        <v>0</v>
      </c>
    </row>
    <row r="515" spans="1:6" s="67" customFormat="1" ht="12">
      <c r="A515" s="64">
        <v>240314</v>
      </c>
      <c r="B515" s="65" t="s">
        <v>1059</v>
      </c>
      <c r="C515" s="68">
        <v>216423464</v>
      </c>
      <c r="D515" s="74" t="s">
        <v>1876</v>
      </c>
      <c r="E515" s="66">
        <v>25471</v>
      </c>
      <c r="F515" s="66">
        <v>0</v>
      </c>
    </row>
    <row r="516" spans="1:6" s="67" customFormat="1" ht="12">
      <c r="A516" s="64">
        <v>240314</v>
      </c>
      <c r="B516" s="65" t="s">
        <v>1059</v>
      </c>
      <c r="C516" s="68">
        <v>216623466</v>
      </c>
      <c r="D516" s="74" t="s">
        <v>1877</v>
      </c>
      <c r="E516" s="66">
        <v>105415</v>
      </c>
      <c r="F516" s="66">
        <v>0</v>
      </c>
    </row>
    <row r="517" spans="1:6" s="67" customFormat="1" ht="12">
      <c r="A517" s="64">
        <v>240314</v>
      </c>
      <c r="B517" s="65" t="s">
        <v>1059</v>
      </c>
      <c r="C517" s="68">
        <v>210023500</v>
      </c>
      <c r="D517" s="74" t="s">
        <v>1878</v>
      </c>
      <c r="E517" s="66">
        <v>57652</v>
      </c>
      <c r="F517" s="66">
        <v>0</v>
      </c>
    </row>
    <row r="518" spans="1:6" s="67" customFormat="1" ht="12">
      <c r="A518" s="64">
        <v>240314</v>
      </c>
      <c r="B518" s="65" t="s">
        <v>1059</v>
      </c>
      <c r="C518" s="68">
        <v>215523555</v>
      </c>
      <c r="D518" s="74" t="s">
        <v>1879</v>
      </c>
      <c r="E518" s="66">
        <v>95396</v>
      </c>
      <c r="F518" s="66">
        <v>0</v>
      </c>
    </row>
    <row r="519" spans="1:6" s="67" customFormat="1" ht="12">
      <c r="A519" s="64">
        <v>240314</v>
      </c>
      <c r="B519" s="65" t="s">
        <v>1059</v>
      </c>
      <c r="C519" s="68">
        <v>217023570</v>
      </c>
      <c r="D519" s="74" t="s">
        <v>1880</v>
      </c>
      <c r="E519" s="66">
        <v>50487</v>
      </c>
      <c r="F519" s="66">
        <v>0</v>
      </c>
    </row>
    <row r="520" spans="1:6" s="67" customFormat="1" ht="12">
      <c r="A520" s="64">
        <v>240314</v>
      </c>
      <c r="B520" s="65" t="s">
        <v>1059</v>
      </c>
      <c r="C520" s="68">
        <v>217423574</v>
      </c>
      <c r="D520" s="74" t="s">
        <v>1881</v>
      </c>
      <c r="E520" s="66">
        <v>43223</v>
      </c>
      <c r="F520" s="66">
        <v>0</v>
      </c>
    </row>
    <row r="521" spans="1:6" s="67" customFormat="1" ht="12">
      <c r="A521" s="64">
        <v>240314</v>
      </c>
      <c r="B521" s="65" t="s">
        <v>1059</v>
      </c>
      <c r="C521" s="68">
        <v>218023580</v>
      </c>
      <c r="D521" s="74" t="s">
        <v>1882</v>
      </c>
      <c r="E521" s="66">
        <v>60363</v>
      </c>
      <c r="F521" s="66">
        <v>0</v>
      </c>
    </row>
    <row r="522" spans="1:6" s="67" customFormat="1" ht="12">
      <c r="A522" s="64">
        <v>240314</v>
      </c>
      <c r="B522" s="65" t="s">
        <v>1059</v>
      </c>
      <c r="C522" s="68">
        <v>218623586</v>
      </c>
      <c r="D522" s="74" t="s">
        <v>1883</v>
      </c>
      <c r="E522" s="66">
        <v>28273</v>
      </c>
      <c r="F522" s="66">
        <v>0</v>
      </c>
    </row>
    <row r="523" spans="1:6" s="67" customFormat="1" ht="12">
      <c r="A523" s="64">
        <v>240314</v>
      </c>
      <c r="B523" s="65" t="s">
        <v>1059</v>
      </c>
      <c r="C523" s="68">
        <v>217023670</v>
      </c>
      <c r="D523" s="74" t="s">
        <v>1884</v>
      </c>
      <c r="E523" s="66">
        <v>121635</v>
      </c>
      <c r="F523" s="66">
        <v>0</v>
      </c>
    </row>
    <row r="524" spans="1:6" s="67" customFormat="1" ht="12">
      <c r="A524" s="64">
        <v>240314</v>
      </c>
      <c r="B524" s="65" t="s">
        <v>1059</v>
      </c>
      <c r="C524" s="68">
        <v>217223672</v>
      </c>
      <c r="D524" s="74" t="s">
        <v>1885</v>
      </c>
      <c r="E524" s="66">
        <v>61411</v>
      </c>
      <c r="F524" s="66">
        <v>0</v>
      </c>
    </row>
    <row r="525" spans="1:6" s="67" customFormat="1" ht="12">
      <c r="A525" s="64">
        <v>240314</v>
      </c>
      <c r="B525" s="65" t="s">
        <v>1059</v>
      </c>
      <c r="C525" s="68">
        <v>217523675</v>
      </c>
      <c r="D525" s="74" t="s">
        <v>1886</v>
      </c>
      <c r="E525" s="66">
        <v>57942</v>
      </c>
      <c r="F525" s="66">
        <v>0</v>
      </c>
    </row>
    <row r="526" spans="1:6" s="67" customFormat="1" ht="12">
      <c r="A526" s="64">
        <v>240314</v>
      </c>
      <c r="B526" s="65" t="s">
        <v>1059</v>
      </c>
      <c r="C526" s="68">
        <v>217823678</v>
      </c>
      <c r="D526" s="74" t="s">
        <v>1887</v>
      </c>
      <c r="E526" s="66">
        <v>42995</v>
      </c>
      <c r="F526" s="66">
        <v>0</v>
      </c>
    </row>
    <row r="527" spans="1:6" s="67" customFormat="1" ht="12">
      <c r="A527" s="64">
        <v>240314</v>
      </c>
      <c r="B527" s="65" t="s">
        <v>1059</v>
      </c>
      <c r="C527" s="68">
        <v>218623686</v>
      </c>
      <c r="D527" s="74" t="s">
        <v>1888</v>
      </c>
      <c r="E527" s="66">
        <v>65507</v>
      </c>
      <c r="F527" s="66">
        <v>0</v>
      </c>
    </row>
    <row r="528" spans="1:6" s="67" customFormat="1" ht="12">
      <c r="A528" s="64">
        <v>240314</v>
      </c>
      <c r="B528" s="65" t="s">
        <v>1059</v>
      </c>
      <c r="C528" s="68">
        <v>210723807</v>
      </c>
      <c r="D528" s="74" t="s">
        <v>1889</v>
      </c>
      <c r="E528" s="66">
        <v>145755</v>
      </c>
      <c r="F528" s="66">
        <v>0</v>
      </c>
    </row>
    <row r="529" spans="1:6" s="67" customFormat="1" ht="12">
      <c r="A529" s="64">
        <v>240314</v>
      </c>
      <c r="B529" s="65" t="s">
        <v>1059</v>
      </c>
      <c r="C529" s="68">
        <v>215523855</v>
      </c>
      <c r="D529" s="74" t="s">
        <v>1890</v>
      </c>
      <c r="E529" s="66">
        <v>62298</v>
      </c>
      <c r="F529" s="66">
        <v>0</v>
      </c>
    </row>
    <row r="530" spans="1:6" s="67" customFormat="1" ht="12">
      <c r="A530" s="64">
        <v>240314</v>
      </c>
      <c r="B530" s="65" t="s">
        <v>1059</v>
      </c>
      <c r="C530" s="68">
        <v>210125001</v>
      </c>
      <c r="D530" s="74" t="s">
        <v>1891</v>
      </c>
      <c r="E530" s="66">
        <v>12172</v>
      </c>
      <c r="F530" s="66">
        <v>0</v>
      </c>
    </row>
    <row r="531" spans="1:6" s="67" customFormat="1" ht="12">
      <c r="A531" s="64">
        <v>240314</v>
      </c>
      <c r="B531" s="65" t="s">
        <v>1059</v>
      </c>
      <c r="C531" s="68">
        <v>211925019</v>
      </c>
      <c r="D531" s="74" t="s">
        <v>1892</v>
      </c>
      <c r="E531" s="66">
        <v>7007</v>
      </c>
      <c r="F531" s="66">
        <v>0</v>
      </c>
    </row>
    <row r="532" spans="1:6" s="67" customFormat="1" ht="12">
      <c r="A532" s="64">
        <v>240314</v>
      </c>
      <c r="B532" s="65" t="s">
        <v>1059</v>
      </c>
      <c r="C532" s="68">
        <v>213525035</v>
      </c>
      <c r="D532" s="74" t="s">
        <v>1893</v>
      </c>
      <c r="E532" s="66">
        <v>11663</v>
      </c>
      <c r="F532" s="66">
        <v>0</v>
      </c>
    </row>
    <row r="533" spans="1:6" s="67" customFormat="1" ht="12">
      <c r="A533" s="64">
        <v>240314</v>
      </c>
      <c r="B533" s="65" t="s">
        <v>1059</v>
      </c>
      <c r="C533" s="68">
        <v>214025040</v>
      </c>
      <c r="D533" s="74" t="s">
        <v>1894</v>
      </c>
      <c r="E533" s="66">
        <v>19053</v>
      </c>
      <c r="F533" s="66">
        <v>0</v>
      </c>
    </row>
    <row r="534" spans="1:6" s="67" customFormat="1" ht="12">
      <c r="A534" s="64">
        <v>240314</v>
      </c>
      <c r="B534" s="65" t="s">
        <v>1059</v>
      </c>
      <c r="C534" s="68">
        <v>215325053</v>
      </c>
      <c r="D534" s="74" t="s">
        <v>1895</v>
      </c>
      <c r="E534" s="66">
        <v>14825</v>
      </c>
      <c r="F534" s="66">
        <v>0</v>
      </c>
    </row>
    <row r="535" spans="1:6" s="67" customFormat="1" ht="12">
      <c r="A535" s="64">
        <v>240314</v>
      </c>
      <c r="B535" s="65" t="s">
        <v>1059</v>
      </c>
      <c r="C535" s="68">
        <v>218625086</v>
      </c>
      <c r="D535" s="74" t="s">
        <v>1896</v>
      </c>
      <c r="E535" s="66">
        <v>3264</v>
      </c>
      <c r="F535" s="66">
        <v>0</v>
      </c>
    </row>
    <row r="536" spans="1:6" s="67" customFormat="1" ht="12">
      <c r="A536" s="64">
        <v>240314</v>
      </c>
      <c r="B536" s="65" t="s">
        <v>1059</v>
      </c>
      <c r="C536" s="68">
        <v>219525095</v>
      </c>
      <c r="D536" s="74" t="s">
        <v>1897</v>
      </c>
      <c r="E536" s="66">
        <v>3122</v>
      </c>
      <c r="F536" s="66">
        <v>0</v>
      </c>
    </row>
    <row r="537" spans="1:6" s="67" customFormat="1" ht="12">
      <c r="A537" s="64">
        <v>240314</v>
      </c>
      <c r="B537" s="65" t="s">
        <v>1059</v>
      </c>
      <c r="C537" s="68">
        <v>219925099</v>
      </c>
      <c r="D537" s="74" t="s">
        <v>1898</v>
      </c>
      <c r="E537" s="66">
        <v>9145</v>
      </c>
      <c r="F537" s="66">
        <v>0</v>
      </c>
    </row>
    <row r="538" spans="1:6" s="67" customFormat="1" ht="12">
      <c r="A538" s="64">
        <v>240314</v>
      </c>
      <c r="B538" s="65" t="s">
        <v>1059</v>
      </c>
      <c r="C538" s="68">
        <v>212025120</v>
      </c>
      <c r="D538" s="74" t="s">
        <v>1899</v>
      </c>
      <c r="E538" s="66">
        <v>6316</v>
      </c>
      <c r="F538" s="66">
        <v>0</v>
      </c>
    </row>
    <row r="539" spans="1:6" s="67" customFormat="1" ht="12">
      <c r="A539" s="64">
        <v>240314</v>
      </c>
      <c r="B539" s="65" t="s">
        <v>1059</v>
      </c>
      <c r="C539" s="68">
        <v>212325123</v>
      </c>
      <c r="D539" s="74" t="s">
        <v>1900</v>
      </c>
      <c r="E539" s="66">
        <v>8187</v>
      </c>
      <c r="F539" s="66">
        <v>0</v>
      </c>
    </row>
    <row r="540" spans="1:6" s="67" customFormat="1" ht="12">
      <c r="A540" s="64">
        <v>240314</v>
      </c>
      <c r="B540" s="65" t="s">
        <v>1059</v>
      </c>
      <c r="C540" s="68">
        <v>212625126</v>
      </c>
      <c r="D540" s="74" t="s">
        <v>1901</v>
      </c>
      <c r="E540" s="66">
        <v>45833</v>
      </c>
      <c r="F540" s="66">
        <v>0</v>
      </c>
    </row>
    <row r="541" spans="1:6" s="67" customFormat="1" ht="12">
      <c r="A541" s="64">
        <v>240314</v>
      </c>
      <c r="B541" s="65" t="s">
        <v>1059</v>
      </c>
      <c r="C541" s="68">
        <v>214825148</v>
      </c>
      <c r="D541" s="74" t="s">
        <v>1902</v>
      </c>
      <c r="E541" s="66">
        <v>17921</v>
      </c>
      <c r="F541" s="66">
        <v>0</v>
      </c>
    </row>
    <row r="542" spans="1:6" s="67" customFormat="1" ht="12">
      <c r="A542" s="64">
        <v>240314</v>
      </c>
      <c r="B542" s="65" t="s">
        <v>1059</v>
      </c>
      <c r="C542" s="68">
        <v>215125151</v>
      </c>
      <c r="D542" s="74" t="s">
        <v>1903</v>
      </c>
      <c r="E542" s="66">
        <v>19940</v>
      </c>
      <c r="F542" s="66">
        <v>0</v>
      </c>
    </row>
    <row r="543" spans="1:6" s="67" customFormat="1" ht="12">
      <c r="A543" s="64">
        <v>240314</v>
      </c>
      <c r="B543" s="65" t="s">
        <v>1059</v>
      </c>
      <c r="C543" s="68">
        <v>215425154</v>
      </c>
      <c r="D543" s="74" t="s">
        <v>1904</v>
      </c>
      <c r="E543" s="66">
        <v>7915</v>
      </c>
      <c r="F543" s="66">
        <v>0</v>
      </c>
    </row>
    <row r="544" spans="1:6" s="67" customFormat="1" ht="12">
      <c r="A544" s="64">
        <v>240314</v>
      </c>
      <c r="B544" s="65" t="s">
        <v>1059</v>
      </c>
      <c r="C544" s="68">
        <v>216825168</v>
      </c>
      <c r="D544" s="74" t="s">
        <v>1905</v>
      </c>
      <c r="E544" s="66">
        <v>4550</v>
      </c>
      <c r="F544" s="66">
        <v>0</v>
      </c>
    </row>
    <row r="545" spans="1:6" s="67" customFormat="1" ht="12">
      <c r="A545" s="64">
        <v>240314</v>
      </c>
      <c r="B545" s="65" t="s">
        <v>1059</v>
      </c>
      <c r="C545" s="68">
        <v>217525175</v>
      </c>
      <c r="D545" s="74" t="s">
        <v>1906</v>
      </c>
      <c r="E545" s="66">
        <v>75439</v>
      </c>
      <c r="F545" s="66">
        <v>0</v>
      </c>
    </row>
    <row r="546" spans="1:6" s="67" customFormat="1" ht="12">
      <c r="A546" s="64">
        <v>240314</v>
      </c>
      <c r="B546" s="65" t="s">
        <v>1059</v>
      </c>
      <c r="C546" s="68">
        <v>217825178</v>
      </c>
      <c r="D546" s="74" t="s">
        <v>1907</v>
      </c>
      <c r="E546" s="66">
        <v>9680</v>
      </c>
      <c r="F546" s="66">
        <v>0</v>
      </c>
    </row>
    <row r="547" spans="1:6" s="67" customFormat="1" ht="12">
      <c r="A547" s="64">
        <v>240314</v>
      </c>
      <c r="B547" s="65" t="s">
        <v>1059</v>
      </c>
      <c r="C547" s="68">
        <v>218125181</v>
      </c>
      <c r="D547" s="74" t="s">
        <v>1908</v>
      </c>
      <c r="E547" s="66">
        <v>14013</v>
      </c>
      <c r="F547" s="66">
        <v>0</v>
      </c>
    </row>
    <row r="548" spans="1:6" s="67" customFormat="1" ht="12">
      <c r="A548" s="64">
        <v>240314</v>
      </c>
      <c r="B548" s="65" t="s">
        <v>1059</v>
      </c>
      <c r="C548" s="68">
        <v>218325183</v>
      </c>
      <c r="D548" s="74" t="s">
        <v>1909</v>
      </c>
      <c r="E548" s="66">
        <v>23482</v>
      </c>
      <c r="F548" s="66">
        <v>0</v>
      </c>
    </row>
    <row r="549" spans="1:6" s="67" customFormat="1" ht="12">
      <c r="A549" s="64">
        <v>240314</v>
      </c>
      <c r="B549" s="65" t="s">
        <v>1059</v>
      </c>
      <c r="C549" s="68">
        <v>210025200</v>
      </c>
      <c r="D549" s="74" t="s">
        <v>1910</v>
      </c>
      <c r="E549" s="66">
        <v>18220</v>
      </c>
      <c r="F549" s="66">
        <v>0</v>
      </c>
    </row>
    <row r="550" spans="1:6" s="67" customFormat="1" ht="12">
      <c r="A550" s="64">
        <v>240314</v>
      </c>
      <c r="B550" s="65" t="s">
        <v>1059</v>
      </c>
      <c r="C550" s="68">
        <v>211425214</v>
      </c>
      <c r="D550" s="74" t="s">
        <v>1911</v>
      </c>
      <c r="E550" s="66">
        <v>16535</v>
      </c>
      <c r="F550" s="66">
        <v>0</v>
      </c>
    </row>
    <row r="551" spans="1:6" s="67" customFormat="1" ht="12">
      <c r="A551" s="64">
        <v>240314</v>
      </c>
      <c r="B551" s="65" t="s">
        <v>1059</v>
      </c>
      <c r="C551" s="68">
        <v>212425224</v>
      </c>
      <c r="D551" s="74" t="s">
        <v>1912</v>
      </c>
      <c r="E551" s="66">
        <v>8248</v>
      </c>
      <c r="F551" s="66">
        <v>0</v>
      </c>
    </row>
    <row r="552" spans="1:6" s="67" customFormat="1" ht="12">
      <c r="A552" s="64">
        <v>240314</v>
      </c>
      <c r="B552" s="65" t="s">
        <v>1059</v>
      </c>
      <c r="C552" s="68">
        <v>214525245</v>
      </c>
      <c r="D552" s="74" t="s">
        <v>1913</v>
      </c>
      <c r="E552" s="66">
        <v>26937</v>
      </c>
      <c r="F552" s="66">
        <v>0</v>
      </c>
    </row>
    <row r="553" spans="1:6" s="67" customFormat="1" ht="12">
      <c r="A553" s="64">
        <v>240314</v>
      </c>
      <c r="B553" s="65" t="s">
        <v>1059</v>
      </c>
      <c r="C553" s="68">
        <v>215825258</v>
      </c>
      <c r="D553" s="74" t="s">
        <v>1914</v>
      </c>
      <c r="E553" s="66">
        <v>7238</v>
      </c>
      <c r="F553" s="66">
        <v>0</v>
      </c>
    </row>
    <row r="554" spans="1:6" s="67" customFormat="1" ht="12">
      <c r="A554" s="64">
        <v>240314</v>
      </c>
      <c r="B554" s="65" t="s">
        <v>1059</v>
      </c>
      <c r="C554" s="68">
        <v>216025260</v>
      </c>
      <c r="D554" s="74" t="s">
        <v>1915</v>
      </c>
      <c r="E554" s="66">
        <v>12540</v>
      </c>
      <c r="F554" s="66">
        <v>0</v>
      </c>
    </row>
    <row r="555" spans="1:6" s="67" customFormat="1" ht="12">
      <c r="A555" s="64">
        <v>240314</v>
      </c>
      <c r="B555" s="65" t="s">
        <v>1059</v>
      </c>
      <c r="C555" s="68">
        <v>216925269</v>
      </c>
      <c r="D555" s="74" t="s">
        <v>1916</v>
      </c>
      <c r="E555" s="66">
        <v>107692</v>
      </c>
      <c r="F555" s="66">
        <v>0</v>
      </c>
    </row>
    <row r="556" spans="1:6" s="67" customFormat="1" ht="12">
      <c r="A556" s="64">
        <v>240314</v>
      </c>
      <c r="B556" s="65" t="s">
        <v>1059</v>
      </c>
      <c r="C556" s="68">
        <v>217925279</v>
      </c>
      <c r="D556" s="74" t="s">
        <v>1917</v>
      </c>
      <c r="E556" s="66">
        <v>12455</v>
      </c>
      <c r="F556" s="66">
        <v>0</v>
      </c>
    </row>
    <row r="557" spans="1:6" s="67" customFormat="1" ht="12">
      <c r="A557" s="64">
        <v>240314</v>
      </c>
      <c r="B557" s="65" t="s">
        <v>1059</v>
      </c>
      <c r="C557" s="68">
        <v>218125281</v>
      </c>
      <c r="D557" s="74" t="s">
        <v>1918</v>
      </c>
      <c r="E557" s="66">
        <v>7345</v>
      </c>
      <c r="F557" s="66">
        <v>0</v>
      </c>
    </row>
    <row r="558" spans="1:6" s="67" customFormat="1" ht="12">
      <c r="A558" s="64">
        <v>240314</v>
      </c>
      <c r="B558" s="65" t="s">
        <v>1059</v>
      </c>
      <c r="C558" s="68">
        <v>218625286</v>
      </c>
      <c r="D558" s="74" t="s">
        <v>1919</v>
      </c>
      <c r="E558" s="66">
        <v>47387</v>
      </c>
      <c r="F558" s="66">
        <v>0</v>
      </c>
    </row>
    <row r="559" spans="1:6" s="67" customFormat="1" ht="12">
      <c r="A559" s="64">
        <v>240314</v>
      </c>
      <c r="B559" s="65" t="s">
        <v>1059</v>
      </c>
      <c r="C559" s="68">
        <v>218825288</v>
      </c>
      <c r="D559" s="74" t="s">
        <v>1920</v>
      </c>
      <c r="E559" s="66">
        <v>7511</v>
      </c>
      <c r="F559" s="66">
        <v>0</v>
      </c>
    </row>
    <row r="560" spans="1:6" s="67" customFormat="1" ht="12">
      <c r="A560" s="64">
        <v>240314</v>
      </c>
      <c r="B560" s="65" t="s">
        <v>1059</v>
      </c>
      <c r="C560" s="68">
        <v>219325293</v>
      </c>
      <c r="D560" s="74" t="s">
        <v>1921</v>
      </c>
      <c r="E560" s="66">
        <v>7627</v>
      </c>
      <c r="F560" s="66">
        <v>0</v>
      </c>
    </row>
    <row r="561" spans="1:6" s="67" customFormat="1" ht="12">
      <c r="A561" s="64">
        <v>240314</v>
      </c>
      <c r="B561" s="65" t="s">
        <v>1059</v>
      </c>
      <c r="C561" s="68">
        <v>219525295</v>
      </c>
      <c r="D561" s="74" t="s">
        <v>1922</v>
      </c>
      <c r="E561" s="66">
        <v>11426</v>
      </c>
      <c r="F561" s="66">
        <v>0</v>
      </c>
    </row>
    <row r="562" spans="1:6" s="67" customFormat="1" ht="12">
      <c r="A562" s="64">
        <v>240314</v>
      </c>
      <c r="B562" s="65" t="s">
        <v>1059</v>
      </c>
      <c r="C562" s="68">
        <v>219725297</v>
      </c>
      <c r="D562" s="74" t="s">
        <v>1923</v>
      </c>
      <c r="E562" s="66">
        <v>13615</v>
      </c>
      <c r="F562" s="66">
        <v>0</v>
      </c>
    </row>
    <row r="563" spans="1:6" s="67" customFormat="1" ht="12">
      <c r="A563" s="64">
        <v>240314</v>
      </c>
      <c r="B563" s="65" t="s">
        <v>1059</v>
      </c>
      <c r="C563" s="68">
        <v>219925299</v>
      </c>
      <c r="D563" s="74" t="s">
        <v>1924</v>
      </c>
      <c r="E563" s="66">
        <v>3869</v>
      </c>
      <c r="F563" s="66">
        <v>0</v>
      </c>
    </row>
    <row r="564" spans="1:6" s="67" customFormat="1" ht="12">
      <c r="A564" s="64">
        <v>240314</v>
      </c>
      <c r="B564" s="65" t="s">
        <v>1059</v>
      </c>
      <c r="C564" s="68">
        <v>211225312</v>
      </c>
      <c r="D564" s="74" t="s">
        <v>1925</v>
      </c>
      <c r="E564" s="66">
        <v>7955</v>
      </c>
      <c r="F564" s="66">
        <v>0</v>
      </c>
    </row>
    <row r="565" spans="1:6" s="67" customFormat="1" ht="12">
      <c r="A565" s="64">
        <v>240314</v>
      </c>
      <c r="B565" s="65" t="s">
        <v>1059</v>
      </c>
      <c r="C565" s="68">
        <v>211725317</v>
      </c>
      <c r="D565" s="74" t="s">
        <v>1926</v>
      </c>
      <c r="E565" s="66">
        <v>14563</v>
      </c>
      <c r="F565" s="66">
        <v>0</v>
      </c>
    </row>
    <row r="566" spans="1:6" s="67" customFormat="1" ht="12">
      <c r="A566" s="64">
        <v>240314</v>
      </c>
      <c r="B566" s="65" t="s">
        <v>1059</v>
      </c>
      <c r="C566" s="68">
        <v>212025320</v>
      </c>
      <c r="D566" s="74" t="s">
        <v>1927</v>
      </c>
      <c r="E566" s="66">
        <v>29071</v>
      </c>
      <c r="F566" s="66">
        <v>0</v>
      </c>
    </row>
    <row r="567" spans="1:6" s="67" customFormat="1" ht="12">
      <c r="A567" s="64">
        <v>240314</v>
      </c>
      <c r="B567" s="65" t="s">
        <v>1059</v>
      </c>
      <c r="C567" s="68">
        <v>212225322</v>
      </c>
      <c r="D567" s="74" t="s">
        <v>1928</v>
      </c>
      <c r="E567" s="66">
        <v>19557</v>
      </c>
      <c r="F567" s="66">
        <v>0</v>
      </c>
    </row>
    <row r="568" spans="1:6" s="67" customFormat="1" ht="12">
      <c r="A568" s="64">
        <v>240314</v>
      </c>
      <c r="B568" s="65" t="s">
        <v>1059</v>
      </c>
      <c r="C568" s="68">
        <v>212425324</v>
      </c>
      <c r="D568" s="74" t="s">
        <v>1929</v>
      </c>
      <c r="E568" s="66">
        <v>4244</v>
      </c>
      <c r="F568" s="66">
        <v>0</v>
      </c>
    </row>
    <row r="569" spans="1:6" s="67" customFormat="1" ht="12">
      <c r="A569" s="64">
        <v>240314</v>
      </c>
      <c r="B569" s="65" t="s">
        <v>1059</v>
      </c>
      <c r="C569" s="68">
        <v>212625326</v>
      </c>
      <c r="D569" s="74" t="s">
        <v>1930</v>
      </c>
      <c r="E569" s="66">
        <v>6321</v>
      </c>
      <c r="F569" s="66">
        <v>0</v>
      </c>
    </row>
    <row r="570" spans="1:6" s="67" customFormat="1" ht="12">
      <c r="A570" s="64">
        <v>240314</v>
      </c>
      <c r="B570" s="65" t="s">
        <v>1059</v>
      </c>
      <c r="C570" s="68">
        <v>212825328</v>
      </c>
      <c r="D570" s="74" t="s">
        <v>1931</v>
      </c>
      <c r="E570" s="66">
        <v>4777</v>
      </c>
      <c r="F570" s="66">
        <v>0</v>
      </c>
    </row>
    <row r="571" spans="1:6" s="67" customFormat="1" ht="12">
      <c r="A571" s="64">
        <v>240314</v>
      </c>
      <c r="B571" s="65" t="s">
        <v>1059</v>
      </c>
      <c r="C571" s="68">
        <v>213525335</v>
      </c>
      <c r="D571" s="74" t="s">
        <v>1932</v>
      </c>
      <c r="E571" s="66">
        <v>6820</v>
      </c>
      <c r="F571" s="66">
        <v>0</v>
      </c>
    </row>
    <row r="572" spans="1:6" s="67" customFormat="1" ht="12">
      <c r="A572" s="64">
        <v>240314</v>
      </c>
      <c r="B572" s="65" t="s">
        <v>1059</v>
      </c>
      <c r="C572" s="68">
        <v>213925339</v>
      </c>
      <c r="D572" s="74" t="s">
        <v>1933</v>
      </c>
      <c r="E572" s="66">
        <v>5521</v>
      </c>
      <c r="F572" s="66">
        <v>0</v>
      </c>
    </row>
    <row r="573" spans="1:6" s="67" customFormat="1" ht="12">
      <c r="A573" s="64">
        <v>240314</v>
      </c>
      <c r="B573" s="65" t="s">
        <v>1059</v>
      </c>
      <c r="C573" s="68">
        <v>216825368</v>
      </c>
      <c r="D573" s="74" t="s">
        <v>1934</v>
      </c>
      <c r="E573" s="66">
        <v>3876</v>
      </c>
      <c r="F573" s="66">
        <v>0</v>
      </c>
    </row>
    <row r="574" spans="1:6" s="67" customFormat="1" ht="12">
      <c r="A574" s="64">
        <v>240314</v>
      </c>
      <c r="B574" s="65" t="s">
        <v>1059</v>
      </c>
      <c r="C574" s="68">
        <v>217225372</v>
      </c>
      <c r="D574" s="74" t="s">
        <v>1935</v>
      </c>
      <c r="E574" s="66">
        <v>10069</v>
      </c>
      <c r="F574" s="66">
        <v>0</v>
      </c>
    </row>
    <row r="575" spans="1:6" s="67" customFormat="1" ht="12">
      <c r="A575" s="64">
        <v>240314</v>
      </c>
      <c r="B575" s="65" t="s">
        <v>1059</v>
      </c>
      <c r="C575" s="68">
        <v>217725377</v>
      </c>
      <c r="D575" s="74" t="s">
        <v>1936</v>
      </c>
      <c r="E575" s="66">
        <v>19552</v>
      </c>
      <c r="F575" s="66">
        <v>0</v>
      </c>
    </row>
    <row r="576" spans="1:6" s="67" customFormat="1" ht="12">
      <c r="A576" s="64">
        <v>240314</v>
      </c>
      <c r="B576" s="65" t="s">
        <v>1059</v>
      </c>
      <c r="C576" s="68">
        <v>218625386</v>
      </c>
      <c r="D576" s="74" t="s">
        <v>1937</v>
      </c>
      <c r="E576" s="66">
        <v>29434</v>
      </c>
      <c r="F576" s="66">
        <v>0</v>
      </c>
    </row>
    <row r="577" spans="1:6" s="67" customFormat="1" ht="12">
      <c r="A577" s="64">
        <v>240314</v>
      </c>
      <c r="B577" s="65" t="s">
        <v>1059</v>
      </c>
      <c r="C577" s="68">
        <v>219425394</v>
      </c>
      <c r="D577" s="74" t="s">
        <v>1938</v>
      </c>
      <c r="E577" s="66">
        <v>12764</v>
      </c>
      <c r="F577" s="66">
        <v>0</v>
      </c>
    </row>
    <row r="578" spans="1:6" s="67" customFormat="1" ht="12">
      <c r="A578" s="64">
        <v>240314</v>
      </c>
      <c r="B578" s="65" t="s">
        <v>1059</v>
      </c>
      <c r="C578" s="68">
        <v>219825398</v>
      </c>
      <c r="D578" s="74" t="s">
        <v>1939</v>
      </c>
      <c r="E578" s="66">
        <v>8224</v>
      </c>
      <c r="F578" s="66">
        <v>0</v>
      </c>
    </row>
    <row r="579" spans="1:6" s="67" customFormat="1" ht="12">
      <c r="A579" s="64">
        <v>240314</v>
      </c>
      <c r="B579" s="65" t="s">
        <v>1059</v>
      </c>
      <c r="C579" s="68">
        <v>210225402</v>
      </c>
      <c r="D579" s="74" t="s">
        <v>1940</v>
      </c>
      <c r="E579" s="66">
        <v>18518</v>
      </c>
      <c r="F579" s="66">
        <v>0</v>
      </c>
    </row>
    <row r="580" spans="1:6" s="67" customFormat="1" ht="12">
      <c r="A580" s="64">
        <v>240314</v>
      </c>
      <c r="B580" s="65" t="s">
        <v>1059</v>
      </c>
      <c r="C580" s="68">
        <v>210725407</v>
      </c>
      <c r="D580" s="74" t="s">
        <v>1941</v>
      </c>
      <c r="E580" s="66">
        <v>10502</v>
      </c>
      <c r="F580" s="66">
        <v>0</v>
      </c>
    </row>
    <row r="581" spans="1:6" s="67" customFormat="1" ht="12">
      <c r="A581" s="64">
        <v>240314</v>
      </c>
      <c r="B581" s="65" t="s">
        <v>1059</v>
      </c>
      <c r="C581" s="68">
        <v>212625426</v>
      </c>
      <c r="D581" s="74" t="s">
        <v>1942</v>
      </c>
      <c r="E581" s="66">
        <v>8480</v>
      </c>
      <c r="F581" s="66">
        <v>0</v>
      </c>
    </row>
    <row r="582" spans="1:6" s="67" customFormat="1" ht="12">
      <c r="A582" s="64">
        <v>240314</v>
      </c>
      <c r="B582" s="65" t="s">
        <v>1059</v>
      </c>
      <c r="C582" s="68">
        <v>213025430</v>
      </c>
      <c r="D582" s="74" t="s">
        <v>1943</v>
      </c>
      <c r="E582" s="66">
        <v>53975</v>
      </c>
      <c r="F582" s="66">
        <v>0</v>
      </c>
    </row>
    <row r="583" spans="1:6" s="67" customFormat="1" ht="12">
      <c r="A583" s="64">
        <v>240314</v>
      </c>
      <c r="B583" s="65" t="s">
        <v>1059</v>
      </c>
      <c r="C583" s="68">
        <v>213625436</v>
      </c>
      <c r="D583" s="74" t="s">
        <v>1944</v>
      </c>
      <c r="E583" s="66">
        <v>4913</v>
      </c>
      <c r="F583" s="66">
        <v>0</v>
      </c>
    </row>
    <row r="584" spans="1:6" s="67" customFormat="1" ht="12">
      <c r="A584" s="64">
        <v>240314</v>
      </c>
      <c r="B584" s="65" t="s">
        <v>1059</v>
      </c>
      <c r="C584" s="68">
        <v>213825438</v>
      </c>
      <c r="D584" s="74" t="s">
        <v>1945</v>
      </c>
      <c r="E584" s="66">
        <v>12066</v>
      </c>
      <c r="F584" s="66">
        <v>0</v>
      </c>
    </row>
    <row r="585" spans="1:6" s="67" customFormat="1" ht="12">
      <c r="A585" s="64">
        <v>240314</v>
      </c>
      <c r="B585" s="65" t="s">
        <v>1059</v>
      </c>
      <c r="C585" s="68">
        <v>217325473</v>
      </c>
      <c r="D585" s="74" t="s">
        <v>1946</v>
      </c>
      <c r="E585" s="66">
        <v>53233</v>
      </c>
      <c r="F585" s="66">
        <v>0</v>
      </c>
    </row>
    <row r="586" spans="1:6" s="67" customFormat="1" ht="12">
      <c r="A586" s="64">
        <v>240314</v>
      </c>
      <c r="B586" s="65" t="s">
        <v>1059</v>
      </c>
      <c r="C586" s="68">
        <v>218325483</v>
      </c>
      <c r="D586" s="74" t="s">
        <v>1947</v>
      </c>
      <c r="E586" s="66">
        <v>3249</v>
      </c>
      <c r="F586" s="66">
        <v>0</v>
      </c>
    </row>
    <row r="587" spans="1:6" s="67" customFormat="1" ht="12">
      <c r="A587" s="64">
        <v>240314</v>
      </c>
      <c r="B587" s="65" t="s">
        <v>1059</v>
      </c>
      <c r="C587" s="68">
        <v>218625486</v>
      </c>
      <c r="D587" s="74" t="s">
        <v>1948</v>
      </c>
      <c r="E587" s="66">
        <v>14356</v>
      </c>
      <c r="F587" s="66">
        <v>0</v>
      </c>
    </row>
    <row r="588" spans="1:6" s="67" customFormat="1" ht="12">
      <c r="A588" s="64">
        <v>240314</v>
      </c>
      <c r="B588" s="65" t="s">
        <v>1059</v>
      </c>
      <c r="C588" s="68">
        <v>218825488</v>
      </c>
      <c r="D588" s="74" t="s">
        <v>1949</v>
      </c>
      <c r="E588" s="66">
        <v>7254</v>
      </c>
      <c r="F588" s="66">
        <v>0</v>
      </c>
    </row>
    <row r="589" spans="1:6" s="67" customFormat="1" ht="12">
      <c r="A589" s="64">
        <v>240314</v>
      </c>
      <c r="B589" s="65" t="s">
        <v>1059</v>
      </c>
      <c r="C589" s="68">
        <v>218925489</v>
      </c>
      <c r="D589" s="74" t="s">
        <v>1950</v>
      </c>
      <c r="E589" s="66">
        <v>4692</v>
      </c>
      <c r="F589" s="66">
        <v>0</v>
      </c>
    </row>
    <row r="590" spans="1:6" s="67" customFormat="1" ht="12">
      <c r="A590" s="64">
        <v>240314</v>
      </c>
      <c r="B590" s="65" t="s">
        <v>1059</v>
      </c>
      <c r="C590" s="68">
        <v>219125491</v>
      </c>
      <c r="D590" s="74" t="s">
        <v>1951</v>
      </c>
      <c r="E590" s="66">
        <v>7733</v>
      </c>
      <c r="F590" s="66">
        <v>0</v>
      </c>
    </row>
    <row r="591" spans="1:6" s="67" customFormat="1" ht="12">
      <c r="A591" s="64">
        <v>240314</v>
      </c>
      <c r="B591" s="65" t="s">
        <v>1059</v>
      </c>
      <c r="C591" s="59">
        <v>210652506</v>
      </c>
      <c r="D591" s="74" t="s">
        <v>1952</v>
      </c>
      <c r="E591" s="66">
        <v>12308</v>
      </c>
      <c r="F591" s="66">
        <v>0</v>
      </c>
    </row>
    <row r="592" spans="1:6" s="67" customFormat="1" ht="12">
      <c r="A592" s="64">
        <v>240314</v>
      </c>
      <c r="B592" s="65" t="s">
        <v>1059</v>
      </c>
      <c r="C592" s="68">
        <v>211325513</v>
      </c>
      <c r="D592" s="74" t="s">
        <v>1953</v>
      </c>
      <c r="E592" s="66">
        <v>32990</v>
      </c>
      <c r="F592" s="66">
        <v>0</v>
      </c>
    </row>
    <row r="593" spans="1:6" s="67" customFormat="1" ht="12">
      <c r="A593" s="64">
        <v>240314</v>
      </c>
      <c r="B593" s="65" t="s">
        <v>1059</v>
      </c>
      <c r="C593" s="68">
        <v>211825518</v>
      </c>
      <c r="D593" s="74" t="s">
        <v>1954</v>
      </c>
      <c r="E593" s="66">
        <v>8024</v>
      </c>
      <c r="F593" s="66">
        <v>0</v>
      </c>
    </row>
    <row r="594" spans="1:6" s="67" customFormat="1" ht="12">
      <c r="A594" s="64">
        <v>240314</v>
      </c>
      <c r="B594" s="65" t="s">
        <v>1059</v>
      </c>
      <c r="C594" s="68">
        <v>212425524</v>
      </c>
      <c r="D594" s="74" t="s">
        <v>1955</v>
      </c>
      <c r="E594" s="66">
        <v>6759</v>
      </c>
      <c r="F594" s="66">
        <v>0</v>
      </c>
    </row>
    <row r="595" spans="1:6" s="67" customFormat="1" ht="12">
      <c r="A595" s="64">
        <v>240314</v>
      </c>
      <c r="B595" s="65" t="s">
        <v>1059</v>
      </c>
      <c r="C595" s="68">
        <v>213025530</v>
      </c>
      <c r="D595" s="74" t="s">
        <v>1956</v>
      </c>
      <c r="E595" s="66">
        <v>8655</v>
      </c>
      <c r="F595" s="66">
        <v>0</v>
      </c>
    </row>
    <row r="596" spans="1:6" s="67" customFormat="1" ht="12">
      <c r="A596" s="64">
        <v>240314</v>
      </c>
      <c r="B596" s="65" t="s">
        <v>1059</v>
      </c>
      <c r="C596" s="68">
        <v>213525535</v>
      </c>
      <c r="D596" s="74" t="s">
        <v>1957</v>
      </c>
      <c r="E596" s="66">
        <v>16187</v>
      </c>
      <c r="F596" s="66">
        <v>0</v>
      </c>
    </row>
    <row r="597" spans="1:6" s="67" customFormat="1" ht="12">
      <c r="A597" s="64">
        <v>240314</v>
      </c>
      <c r="B597" s="65" t="s">
        <v>1059</v>
      </c>
      <c r="C597" s="68">
        <v>217225572</v>
      </c>
      <c r="D597" s="74" t="s">
        <v>1958</v>
      </c>
      <c r="E597" s="66">
        <v>19098</v>
      </c>
      <c r="F597" s="66">
        <v>0</v>
      </c>
    </row>
    <row r="598" spans="1:6" s="67" customFormat="1" ht="12">
      <c r="A598" s="64">
        <v>240314</v>
      </c>
      <c r="B598" s="65" t="s">
        <v>1059</v>
      </c>
      <c r="C598" s="68">
        <v>218025580</v>
      </c>
      <c r="D598" s="74" t="s">
        <v>1959</v>
      </c>
      <c r="E598" s="66">
        <v>4108</v>
      </c>
      <c r="F598" s="66">
        <v>0</v>
      </c>
    </row>
    <row r="599" spans="1:6" s="67" customFormat="1" ht="12">
      <c r="A599" s="64">
        <v>240314</v>
      </c>
      <c r="B599" s="65" t="s">
        <v>1059</v>
      </c>
      <c r="C599" s="68">
        <v>219225592</v>
      </c>
      <c r="D599" s="74" t="s">
        <v>1960</v>
      </c>
      <c r="E599" s="66">
        <v>5301</v>
      </c>
      <c r="F599" s="66">
        <v>0</v>
      </c>
    </row>
    <row r="600" spans="1:6" s="67" customFormat="1" ht="12">
      <c r="A600" s="64">
        <v>240314</v>
      </c>
      <c r="B600" s="65" t="s">
        <v>1059</v>
      </c>
      <c r="C600" s="68">
        <v>219425594</v>
      </c>
      <c r="D600" s="74" t="s">
        <v>1961</v>
      </c>
      <c r="E600" s="66">
        <v>6623</v>
      </c>
      <c r="F600" s="66">
        <v>0</v>
      </c>
    </row>
    <row r="601" spans="1:6" s="67" customFormat="1" ht="12">
      <c r="A601" s="64">
        <v>240314</v>
      </c>
      <c r="B601" s="65" t="s">
        <v>1059</v>
      </c>
      <c r="C601" s="68">
        <v>219625596</v>
      </c>
      <c r="D601" s="74" t="s">
        <v>1962</v>
      </c>
      <c r="E601" s="66">
        <v>11564</v>
      </c>
      <c r="F601" s="66">
        <v>0</v>
      </c>
    </row>
    <row r="602" spans="1:6" s="67" customFormat="1" ht="12">
      <c r="A602" s="64">
        <v>240314</v>
      </c>
      <c r="B602" s="65" t="s">
        <v>1059</v>
      </c>
      <c r="C602" s="68">
        <v>219925599</v>
      </c>
      <c r="D602" s="74" t="s">
        <v>1963</v>
      </c>
      <c r="E602" s="66">
        <v>8782</v>
      </c>
      <c r="F602" s="66">
        <v>0</v>
      </c>
    </row>
    <row r="603" spans="1:6" s="67" customFormat="1" ht="12">
      <c r="A603" s="64">
        <v>240314</v>
      </c>
      <c r="B603" s="65" t="s">
        <v>1059</v>
      </c>
      <c r="C603" s="68">
        <v>211225612</v>
      </c>
      <c r="D603" s="74" t="s">
        <v>1964</v>
      </c>
      <c r="E603" s="66">
        <v>9166</v>
      </c>
      <c r="F603" s="66">
        <v>0</v>
      </c>
    </row>
    <row r="604" spans="1:6" s="67" customFormat="1" ht="12">
      <c r="A604" s="64">
        <v>240314</v>
      </c>
      <c r="B604" s="65" t="s">
        <v>1059</v>
      </c>
      <c r="C604" s="68">
        <v>214525645</v>
      </c>
      <c r="D604" s="74" t="s">
        <v>1965</v>
      </c>
      <c r="E604" s="66">
        <v>14114</v>
      </c>
      <c r="F604" s="66">
        <v>0</v>
      </c>
    </row>
    <row r="605" spans="1:6" s="67" customFormat="1" ht="12">
      <c r="A605" s="64">
        <v>240314</v>
      </c>
      <c r="B605" s="65" t="s">
        <v>1059</v>
      </c>
      <c r="C605" s="68">
        <v>214925649</v>
      </c>
      <c r="D605" s="74" t="s">
        <v>1966</v>
      </c>
      <c r="E605" s="66">
        <v>13499</v>
      </c>
      <c r="F605" s="66">
        <v>0</v>
      </c>
    </row>
    <row r="606" spans="1:6" s="67" customFormat="1" ht="12">
      <c r="A606" s="64">
        <v>240314</v>
      </c>
      <c r="B606" s="65" t="s">
        <v>1059</v>
      </c>
      <c r="C606" s="68">
        <v>215325653</v>
      </c>
      <c r="D606" s="74" t="s">
        <v>1967</v>
      </c>
      <c r="E606" s="66">
        <v>6391</v>
      </c>
      <c r="F606" s="66">
        <v>0</v>
      </c>
    </row>
    <row r="607" spans="1:6" s="67" customFormat="1" ht="12">
      <c r="A607" s="64">
        <v>240314</v>
      </c>
      <c r="B607" s="65" t="s">
        <v>1059</v>
      </c>
      <c r="C607" s="68">
        <v>215825658</v>
      </c>
      <c r="D607" s="74" t="s">
        <v>1968</v>
      </c>
      <c r="E607" s="66">
        <v>9312</v>
      </c>
      <c r="F607" s="66">
        <v>0</v>
      </c>
    </row>
    <row r="608" spans="1:6" s="67" customFormat="1" ht="12">
      <c r="A608" s="64">
        <v>240314</v>
      </c>
      <c r="B608" s="65" t="s">
        <v>1059</v>
      </c>
      <c r="C608" s="68">
        <v>216225662</v>
      </c>
      <c r="D608" s="74" t="s">
        <v>1969</v>
      </c>
      <c r="E608" s="66">
        <v>11900</v>
      </c>
      <c r="F608" s="66">
        <v>0</v>
      </c>
    </row>
    <row r="609" spans="1:6" s="67" customFormat="1" ht="12">
      <c r="A609" s="64">
        <v>240314</v>
      </c>
      <c r="B609" s="65" t="s">
        <v>1059</v>
      </c>
      <c r="C609" s="68">
        <v>211825718</v>
      </c>
      <c r="D609" s="74" t="s">
        <v>1970</v>
      </c>
      <c r="E609" s="66">
        <v>14104</v>
      </c>
      <c r="F609" s="66">
        <v>0</v>
      </c>
    </row>
    <row r="610" spans="1:6" s="67" customFormat="1" ht="12">
      <c r="A610" s="64">
        <v>240314</v>
      </c>
      <c r="B610" s="65" t="s">
        <v>1059</v>
      </c>
      <c r="C610" s="68">
        <v>213625736</v>
      </c>
      <c r="D610" s="74" t="s">
        <v>1971</v>
      </c>
      <c r="E610" s="66">
        <v>11491</v>
      </c>
      <c r="F610" s="66">
        <v>0</v>
      </c>
    </row>
    <row r="611" spans="1:6" s="67" customFormat="1" ht="12">
      <c r="A611" s="64">
        <v>240314</v>
      </c>
      <c r="B611" s="65" t="s">
        <v>1059</v>
      </c>
      <c r="C611" s="68">
        <v>214025740</v>
      </c>
      <c r="D611" s="74" t="s">
        <v>1972</v>
      </c>
      <c r="E611" s="66">
        <v>30705</v>
      </c>
      <c r="F611" s="66">
        <v>0</v>
      </c>
    </row>
    <row r="612" spans="1:6" s="67" customFormat="1" ht="12">
      <c r="A612" s="64">
        <v>240314</v>
      </c>
      <c r="B612" s="65" t="s">
        <v>1059</v>
      </c>
      <c r="C612" s="68">
        <v>214325743</v>
      </c>
      <c r="D612" s="74" t="s">
        <v>1973</v>
      </c>
      <c r="E612" s="66">
        <v>25176</v>
      </c>
      <c r="F612" s="66">
        <v>0</v>
      </c>
    </row>
    <row r="613" spans="1:6" s="67" customFormat="1" ht="12">
      <c r="A613" s="64">
        <v>240314</v>
      </c>
      <c r="B613" s="65" t="s">
        <v>1059</v>
      </c>
      <c r="C613" s="68">
        <v>214525745</v>
      </c>
      <c r="D613" s="74" t="s">
        <v>1974</v>
      </c>
      <c r="E613" s="66">
        <v>14518</v>
      </c>
      <c r="F613" s="66">
        <v>0</v>
      </c>
    </row>
    <row r="614" spans="1:6" s="67" customFormat="1" ht="12">
      <c r="A614" s="64">
        <v>240314</v>
      </c>
      <c r="B614" s="65" t="s">
        <v>1059</v>
      </c>
      <c r="C614" s="68">
        <v>215825758</v>
      </c>
      <c r="D614" s="74" t="s">
        <v>1975</v>
      </c>
      <c r="E614" s="66">
        <v>21020</v>
      </c>
      <c r="F614" s="66">
        <v>0</v>
      </c>
    </row>
    <row r="615" spans="1:6" s="67" customFormat="1" ht="12">
      <c r="A615" s="64">
        <v>240314</v>
      </c>
      <c r="B615" s="65" t="s">
        <v>1059</v>
      </c>
      <c r="C615" s="68">
        <v>216925769</v>
      </c>
      <c r="D615" s="74" t="s">
        <v>1976</v>
      </c>
      <c r="E615" s="66">
        <v>14265</v>
      </c>
      <c r="F615" s="66">
        <v>0</v>
      </c>
    </row>
    <row r="616" spans="1:6" s="67" customFormat="1" ht="12">
      <c r="A616" s="64">
        <v>240314</v>
      </c>
      <c r="B616" s="65" t="s">
        <v>1059</v>
      </c>
      <c r="C616" s="68">
        <v>217225772</v>
      </c>
      <c r="D616" s="74" t="s">
        <v>1977</v>
      </c>
      <c r="E616" s="66">
        <v>16692</v>
      </c>
      <c r="F616" s="66">
        <v>0</v>
      </c>
    </row>
    <row r="617" spans="1:6" s="67" customFormat="1" ht="12">
      <c r="A617" s="64">
        <v>240314</v>
      </c>
      <c r="B617" s="65" t="s">
        <v>1059</v>
      </c>
      <c r="C617" s="68">
        <v>217725777</v>
      </c>
      <c r="D617" s="74" t="s">
        <v>1978</v>
      </c>
      <c r="E617" s="66">
        <v>6573</v>
      </c>
      <c r="F617" s="66">
        <v>0</v>
      </c>
    </row>
    <row r="618" spans="1:6" s="67" customFormat="1" ht="12">
      <c r="A618" s="64">
        <v>240314</v>
      </c>
      <c r="B618" s="65" t="s">
        <v>1059</v>
      </c>
      <c r="C618" s="68">
        <v>217925779</v>
      </c>
      <c r="D618" s="74" t="s">
        <v>1979</v>
      </c>
      <c r="E618" s="66">
        <v>6997</v>
      </c>
      <c r="F618" s="66">
        <v>0</v>
      </c>
    </row>
    <row r="619" spans="1:6" s="67" customFormat="1" ht="12">
      <c r="A619" s="64">
        <v>240314</v>
      </c>
      <c r="B619" s="65" t="s">
        <v>1059</v>
      </c>
      <c r="C619" s="68">
        <v>218125781</v>
      </c>
      <c r="D619" s="74" t="s">
        <v>1980</v>
      </c>
      <c r="E619" s="66">
        <v>5771</v>
      </c>
      <c r="F619" s="66">
        <v>0</v>
      </c>
    </row>
    <row r="620" spans="1:6" s="67" customFormat="1" ht="12">
      <c r="A620" s="64">
        <v>240314</v>
      </c>
      <c r="B620" s="65" t="s">
        <v>1059</v>
      </c>
      <c r="C620" s="68">
        <v>218525785</v>
      </c>
      <c r="D620" s="74" t="s">
        <v>1981</v>
      </c>
      <c r="E620" s="66">
        <v>17317</v>
      </c>
      <c r="F620" s="66">
        <v>0</v>
      </c>
    </row>
    <row r="621" spans="1:6" s="67" customFormat="1" ht="12">
      <c r="A621" s="64">
        <v>240314</v>
      </c>
      <c r="B621" s="65" t="s">
        <v>1059</v>
      </c>
      <c r="C621" s="68">
        <v>219325793</v>
      </c>
      <c r="D621" s="74" t="s">
        <v>1982</v>
      </c>
      <c r="E621" s="66">
        <v>9398</v>
      </c>
      <c r="F621" s="66">
        <v>0</v>
      </c>
    </row>
    <row r="622" spans="1:6" s="67" customFormat="1" ht="12">
      <c r="A622" s="64">
        <v>240314</v>
      </c>
      <c r="B622" s="65" t="s">
        <v>1059</v>
      </c>
      <c r="C622" s="68">
        <v>219725797</v>
      </c>
      <c r="D622" s="74" t="s">
        <v>1983</v>
      </c>
      <c r="E622" s="66">
        <v>10477</v>
      </c>
      <c r="F622" s="66">
        <v>0</v>
      </c>
    </row>
    <row r="623" spans="1:6" s="67" customFormat="1" ht="12">
      <c r="A623" s="64">
        <v>240314</v>
      </c>
      <c r="B623" s="65" t="s">
        <v>1059</v>
      </c>
      <c r="C623" s="68">
        <v>219925799</v>
      </c>
      <c r="D623" s="74" t="s">
        <v>1984</v>
      </c>
      <c r="E623" s="66">
        <v>16021</v>
      </c>
      <c r="F623" s="66">
        <v>0</v>
      </c>
    </row>
    <row r="624" spans="1:6" s="67" customFormat="1" ht="12">
      <c r="A624" s="64">
        <v>240314</v>
      </c>
      <c r="B624" s="65" t="s">
        <v>1059</v>
      </c>
      <c r="C624" s="68">
        <v>210525805</v>
      </c>
      <c r="D624" s="74" t="s">
        <v>1985</v>
      </c>
      <c r="E624" s="66">
        <v>5100</v>
      </c>
      <c r="F624" s="66">
        <v>0</v>
      </c>
    </row>
    <row r="625" spans="1:6" s="67" customFormat="1" ht="12">
      <c r="A625" s="64">
        <v>240314</v>
      </c>
      <c r="B625" s="65" t="s">
        <v>1059</v>
      </c>
      <c r="C625" s="68">
        <v>210725807</v>
      </c>
      <c r="D625" s="74" t="s">
        <v>1986</v>
      </c>
      <c r="E625" s="66">
        <v>3128</v>
      </c>
      <c r="F625" s="66">
        <v>0</v>
      </c>
    </row>
    <row r="626" spans="1:6" s="67" customFormat="1" ht="12">
      <c r="A626" s="64">
        <v>240314</v>
      </c>
      <c r="B626" s="65" t="s">
        <v>1059</v>
      </c>
      <c r="C626" s="68">
        <v>211525815</v>
      </c>
      <c r="D626" s="74" t="s">
        <v>1987</v>
      </c>
      <c r="E626" s="66">
        <v>17469</v>
      </c>
      <c r="F626" s="66">
        <v>0</v>
      </c>
    </row>
    <row r="627" spans="1:6" s="67" customFormat="1" ht="12">
      <c r="A627" s="64">
        <v>240314</v>
      </c>
      <c r="B627" s="65" t="s">
        <v>1059</v>
      </c>
      <c r="C627" s="68">
        <v>211725817</v>
      </c>
      <c r="D627" s="74" t="s">
        <v>1988</v>
      </c>
      <c r="E627" s="66">
        <v>29989</v>
      </c>
      <c r="F627" s="66">
        <v>0</v>
      </c>
    </row>
    <row r="628" spans="1:6" s="67" customFormat="1" ht="12">
      <c r="A628" s="64">
        <v>240314</v>
      </c>
      <c r="B628" s="65" t="s">
        <v>1059</v>
      </c>
      <c r="C628" s="68">
        <v>212325823</v>
      </c>
      <c r="D628" s="74" t="s">
        <v>1989</v>
      </c>
      <c r="E628" s="66">
        <v>6405</v>
      </c>
      <c r="F628" s="66">
        <v>0</v>
      </c>
    </row>
    <row r="629" spans="1:6" s="67" customFormat="1" ht="12">
      <c r="A629" s="64">
        <v>240314</v>
      </c>
      <c r="B629" s="65" t="s">
        <v>1059</v>
      </c>
      <c r="C629" s="68">
        <v>213925839</v>
      </c>
      <c r="D629" s="74" t="s">
        <v>1990</v>
      </c>
      <c r="E629" s="66">
        <v>14301</v>
      </c>
      <c r="F629" s="66">
        <v>0</v>
      </c>
    </row>
    <row r="630" spans="1:6" s="67" customFormat="1" ht="12">
      <c r="A630" s="64">
        <v>240314</v>
      </c>
      <c r="B630" s="65" t="s">
        <v>1059</v>
      </c>
      <c r="C630" s="68">
        <v>214125841</v>
      </c>
      <c r="D630" s="74" t="s">
        <v>1991</v>
      </c>
      <c r="E630" s="66">
        <v>7652</v>
      </c>
      <c r="F630" s="66">
        <v>0</v>
      </c>
    </row>
    <row r="631" spans="1:6" s="67" customFormat="1" ht="12">
      <c r="A631" s="64">
        <v>240314</v>
      </c>
      <c r="B631" s="65" t="s">
        <v>1059</v>
      </c>
      <c r="C631" s="68">
        <v>214325843</v>
      </c>
      <c r="D631" s="74" t="s">
        <v>1992</v>
      </c>
      <c r="E631" s="66">
        <v>37792</v>
      </c>
      <c r="F631" s="66">
        <v>0</v>
      </c>
    </row>
    <row r="632" spans="1:6" s="67" customFormat="1" ht="12">
      <c r="A632" s="64">
        <v>240314</v>
      </c>
      <c r="B632" s="65" t="s">
        <v>1059</v>
      </c>
      <c r="C632" s="68">
        <v>214525845</v>
      </c>
      <c r="D632" s="74" t="s">
        <v>1993</v>
      </c>
      <c r="E632" s="66">
        <v>8197</v>
      </c>
      <c r="F632" s="66">
        <v>0</v>
      </c>
    </row>
    <row r="633" spans="1:6" s="67" customFormat="1" ht="12">
      <c r="A633" s="64">
        <v>240314</v>
      </c>
      <c r="B633" s="65" t="s">
        <v>1059</v>
      </c>
      <c r="C633" s="68">
        <v>215125851</v>
      </c>
      <c r="D633" s="74" t="s">
        <v>1994</v>
      </c>
      <c r="E633" s="66">
        <v>5174</v>
      </c>
      <c r="F633" s="66">
        <v>0</v>
      </c>
    </row>
    <row r="634" spans="1:6" s="67" customFormat="1" ht="12">
      <c r="A634" s="64">
        <v>240314</v>
      </c>
      <c r="B634" s="65" t="s">
        <v>1059</v>
      </c>
      <c r="C634" s="68">
        <v>216225862</v>
      </c>
      <c r="D634" s="74" t="s">
        <v>1995</v>
      </c>
      <c r="E634" s="66">
        <v>9261</v>
      </c>
      <c r="F634" s="66">
        <v>0</v>
      </c>
    </row>
    <row r="635" spans="1:6" s="67" customFormat="1" ht="12">
      <c r="A635" s="64">
        <v>240314</v>
      </c>
      <c r="B635" s="65" t="s">
        <v>1059</v>
      </c>
      <c r="C635" s="68">
        <v>216725867</v>
      </c>
      <c r="D635" s="74" t="s">
        <v>1996</v>
      </c>
      <c r="E635" s="66">
        <v>5241</v>
      </c>
      <c r="F635" s="66">
        <v>0</v>
      </c>
    </row>
    <row r="636" spans="1:6" s="67" customFormat="1" ht="12">
      <c r="A636" s="64">
        <v>240314</v>
      </c>
      <c r="B636" s="65" t="s">
        <v>1059</v>
      </c>
      <c r="C636" s="68">
        <v>217125871</v>
      </c>
      <c r="D636" s="74" t="s">
        <v>1997</v>
      </c>
      <c r="E636" s="66">
        <v>2895</v>
      </c>
      <c r="F636" s="66">
        <v>0</v>
      </c>
    </row>
    <row r="637" spans="1:6" s="67" customFormat="1" ht="12">
      <c r="A637" s="64">
        <v>240314</v>
      </c>
      <c r="B637" s="65" t="s">
        <v>1059</v>
      </c>
      <c r="C637" s="68">
        <v>217325873</v>
      </c>
      <c r="D637" s="74" t="s">
        <v>1998</v>
      </c>
      <c r="E637" s="66">
        <v>21560</v>
      </c>
      <c r="F637" s="66">
        <v>0</v>
      </c>
    </row>
    <row r="638" spans="1:6" s="67" customFormat="1" ht="12">
      <c r="A638" s="64">
        <v>240314</v>
      </c>
      <c r="B638" s="65" t="s">
        <v>1059</v>
      </c>
      <c r="C638" s="68">
        <v>217525875</v>
      </c>
      <c r="D638" s="74" t="s">
        <v>1999</v>
      </c>
      <c r="E638" s="66">
        <v>27800</v>
      </c>
      <c r="F638" s="66">
        <v>0</v>
      </c>
    </row>
    <row r="639" spans="1:6" s="67" customFormat="1" ht="12">
      <c r="A639" s="64">
        <v>240314</v>
      </c>
      <c r="B639" s="65" t="s">
        <v>1059</v>
      </c>
      <c r="C639" s="68">
        <v>217825878</v>
      </c>
      <c r="D639" s="74" t="s">
        <v>2000</v>
      </c>
      <c r="E639" s="66">
        <v>18089</v>
      </c>
      <c r="F639" s="66">
        <v>0</v>
      </c>
    </row>
    <row r="640" spans="1:6" s="67" customFormat="1" ht="12">
      <c r="A640" s="64">
        <v>240314</v>
      </c>
      <c r="B640" s="65" t="s">
        <v>1059</v>
      </c>
      <c r="C640" s="68">
        <v>218525885</v>
      </c>
      <c r="D640" s="74" t="s">
        <v>2001</v>
      </c>
      <c r="E640" s="66">
        <v>24891</v>
      </c>
      <c r="F640" s="66">
        <v>0</v>
      </c>
    </row>
    <row r="641" spans="1:6" s="67" customFormat="1" ht="12">
      <c r="A641" s="64">
        <v>240314</v>
      </c>
      <c r="B641" s="65" t="s">
        <v>1059</v>
      </c>
      <c r="C641" s="68">
        <v>219825898</v>
      </c>
      <c r="D641" s="74" t="s">
        <v>2002</v>
      </c>
      <c r="E641" s="66">
        <v>5640</v>
      </c>
      <c r="F641" s="66">
        <v>0</v>
      </c>
    </row>
    <row r="642" spans="1:6" s="67" customFormat="1" ht="12">
      <c r="A642" s="64">
        <v>240314</v>
      </c>
      <c r="B642" s="65" t="s">
        <v>1059</v>
      </c>
      <c r="C642" s="68">
        <v>219925899</v>
      </c>
      <c r="D642" s="74" t="s">
        <v>2003</v>
      </c>
      <c r="E642" s="66">
        <v>95273</v>
      </c>
      <c r="F642" s="66">
        <v>0</v>
      </c>
    </row>
    <row r="643" spans="1:6" s="67" customFormat="1" ht="12">
      <c r="A643" s="64">
        <v>240314</v>
      </c>
      <c r="B643" s="65" t="s">
        <v>1059</v>
      </c>
      <c r="C643" s="68">
        <v>210127001</v>
      </c>
      <c r="D643" s="74" t="s">
        <v>2004</v>
      </c>
      <c r="E643" s="66">
        <v>234020</v>
      </c>
      <c r="F643" s="66">
        <v>0</v>
      </c>
    </row>
    <row r="644" spans="1:6" s="67" customFormat="1" ht="12">
      <c r="A644" s="64">
        <v>240314</v>
      </c>
      <c r="B644" s="65" t="s">
        <v>1059</v>
      </c>
      <c r="C644" s="68">
        <v>210627006</v>
      </c>
      <c r="D644" s="74" t="s">
        <v>2005</v>
      </c>
      <c r="E644" s="66">
        <v>15543</v>
      </c>
      <c r="F644" s="66">
        <v>0</v>
      </c>
    </row>
    <row r="645" spans="1:6" s="67" customFormat="1" ht="12">
      <c r="A645" s="64">
        <v>240314</v>
      </c>
      <c r="B645" s="65" t="s">
        <v>1059</v>
      </c>
      <c r="C645" s="68">
        <v>212527025</v>
      </c>
      <c r="D645" s="74" t="s">
        <v>2006</v>
      </c>
      <c r="E645" s="66">
        <v>35517</v>
      </c>
      <c r="F645" s="66">
        <v>0</v>
      </c>
    </row>
    <row r="646" spans="1:6" s="67" customFormat="1" ht="12">
      <c r="A646" s="64">
        <v>240314</v>
      </c>
      <c r="B646" s="65" t="s">
        <v>1059</v>
      </c>
      <c r="C646" s="68">
        <v>215027050</v>
      </c>
      <c r="D646" s="74" t="s">
        <v>2007</v>
      </c>
      <c r="E646" s="66">
        <v>14142</v>
      </c>
      <c r="F646" s="66">
        <v>0</v>
      </c>
    </row>
    <row r="647" spans="1:6" s="67" customFormat="1" ht="12">
      <c r="A647" s="64">
        <v>240314</v>
      </c>
      <c r="B647" s="65" t="s">
        <v>1059</v>
      </c>
      <c r="C647" s="68">
        <v>217327073</v>
      </c>
      <c r="D647" s="74" t="s">
        <v>2008</v>
      </c>
      <c r="E647" s="66">
        <v>20566</v>
      </c>
      <c r="F647" s="66">
        <v>0</v>
      </c>
    </row>
    <row r="648" spans="1:6" s="67" customFormat="1" ht="12">
      <c r="A648" s="64">
        <v>240314</v>
      </c>
      <c r="B648" s="65" t="s">
        <v>1059</v>
      </c>
      <c r="C648" s="68">
        <v>217527075</v>
      </c>
      <c r="D648" s="74" t="s">
        <v>2009</v>
      </c>
      <c r="E648" s="66">
        <v>14841</v>
      </c>
      <c r="F648" s="66">
        <v>0</v>
      </c>
    </row>
    <row r="649" spans="1:6" s="67" customFormat="1" ht="12">
      <c r="A649" s="64">
        <v>240314</v>
      </c>
      <c r="B649" s="65" t="s">
        <v>1059</v>
      </c>
      <c r="C649" s="68">
        <v>217727077</v>
      </c>
      <c r="D649" s="74" t="s">
        <v>2010</v>
      </c>
      <c r="E649" s="66">
        <v>29523</v>
      </c>
      <c r="F649" s="66">
        <v>0</v>
      </c>
    </row>
    <row r="650" spans="1:6" s="67" customFormat="1" ht="12">
      <c r="A650" s="64">
        <v>240314</v>
      </c>
      <c r="B650" s="65" t="s">
        <v>1059</v>
      </c>
      <c r="C650" s="68">
        <v>219927099</v>
      </c>
      <c r="D650" s="74" t="s">
        <v>2011</v>
      </c>
      <c r="E650" s="66">
        <v>21855</v>
      </c>
      <c r="F650" s="66">
        <v>0</v>
      </c>
    </row>
    <row r="651" spans="1:6" s="67" customFormat="1" ht="12">
      <c r="A651" s="64">
        <v>240314</v>
      </c>
      <c r="B651" s="65" t="s">
        <v>1059</v>
      </c>
      <c r="C651" s="68">
        <v>213527135</v>
      </c>
      <c r="D651" s="74" t="s">
        <v>2012</v>
      </c>
      <c r="E651" s="66">
        <v>12538</v>
      </c>
      <c r="F651" s="66">
        <v>0</v>
      </c>
    </row>
    <row r="652" spans="1:6" s="67" customFormat="1" ht="12">
      <c r="A652" s="64">
        <v>240314</v>
      </c>
      <c r="B652" s="65" t="s">
        <v>1059</v>
      </c>
      <c r="C652" s="68">
        <v>215027150</v>
      </c>
      <c r="D652" s="74" t="s">
        <v>2013</v>
      </c>
      <c r="E652" s="66">
        <v>12869</v>
      </c>
      <c r="F652" s="66">
        <v>0</v>
      </c>
    </row>
    <row r="653" spans="1:6" s="67" customFormat="1" ht="12">
      <c r="A653" s="64">
        <v>240314</v>
      </c>
      <c r="B653" s="65" t="s">
        <v>1059</v>
      </c>
      <c r="C653" s="68">
        <v>216027160</v>
      </c>
      <c r="D653" s="74" t="s">
        <v>2014</v>
      </c>
      <c r="E653" s="66">
        <v>7603</v>
      </c>
      <c r="F653" s="66">
        <v>0</v>
      </c>
    </row>
    <row r="654" spans="1:6" s="67" customFormat="1" ht="12">
      <c r="A654" s="64">
        <v>240314</v>
      </c>
      <c r="B654" s="65" t="s">
        <v>1059</v>
      </c>
      <c r="C654" s="68">
        <v>210527205</v>
      </c>
      <c r="D654" s="74" t="s">
        <v>2015</v>
      </c>
      <c r="E654" s="66">
        <v>28636</v>
      </c>
      <c r="F654" s="66">
        <v>0</v>
      </c>
    </row>
    <row r="655" spans="1:6" s="67" customFormat="1" ht="12">
      <c r="A655" s="64">
        <v>240314</v>
      </c>
      <c r="B655" s="65" t="s">
        <v>1059</v>
      </c>
      <c r="C655" s="68">
        <v>214527245</v>
      </c>
      <c r="D655" s="74" t="s">
        <v>2016</v>
      </c>
      <c r="E655" s="66">
        <v>8848</v>
      </c>
      <c r="F655" s="66">
        <v>0</v>
      </c>
    </row>
    <row r="656" spans="1:6" s="67" customFormat="1" ht="12">
      <c r="A656" s="64">
        <v>240314</v>
      </c>
      <c r="B656" s="65" t="s">
        <v>1059</v>
      </c>
      <c r="C656" s="68">
        <v>215027250</v>
      </c>
      <c r="D656" s="74" t="s">
        <v>2017</v>
      </c>
      <c r="E656" s="66">
        <v>23634</v>
      </c>
      <c r="F656" s="66">
        <v>0</v>
      </c>
    </row>
    <row r="657" spans="1:6" s="67" customFormat="1" ht="12">
      <c r="A657" s="64">
        <v>240314</v>
      </c>
      <c r="B657" s="65" t="s">
        <v>1059</v>
      </c>
      <c r="C657" s="68">
        <v>216127361</v>
      </c>
      <c r="D657" s="74" t="s">
        <v>2018</v>
      </c>
      <c r="E657" s="66">
        <v>59296</v>
      </c>
      <c r="F657" s="66">
        <v>0</v>
      </c>
    </row>
    <row r="658" spans="1:6" s="67" customFormat="1" ht="12">
      <c r="A658" s="64">
        <v>240314</v>
      </c>
      <c r="B658" s="65" t="s">
        <v>1059</v>
      </c>
      <c r="C658" s="68">
        <v>217227372</v>
      </c>
      <c r="D658" s="74" t="s">
        <v>2019</v>
      </c>
      <c r="E658" s="66">
        <v>4830</v>
      </c>
      <c r="F658" s="66">
        <v>0</v>
      </c>
    </row>
    <row r="659" spans="1:6" s="67" customFormat="1" ht="12">
      <c r="A659" s="64">
        <v>240314</v>
      </c>
      <c r="B659" s="65" t="s">
        <v>1059</v>
      </c>
      <c r="C659" s="68">
        <v>211327413</v>
      </c>
      <c r="D659" s="74" t="s">
        <v>2020</v>
      </c>
      <c r="E659" s="66">
        <v>17596</v>
      </c>
      <c r="F659" s="66">
        <v>0</v>
      </c>
    </row>
    <row r="660" spans="1:6" s="67" customFormat="1" ht="12">
      <c r="A660" s="64">
        <v>240314</v>
      </c>
      <c r="B660" s="65" t="s">
        <v>1059</v>
      </c>
      <c r="C660" s="68">
        <v>212527425</v>
      </c>
      <c r="D660" s="74" t="s">
        <v>2021</v>
      </c>
      <c r="E660" s="66">
        <v>15695</v>
      </c>
      <c r="F660" s="66">
        <v>0</v>
      </c>
    </row>
    <row r="661" spans="1:6" s="67" customFormat="1" ht="12">
      <c r="A661" s="64">
        <v>240314</v>
      </c>
      <c r="B661" s="65" t="s">
        <v>1059</v>
      </c>
      <c r="C661" s="68">
        <v>213027430</v>
      </c>
      <c r="D661" s="74" t="s">
        <v>2022</v>
      </c>
      <c r="E661" s="66">
        <v>23942</v>
      </c>
      <c r="F661" s="66">
        <v>0</v>
      </c>
    </row>
    <row r="662" spans="1:6" s="67" customFormat="1" ht="12">
      <c r="A662" s="64">
        <v>240314</v>
      </c>
      <c r="B662" s="65" t="s">
        <v>1059</v>
      </c>
      <c r="C662" s="68">
        <v>215027450</v>
      </c>
      <c r="D662" s="74" t="s">
        <v>2023</v>
      </c>
      <c r="E662" s="66">
        <v>17959</v>
      </c>
      <c r="F662" s="66">
        <v>0</v>
      </c>
    </row>
    <row r="663" spans="1:6" s="67" customFormat="1" ht="12">
      <c r="A663" s="64">
        <v>240314</v>
      </c>
      <c r="B663" s="65" t="s">
        <v>1059</v>
      </c>
      <c r="C663" s="68">
        <v>219127491</v>
      </c>
      <c r="D663" s="74" t="s">
        <v>2024</v>
      </c>
      <c r="E663" s="66">
        <v>10477</v>
      </c>
      <c r="F663" s="66">
        <v>0</v>
      </c>
    </row>
    <row r="664" spans="1:6" s="67" customFormat="1" ht="12">
      <c r="A664" s="64">
        <v>240314</v>
      </c>
      <c r="B664" s="65" t="s">
        <v>1059</v>
      </c>
      <c r="C664" s="68">
        <v>219527495</v>
      </c>
      <c r="D664" s="74" t="s">
        <v>2025</v>
      </c>
      <c r="E664" s="66">
        <v>12275</v>
      </c>
      <c r="F664" s="66">
        <v>0</v>
      </c>
    </row>
    <row r="665" spans="1:6" s="67" customFormat="1" ht="12">
      <c r="A665" s="64">
        <v>240314</v>
      </c>
      <c r="B665" s="65" t="s">
        <v>1059</v>
      </c>
      <c r="C665" s="68">
        <v>218027580</v>
      </c>
      <c r="D665" s="74" t="s">
        <v>2026</v>
      </c>
      <c r="E665" s="66">
        <v>10348</v>
      </c>
      <c r="F665" s="66">
        <v>0</v>
      </c>
    </row>
    <row r="666" spans="1:6" s="67" customFormat="1" ht="12">
      <c r="A666" s="64">
        <v>240314</v>
      </c>
      <c r="B666" s="65" t="s">
        <v>1059</v>
      </c>
      <c r="C666" s="68">
        <v>210027600</v>
      </c>
      <c r="D666" s="74" t="s">
        <v>2027</v>
      </c>
      <c r="E666" s="66">
        <v>16206</v>
      </c>
      <c r="F666" s="66">
        <v>0</v>
      </c>
    </row>
    <row r="667" spans="1:6" s="67" customFormat="1" ht="12">
      <c r="A667" s="64">
        <v>240314</v>
      </c>
      <c r="B667" s="65" t="s">
        <v>1059</v>
      </c>
      <c r="C667" s="68">
        <v>211527615</v>
      </c>
      <c r="D667" s="74" t="s">
        <v>2028</v>
      </c>
      <c r="E667" s="66">
        <v>48939</v>
      </c>
      <c r="F667" s="66">
        <v>0</v>
      </c>
    </row>
    <row r="668" spans="1:6" s="67" customFormat="1" ht="12">
      <c r="A668" s="64">
        <v>240314</v>
      </c>
      <c r="B668" s="65" t="s">
        <v>1059</v>
      </c>
      <c r="C668" s="68">
        <v>216027660</v>
      </c>
      <c r="D668" s="74" t="s">
        <v>2029</v>
      </c>
      <c r="E668" s="66">
        <v>7141</v>
      </c>
      <c r="F668" s="66">
        <v>0</v>
      </c>
    </row>
    <row r="669" spans="1:6" s="67" customFormat="1" ht="12">
      <c r="A669" s="64">
        <v>240314</v>
      </c>
      <c r="B669" s="65" t="s">
        <v>1059</v>
      </c>
      <c r="C669" s="68">
        <v>214527745</v>
      </c>
      <c r="D669" s="74" t="s">
        <v>2030</v>
      </c>
      <c r="E669" s="66">
        <v>7192</v>
      </c>
      <c r="F669" s="66">
        <v>0</v>
      </c>
    </row>
    <row r="670" spans="1:6" s="67" customFormat="1" ht="12">
      <c r="A670" s="64">
        <v>240314</v>
      </c>
      <c r="B670" s="65" t="s">
        <v>1059</v>
      </c>
      <c r="C670" s="68">
        <v>218727787</v>
      </c>
      <c r="D670" s="74" t="s">
        <v>2031</v>
      </c>
      <c r="E670" s="66">
        <v>35732</v>
      </c>
      <c r="F670" s="66">
        <v>0</v>
      </c>
    </row>
    <row r="671" spans="1:6" s="67" customFormat="1" ht="12">
      <c r="A671" s="64">
        <v>240314</v>
      </c>
      <c r="B671" s="65" t="s">
        <v>1059</v>
      </c>
      <c r="C671" s="68">
        <v>210027800</v>
      </c>
      <c r="D671" s="74" t="s">
        <v>2032</v>
      </c>
      <c r="E671" s="66">
        <v>20507</v>
      </c>
      <c r="F671" s="66">
        <v>0</v>
      </c>
    </row>
    <row r="672" spans="1:6" s="67" customFormat="1" ht="12">
      <c r="A672" s="64">
        <v>240314</v>
      </c>
      <c r="B672" s="65" t="s">
        <v>1059</v>
      </c>
      <c r="C672" s="68">
        <v>211027810</v>
      </c>
      <c r="D672" s="74" t="s">
        <v>2033</v>
      </c>
      <c r="E672" s="66">
        <v>10899</v>
      </c>
      <c r="F672" s="66">
        <v>0</v>
      </c>
    </row>
    <row r="673" spans="1:6" s="67" customFormat="1" ht="12">
      <c r="A673" s="64">
        <v>240314</v>
      </c>
      <c r="B673" s="65" t="s">
        <v>1059</v>
      </c>
      <c r="C673" s="68">
        <v>210641006</v>
      </c>
      <c r="D673" s="74" t="s">
        <v>2034</v>
      </c>
      <c r="E673" s="66">
        <v>28238</v>
      </c>
      <c r="F673" s="66">
        <v>0</v>
      </c>
    </row>
    <row r="674" spans="1:6" s="67" customFormat="1" ht="12">
      <c r="A674" s="64">
        <v>240314</v>
      </c>
      <c r="B674" s="65" t="s">
        <v>1059</v>
      </c>
      <c r="C674" s="68">
        <v>211341013</v>
      </c>
      <c r="D674" s="74" t="s">
        <v>2035</v>
      </c>
      <c r="E674" s="66">
        <v>11405</v>
      </c>
      <c r="F674" s="66">
        <v>0</v>
      </c>
    </row>
    <row r="675" spans="1:6" s="67" customFormat="1" ht="12">
      <c r="A675" s="64">
        <v>240314</v>
      </c>
      <c r="B675" s="65" t="s">
        <v>1059</v>
      </c>
      <c r="C675" s="68">
        <v>211641016</v>
      </c>
      <c r="D675" s="74" t="s">
        <v>2036</v>
      </c>
      <c r="E675" s="66">
        <v>22619</v>
      </c>
      <c r="F675" s="66">
        <v>0</v>
      </c>
    </row>
    <row r="676" spans="1:6" s="67" customFormat="1" ht="12">
      <c r="A676" s="64">
        <v>240314</v>
      </c>
      <c r="B676" s="65" t="s">
        <v>1059</v>
      </c>
      <c r="C676" s="68">
        <v>212041020</v>
      </c>
      <c r="D676" s="74" t="s">
        <v>2037</v>
      </c>
      <c r="E676" s="66">
        <v>29141</v>
      </c>
      <c r="F676" s="66">
        <v>0</v>
      </c>
    </row>
    <row r="677" spans="1:6" s="67" customFormat="1" ht="12">
      <c r="A677" s="64">
        <v>240314</v>
      </c>
      <c r="B677" s="65" t="s">
        <v>1059</v>
      </c>
      <c r="C677" s="68">
        <v>212641026</v>
      </c>
      <c r="D677" s="74" t="s">
        <v>2038</v>
      </c>
      <c r="E677" s="66">
        <v>4812</v>
      </c>
      <c r="F677" s="66">
        <v>0</v>
      </c>
    </row>
    <row r="678" spans="1:6" s="67" customFormat="1" ht="12">
      <c r="A678" s="64">
        <v>240314</v>
      </c>
      <c r="B678" s="65" t="s">
        <v>1059</v>
      </c>
      <c r="C678" s="68">
        <v>217841078</v>
      </c>
      <c r="D678" s="74" t="s">
        <v>2039</v>
      </c>
      <c r="E678" s="66">
        <v>10366</v>
      </c>
      <c r="F678" s="66">
        <v>0</v>
      </c>
    </row>
    <row r="679" spans="1:6" s="67" customFormat="1" ht="12">
      <c r="A679" s="64">
        <v>240314</v>
      </c>
      <c r="B679" s="65" t="s">
        <v>1059</v>
      </c>
      <c r="C679" s="68">
        <v>213241132</v>
      </c>
      <c r="D679" s="74" t="s">
        <v>2040</v>
      </c>
      <c r="E679" s="66">
        <v>38186</v>
      </c>
      <c r="F679" s="66">
        <v>0</v>
      </c>
    </row>
    <row r="680" spans="1:6" s="67" customFormat="1" ht="12">
      <c r="A680" s="64">
        <v>240314</v>
      </c>
      <c r="B680" s="65" t="s">
        <v>1059</v>
      </c>
      <c r="C680" s="68">
        <v>210641206</v>
      </c>
      <c r="D680" s="74" t="s">
        <v>2041</v>
      </c>
      <c r="E680" s="66">
        <v>11979</v>
      </c>
      <c r="F680" s="66">
        <v>0</v>
      </c>
    </row>
    <row r="681" spans="1:6" s="67" customFormat="1" ht="12">
      <c r="A681" s="64">
        <v>240314</v>
      </c>
      <c r="B681" s="65" t="s">
        <v>1059</v>
      </c>
      <c r="C681" s="68">
        <v>214441244</v>
      </c>
      <c r="D681" s="74" t="s">
        <v>2042</v>
      </c>
      <c r="E681" s="66">
        <v>4313</v>
      </c>
      <c r="F681" s="66">
        <v>0</v>
      </c>
    </row>
    <row r="682" spans="1:6" s="67" customFormat="1" ht="12">
      <c r="A682" s="64">
        <v>240314</v>
      </c>
      <c r="B682" s="65" t="s">
        <v>1059</v>
      </c>
      <c r="C682" s="68">
        <v>219841298</v>
      </c>
      <c r="D682" s="74" t="s">
        <v>2043</v>
      </c>
      <c r="E682" s="66">
        <v>77023</v>
      </c>
      <c r="F682" s="66">
        <v>0</v>
      </c>
    </row>
    <row r="683" spans="1:6" s="67" customFormat="1" ht="12">
      <c r="A683" s="64">
        <v>240314</v>
      </c>
      <c r="B683" s="65" t="s">
        <v>1059</v>
      </c>
      <c r="C683" s="68">
        <v>210641306</v>
      </c>
      <c r="D683" s="74" t="s">
        <v>2044</v>
      </c>
      <c r="E683" s="66">
        <v>36466</v>
      </c>
      <c r="F683" s="66">
        <v>0</v>
      </c>
    </row>
    <row r="684" spans="1:6" s="67" customFormat="1" ht="12">
      <c r="A684" s="64">
        <v>240314</v>
      </c>
      <c r="B684" s="65" t="s">
        <v>1059</v>
      </c>
      <c r="C684" s="68">
        <v>211941319</v>
      </c>
      <c r="D684" s="74" t="s">
        <v>2045</v>
      </c>
      <c r="E684" s="66">
        <v>22846</v>
      </c>
      <c r="F684" s="66">
        <v>0</v>
      </c>
    </row>
    <row r="685" spans="1:6" s="67" customFormat="1" ht="12">
      <c r="A685" s="64">
        <v>240314</v>
      </c>
      <c r="B685" s="65" t="s">
        <v>1059</v>
      </c>
      <c r="C685" s="68">
        <v>214941349</v>
      </c>
      <c r="D685" s="74" t="s">
        <v>2046</v>
      </c>
      <c r="E685" s="66">
        <v>8343</v>
      </c>
      <c r="F685" s="66">
        <v>0</v>
      </c>
    </row>
    <row r="686" spans="1:6" s="67" customFormat="1" ht="12">
      <c r="A686" s="64">
        <v>240314</v>
      </c>
      <c r="B686" s="65" t="s">
        <v>1059</v>
      </c>
      <c r="C686" s="68">
        <v>215741357</v>
      </c>
      <c r="D686" s="74" t="s">
        <v>2047</v>
      </c>
      <c r="E686" s="66">
        <v>15345</v>
      </c>
      <c r="F686" s="66">
        <v>0</v>
      </c>
    </row>
    <row r="687" spans="1:6" s="67" customFormat="1" ht="12">
      <c r="A687" s="64">
        <v>240314</v>
      </c>
      <c r="B687" s="65" t="s">
        <v>1059</v>
      </c>
      <c r="C687" s="68">
        <v>215941359</v>
      </c>
      <c r="D687" s="74" t="s">
        <v>2048</v>
      </c>
      <c r="E687" s="66">
        <v>26691</v>
      </c>
      <c r="F687" s="66">
        <v>0</v>
      </c>
    </row>
    <row r="688" spans="1:6" s="67" customFormat="1" ht="12">
      <c r="A688" s="64">
        <v>240314</v>
      </c>
      <c r="B688" s="65" t="s">
        <v>1059</v>
      </c>
      <c r="C688" s="68">
        <v>217841378</v>
      </c>
      <c r="D688" s="74" t="s">
        <v>2049</v>
      </c>
      <c r="E688" s="66">
        <v>16504</v>
      </c>
      <c r="F688" s="66">
        <v>0</v>
      </c>
    </row>
    <row r="689" spans="1:6" s="67" customFormat="1" ht="12">
      <c r="A689" s="64">
        <v>240314</v>
      </c>
      <c r="B689" s="65" t="s">
        <v>1059</v>
      </c>
      <c r="C689" s="68">
        <v>219641396</v>
      </c>
      <c r="D689" s="74" t="s">
        <v>2050</v>
      </c>
      <c r="E689" s="66">
        <v>63009</v>
      </c>
      <c r="F689" s="66">
        <v>0</v>
      </c>
    </row>
    <row r="690" spans="1:6" s="67" customFormat="1" ht="12">
      <c r="A690" s="64">
        <v>240314</v>
      </c>
      <c r="B690" s="65" t="s">
        <v>1059</v>
      </c>
      <c r="C690" s="68">
        <v>218341483</v>
      </c>
      <c r="D690" s="74" t="s">
        <v>2051</v>
      </c>
      <c r="E690" s="66">
        <v>9468</v>
      </c>
      <c r="F690" s="66">
        <v>0</v>
      </c>
    </row>
    <row r="691" spans="1:6" s="67" customFormat="1" ht="12">
      <c r="A691" s="64">
        <v>240314</v>
      </c>
      <c r="B691" s="65" t="s">
        <v>1059</v>
      </c>
      <c r="C691" s="68">
        <v>210341503</v>
      </c>
      <c r="D691" s="74" t="s">
        <v>2052</v>
      </c>
      <c r="E691" s="66">
        <v>12114</v>
      </c>
      <c r="F691" s="66">
        <v>0</v>
      </c>
    </row>
    <row r="692" spans="1:6" s="67" customFormat="1" ht="12">
      <c r="A692" s="64">
        <v>240314</v>
      </c>
      <c r="B692" s="65" t="s">
        <v>1059</v>
      </c>
      <c r="C692" s="68">
        <v>211841518</v>
      </c>
      <c r="D692" s="74" t="s">
        <v>2053</v>
      </c>
      <c r="E692" s="66">
        <v>6986</v>
      </c>
      <c r="F692" s="66">
        <v>0</v>
      </c>
    </row>
    <row r="693" spans="1:6" s="67" customFormat="1" ht="12">
      <c r="A693" s="64">
        <v>240314</v>
      </c>
      <c r="B693" s="65" t="s">
        <v>1059</v>
      </c>
      <c r="C693" s="68">
        <v>212441524</v>
      </c>
      <c r="D693" s="74" t="s">
        <v>2054</v>
      </c>
      <c r="E693" s="66">
        <v>29015</v>
      </c>
      <c r="F693" s="66">
        <v>0</v>
      </c>
    </row>
    <row r="694" spans="1:6" s="67" customFormat="1" ht="12">
      <c r="A694" s="64">
        <v>240314</v>
      </c>
      <c r="B694" s="65" t="s">
        <v>1059</v>
      </c>
      <c r="C694" s="68">
        <v>213041530</v>
      </c>
      <c r="D694" s="74" t="s">
        <v>2055</v>
      </c>
      <c r="E694" s="66">
        <v>13297</v>
      </c>
      <c r="F694" s="66">
        <v>0</v>
      </c>
    </row>
    <row r="695" spans="1:6" s="67" customFormat="1" ht="12">
      <c r="A695" s="64">
        <v>240314</v>
      </c>
      <c r="B695" s="65" t="s">
        <v>1059</v>
      </c>
      <c r="C695" s="68">
        <v>214841548</v>
      </c>
      <c r="D695" s="74" t="s">
        <v>2056</v>
      </c>
      <c r="E695" s="66">
        <v>16403</v>
      </c>
      <c r="F695" s="66">
        <v>0</v>
      </c>
    </row>
    <row r="696" spans="1:6" s="67" customFormat="1" ht="12">
      <c r="A696" s="64">
        <v>240314</v>
      </c>
      <c r="B696" s="65" t="s">
        <v>1059</v>
      </c>
      <c r="C696" s="68">
        <v>215141551</v>
      </c>
      <c r="D696" s="74" t="s">
        <v>2057</v>
      </c>
      <c r="E696" s="66">
        <v>126125</v>
      </c>
      <c r="F696" s="66">
        <v>0</v>
      </c>
    </row>
    <row r="697" spans="1:6" s="67" customFormat="1" ht="12">
      <c r="A697" s="64">
        <v>240314</v>
      </c>
      <c r="B697" s="65" t="s">
        <v>1059</v>
      </c>
      <c r="C697" s="68">
        <v>211541615</v>
      </c>
      <c r="D697" s="74" t="s">
        <v>2058</v>
      </c>
      <c r="E697" s="66">
        <v>22634</v>
      </c>
      <c r="F697" s="66">
        <v>0</v>
      </c>
    </row>
    <row r="698" spans="1:6" s="67" customFormat="1" ht="12">
      <c r="A698" s="64">
        <v>240314</v>
      </c>
      <c r="B698" s="65" t="s">
        <v>1059</v>
      </c>
      <c r="C698" s="68">
        <v>216041660</v>
      </c>
      <c r="D698" s="74" t="s">
        <v>2059</v>
      </c>
      <c r="E698" s="66">
        <v>11642</v>
      </c>
      <c r="F698" s="66">
        <v>0</v>
      </c>
    </row>
    <row r="699" spans="1:6" s="67" customFormat="1" ht="12">
      <c r="A699" s="64">
        <v>240314</v>
      </c>
      <c r="B699" s="65" t="s">
        <v>1059</v>
      </c>
      <c r="C699" s="68">
        <v>216841668</v>
      </c>
      <c r="D699" s="74" t="s">
        <v>2060</v>
      </c>
      <c r="E699" s="66">
        <v>34361</v>
      </c>
      <c r="F699" s="66">
        <v>0</v>
      </c>
    </row>
    <row r="700" spans="1:6" s="67" customFormat="1" ht="12">
      <c r="A700" s="64">
        <v>240314</v>
      </c>
      <c r="B700" s="65" t="s">
        <v>1059</v>
      </c>
      <c r="C700" s="68">
        <v>217641676</v>
      </c>
      <c r="D700" s="74" t="s">
        <v>2061</v>
      </c>
      <c r="E700" s="66">
        <v>12591</v>
      </c>
      <c r="F700" s="66">
        <v>0</v>
      </c>
    </row>
    <row r="701" spans="1:6" s="67" customFormat="1" ht="12">
      <c r="A701" s="64">
        <v>240314</v>
      </c>
      <c r="B701" s="65" t="s">
        <v>1059</v>
      </c>
      <c r="C701" s="68">
        <v>217041770</v>
      </c>
      <c r="D701" s="74" t="s">
        <v>2062</v>
      </c>
      <c r="E701" s="66">
        <v>18526</v>
      </c>
      <c r="F701" s="66">
        <v>0</v>
      </c>
    </row>
    <row r="702" spans="1:6" s="67" customFormat="1" ht="12">
      <c r="A702" s="64">
        <v>240314</v>
      </c>
      <c r="B702" s="65" t="s">
        <v>1059</v>
      </c>
      <c r="C702" s="68">
        <v>219141791</v>
      </c>
      <c r="D702" s="74" t="s">
        <v>2063</v>
      </c>
      <c r="E702" s="66">
        <v>20995</v>
      </c>
      <c r="F702" s="66">
        <v>0</v>
      </c>
    </row>
    <row r="703" spans="1:6" s="67" customFormat="1" ht="12">
      <c r="A703" s="64">
        <v>240314</v>
      </c>
      <c r="B703" s="65" t="s">
        <v>1059</v>
      </c>
      <c r="C703" s="68">
        <v>219741797</v>
      </c>
      <c r="D703" s="74" t="s">
        <v>2064</v>
      </c>
      <c r="E703" s="66">
        <v>11869</v>
      </c>
      <c r="F703" s="66">
        <v>0</v>
      </c>
    </row>
    <row r="704" spans="1:6" s="67" customFormat="1" ht="12">
      <c r="A704" s="64">
        <v>240314</v>
      </c>
      <c r="B704" s="65" t="s">
        <v>1059</v>
      </c>
      <c r="C704" s="68">
        <v>219941799</v>
      </c>
      <c r="D704" s="74" t="s">
        <v>2065</v>
      </c>
      <c r="E704" s="66">
        <v>18589</v>
      </c>
      <c r="F704" s="66">
        <v>0</v>
      </c>
    </row>
    <row r="705" spans="1:6" s="67" customFormat="1" ht="12">
      <c r="A705" s="64">
        <v>240314</v>
      </c>
      <c r="B705" s="65" t="s">
        <v>1059</v>
      </c>
      <c r="C705" s="68">
        <v>210141801</v>
      </c>
      <c r="D705" s="74" t="s">
        <v>2066</v>
      </c>
      <c r="E705" s="66">
        <v>10447</v>
      </c>
      <c r="F705" s="66">
        <v>0</v>
      </c>
    </row>
    <row r="706" spans="1:6" s="67" customFormat="1" ht="12">
      <c r="A706" s="64">
        <v>240314</v>
      </c>
      <c r="B706" s="65" t="s">
        <v>1059</v>
      </c>
      <c r="C706" s="68">
        <v>210741807</v>
      </c>
      <c r="D706" s="74" t="s">
        <v>2067</v>
      </c>
      <c r="E706" s="66">
        <v>24152</v>
      </c>
      <c r="F706" s="66">
        <v>0</v>
      </c>
    </row>
    <row r="707" spans="1:6" s="67" customFormat="1" ht="12">
      <c r="A707" s="64">
        <v>240314</v>
      </c>
      <c r="B707" s="65" t="s">
        <v>1059</v>
      </c>
      <c r="C707" s="68">
        <v>217241872</v>
      </c>
      <c r="D707" s="74" t="s">
        <v>2068</v>
      </c>
      <c r="E707" s="66">
        <v>9307</v>
      </c>
      <c r="F707" s="66">
        <v>0</v>
      </c>
    </row>
    <row r="708" spans="1:6" s="67" customFormat="1" ht="12">
      <c r="A708" s="64">
        <v>240314</v>
      </c>
      <c r="B708" s="65" t="s">
        <v>1059</v>
      </c>
      <c r="C708" s="68">
        <v>218541885</v>
      </c>
      <c r="D708" s="74" t="s">
        <v>2069</v>
      </c>
      <c r="E708" s="66">
        <v>10729</v>
      </c>
      <c r="F708" s="66">
        <v>0</v>
      </c>
    </row>
    <row r="709" spans="1:6" s="67" customFormat="1" ht="12">
      <c r="A709" s="64">
        <v>240314</v>
      </c>
      <c r="B709" s="65" t="s">
        <v>1059</v>
      </c>
      <c r="C709" s="68">
        <v>210144001</v>
      </c>
      <c r="D709" s="74" t="s">
        <v>2070</v>
      </c>
      <c r="E709" s="66">
        <v>169646</v>
      </c>
      <c r="F709" s="66">
        <v>0</v>
      </c>
    </row>
    <row r="710" spans="1:6" s="67" customFormat="1" ht="12">
      <c r="A710" s="64">
        <v>240314</v>
      </c>
      <c r="B710" s="65" t="s">
        <v>1059</v>
      </c>
      <c r="C710" s="68">
        <v>213544035</v>
      </c>
      <c r="D710" s="74" t="s">
        <v>2071</v>
      </c>
      <c r="E710" s="66">
        <v>15914</v>
      </c>
      <c r="F710" s="66">
        <v>0</v>
      </c>
    </row>
    <row r="711" spans="1:6" s="67" customFormat="1" ht="12">
      <c r="A711" s="64">
        <v>240314</v>
      </c>
      <c r="B711" s="65" t="s">
        <v>1059</v>
      </c>
      <c r="C711" s="68">
        <v>217844078</v>
      </c>
      <c r="D711" s="74" t="s">
        <v>2072</v>
      </c>
      <c r="E711" s="66">
        <v>32536</v>
      </c>
      <c r="F711" s="66">
        <v>0</v>
      </c>
    </row>
    <row r="712" spans="1:6" s="67" customFormat="1" ht="12">
      <c r="A712" s="64">
        <v>240314</v>
      </c>
      <c r="B712" s="65" t="s">
        <v>1059</v>
      </c>
      <c r="C712" s="68">
        <v>219044090</v>
      </c>
      <c r="D712" s="74" t="s">
        <v>2073</v>
      </c>
      <c r="E712" s="66">
        <v>31221</v>
      </c>
      <c r="F712" s="66">
        <v>0</v>
      </c>
    </row>
    <row r="713" spans="1:6" s="67" customFormat="1" ht="12">
      <c r="A713" s="64">
        <v>240314</v>
      </c>
      <c r="B713" s="65" t="s">
        <v>1059</v>
      </c>
      <c r="C713" s="68">
        <v>219844098</v>
      </c>
      <c r="D713" s="74" t="s">
        <v>2074</v>
      </c>
      <c r="E713" s="66">
        <v>9721</v>
      </c>
      <c r="F713" s="66">
        <v>0</v>
      </c>
    </row>
    <row r="714" spans="1:6" s="67" customFormat="1" ht="12">
      <c r="A714" s="64">
        <v>240314</v>
      </c>
      <c r="B714" s="65" t="s">
        <v>1059</v>
      </c>
      <c r="C714" s="68">
        <v>211044110</v>
      </c>
      <c r="D714" s="74" t="s">
        <v>2075</v>
      </c>
      <c r="E714" s="66">
        <v>6507</v>
      </c>
      <c r="F714" s="66">
        <v>0</v>
      </c>
    </row>
    <row r="715" spans="1:6" s="67" customFormat="1" ht="12">
      <c r="A715" s="64">
        <v>240314</v>
      </c>
      <c r="B715" s="65" t="s">
        <v>1059</v>
      </c>
      <c r="C715" s="68">
        <v>217944279</v>
      </c>
      <c r="D715" s="74" t="s">
        <v>2076</v>
      </c>
      <c r="E715" s="66">
        <v>43139</v>
      </c>
      <c r="F715" s="66">
        <v>0</v>
      </c>
    </row>
    <row r="716" spans="1:6" s="67" customFormat="1" ht="12">
      <c r="A716" s="64">
        <v>240314</v>
      </c>
      <c r="B716" s="65" t="s">
        <v>1059</v>
      </c>
      <c r="C716" s="68">
        <v>217844378</v>
      </c>
      <c r="D716" s="74" t="s">
        <v>2077</v>
      </c>
      <c r="E716" s="66">
        <v>14846</v>
      </c>
      <c r="F716" s="66">
        <v>0</v>
      </c>
    </row>
    <row r="717" spans="1:6" s="67" customFormat="1" ht="12">
      <c r="A717" s="64">
        <v>240314</v>
      </c>
      <c r="B717" s="65" t="s">
        <v>1059</v>
      </c>
      <c r="C717" s="68">
        <v>212044420</v>
      </c>
      <c r="D717" s="74" t="s">
        <v>2078</v>
      </c>
      <c r="E717" s="66">
        <v>3769</v>
      </c>
      <c r="F717" s="66">
        <v>0</v>
      </c>
    </row>
    <row r="718" spans="1:6" s="67" customFormat="1" ht="12">
      <c r="A718" s="64">
        <v>240314</v>
      </c>
      <c r="B718" s="65" t="s">
        <v>1059</v>
      </c>
      <c r="C718" s="68">
        <v>216044560</v>
      </c>
      <c r="D718" s="74" t="s">
        <v>2079</v>
      </c>
      <c r="E718" s="66">
        <v>101315</v>
      </c>
      <c r="F718" s="66">
        <v>0</v>
      </c>
    </row>
    <row r="719" spans="1:6" s="67" customFormat="1" ht="12">
      <c r="A719" s="64">
        <v>240314</v>
      </c>
      <c r="B719" s="65" t="s">
        <v>1059</v>
      </c>
      <c r="C719" s="68">
        <v>215044650</v>
      </c>
      <c r="D719" s="74" t="s">
        <v>2080</v>
      </c>
      <c r="E719" s="66">
        <v>48234</v>
      </c>
      <c r="F719" s="66">
        <v>0</v>
      </c>
    </row>
    <row r="720" spans="1:6" s="67" customFormat="1" ht="12">
      <c r="A720" s="64">
        <v>240314</v>
      </c>
      <c r="B720" s="65" t="s">
        <v>1059</v>
      </c>
      <c r="C720" s="68">
        <v>214744847</v>
      </c>
      <c r="D720" s="74" t="s">
        <v>2081</v>
      </c>
      <c r="E720" s="66">
        <v>121220</v>
      </c>
      <c r="F720" s="66">
        <v>0</v>
      </c>
    </row>
    <row r="721" spans="1:6" s="67" customFormat="1" ht="12">
      <c r="A721" s="64">
        <v>240314</v>
      </c>
      <c r="B721" s="65" t="s">
        <v>1059</v>
      </c>
      <c r="C721" s="68">
        <v>215544855</v>
      </c>
      <c r="D721" s="74" t="s">
        <v>2082</v>
      </c>
      <c r="E721" s="66">
        <v>11425</v>
      </c>
      <c r="F721" s="66">
        <v>0</v>
      </c>
    </row>
    <row r="722" spans="1:6" s="67" customFormat="1" ht="12">
      <c r="A722" s="64">
        <v>240314</v>
      </c>
      <c r="B722" s="65" t="s">
        <v>1059</v>
      </c>
      <c r="C722" s="68">
        <v>217444874</v>
      </c>
      <c r="D722" s="74" t="s">
        <v>2083</v>
      </c>
      <c r="E722" s="66">
        <v>26468</v>
      </c>
      <c r="F722" s="66">
        <v>0</v>
      </c>
    </row>
    <row r="723" spans="1:6" s="67" customFormat="1" ht="12">
      <c r="A723" s="64">
        <v>240314</v>
      </c>
      <c r="B723" s="65" t="s">
        <v>1059</v>
      </c>
      <c r="C723" s="68">
        <v>213047030</v>
      </c>
      <c r="D723" s="74" t="s">
        <v>2084</v>
      </c>
      <c r="E723" s="66">
        <v>19828</v>
      </c>
      <c r="F723" s="66">
        <v>0</v>
      </c>
    </row>
    <row r="724" spans="1:6" s="67" customFormat="1" ht="12">
      <c r="A724" s="64">
        <v>240314</v>
      </c>
      <c r="B724" s="65" t="s">
        <v>1059</v>
      </c>
      <c r="C724" s="68">
        <v>215347053</v>
      </c>
      <c r="D724" s="74" t="s">
        <v>2085</v>
      </c>
      <c r="E724" s="66">
        <v>50680</v>
      </c>
      <c r="F724" s="66">
        <v>0</v>
      </c>
    </row>
    <row r="725" spans="1:6" s="67" customFormat="1" ht="12">
      <c r="A725" s="64">
        <v>240314</v>
      </c>
      <c r="B725" s="65" t="s">
        <v>1059</v>
      </c>
      <c r="C725" s="68">
        <v>215847058</v>
      </c>
      <c r="D725" s="74" t="s">
        <v>2086</v>
      </c>
      <c r="E725" s="66">
        <v>54338</v>
      </c>
      <c r="F725" s="66">
        <v>0</v>
      </c>
    </row>
    <row r="726" spans="1:6" s="67" customFormat="1" ht="12">
      <c r="A726" s="64">
        <v>240314</v>
      </c>
      <c r="B726" s="65" t="s">
        <v>1059</v>
      </c>
      <c r="C726" s="68">
        <v>216147161</v>
      </c>
      <c r="D726" s="74" t="s">
        <v>2087</v>
      </c>
      <c r="E726" s="66">
        <v>14140</v>
      </c>
      <c r="F726" s="66">
        <v>0</v>
      </c>
    </row>
    <row r="727" spans="1:6" s="67" customFormat="1" ht="12">
      <c r="A727" s="64">
        <v>240314</v>
      </c>
      <c r="B727" s="65" t="s">
        <v>1059</v>
      </c>
      <c r="C727" s="68">
        <v>217047170</v>
      </c>
      <c r="D727" s="74" t="s">
        <v>2088</v>
      </c>
      <c r="E727" s="66">
        <v>29232</v>
      </c>
      <c r="F727" s="66">
        <v>0</v>
      </c>
    </row>
    <row r="728" spans="1:6" s="67" customFormat="1" ht="12">
      <c r="A728" s="64">
        <v>240314</v>
      </c>
      <c r="B728" s="65" t="s">
        <v>1059</v>
      </c>
      <c r="C728" s="68">
        <v>210547205</v>
      </c>
      <c r="D728" s="74" t="s">
        <v>2089</v>
      </c>
      <c r="E728" s="66">
        <v>17783</v>
      </c>
      <c r="F728" s="66">
        <v>0</v>
      </c>
    </row>
    <row r="729" spans="1:6" s="67" customFormat="1" ht="12">
      <c r="A729" s="64">
        <v>240314</v>
      </c>
      <c r="B729" s="65" t="s">
        <v>1059</v>
      </c>
      <c r="C729" s="68">
        <v>214547245</v>
      </c>
      <c r="D729" s="74" t="s">
        <v>2090</v>
      </c>
      <c r="E729" s="66">
        <v>117862</v>
      </c>
      <c r="F729" s="66">
        <v>0</v>
      </c>
    </row>
    <row r="730" spans="1:6" s="67" customFormat="1" ht="12">
      <c r="A730" s="64">
        <v>240314</v>
      </c>
      <c r="B730" s="65" t="s">
        <v>1059</v>
      </c>
      <c r="C730" s="68">
        <v>215847258</v>
      </c>
      <c r="D730" s="74" t="s">
        <v>2091</v>
      </c>
      <c r="E730" s="66">
        <v>24172</v>
      </c>
      <c r="F730" s="66">
        <v>0</v>
      </c>
    </row>
    <row r="731" spans="1:6" s="67" customFormat="1" ht="12">
      <c r="A731" s="64">
        <v>240314</v>
      </c>
      <c r="B731" s="65" t="s">
        <v>1059</v>
      </c>
      <c r="C731" s="68">
        <v>216847268</v>
      </c>
      <c r="D731" s="74" t="s">
        <v>2092</v>
      </c>
      <c r="E731" s="66">
        <v>33841</v>
      </c>
      <c r="F731" s="66">
        <v>0</v>
      </c>
    </row>
    <row r="732" spans="1:6" s="67" customFormat="1" ht="12">
      <c r="A732" s="64">
        <v>240314</v>
      </c>
      <c r="B732" s="65" t="s">
        <v>1059</v>
      </c>
      <c r="C732" s="68">
        <v>218847288</v>
      </c>
      <c r="D732" s="74" t="s">
        <v>2093</v>
      </c>
      <c r="E732" s="66">
        <v>74677</v>
      </c>
      <c r="F732" s="66">
        <v>0</v>
      </c>
    </row>
    <row r="733" spans="1:6" s="67" customFormat="1" ht="12">
      <c r="A733" s="64">
        <v>240314</v>
      </c>
      <c r="B733" s="65" t="s">
        <v>1059</v>
      </c>
      <c r="C733" s="68">
        <v>211847318</v>
      </c>
      <c r="D733" s="74" t="s">
        <v>2094</v>
      </c>
      <c r="E733" s="66">
        <v>53994</v>
      </c>
      <c r="F733" s="66">
        <v>0</v>
      </c>
    </row>
    <row r="734" spans="1:6" s="67" customFormat="1" ht="12">
      <c r="A734" s="64">
        <v>240314</v>
      </c>
      <c r="B734" s="65" t="s">
        <v>1059</v>
      </c>
      <c r="C734" s="68">
        <v>216047460</v>
      </c>
      <c r="D734" s="74" t="s">
        <v>2095</v>
      </c>
      <c r="E734" s="66">
        <v>35161</v>
      </c>
      <c r="F734" s="66">
        <v>0</v>
      </c>
    </row>
    <row r="735" spans="1:6" s="67" customFormat="1" ht="12">
      <c r="A735" s="64">
        <v>240314</v>
      </c>
      <c r="B735" s="65" t="s">
        <v>1059</v>
      </c>
      <c r="C735" s="68">
        <v>214147541</v>
      </c>
      <c r="D735" s="74" t="s">
        <v>2096</v>
      </c>
      <c r="E735" s="66">
        <v>16954</v>
      </c>
      <c r="F735" s="66">
        <v>0</v>
      </c>
    </row>
    <row r="736" spans="1:6" s="67" customFormat="1" ht="12">
      <c r="A736" s="64">
        <v>240314</v>
      </c>
      <c r="B736" s="65" t="s">
        <v>1059</v>
      </c>
      <c r="C736" s="68">
        <v>214547545</v>
      </c>
      <c r="D736" s="74" t="s">
        <v>2097</v>
      </c>
      <c r="E736" s="66">
        <v>31109</v>
      </c>
      <c r="F736" s="66">
        <v>0</v>
      </c>
    </row>
    <row r="737" spans="1:6" s="67" customFormat="1" ht="12">
      <c r="A737" s="64">
        <v>240314</v>
      </c>
      <c r="B737" s="65" t="s">
        <v>1059</v>
      </c>
      <c r="C737" s="68">
        <v>215147551</v>
      </c>
      <c r="D737" s="74" t="s">
        <v>2098</v>
      </c>
      <c r="E737" s="66">
        <v>65600</v>
      </c>
      <c r="F737" s="66">
        <v>0</v>
      </c>
    </row>
    <row r="738" spans="1:6" s="67" customFormat="1" ht="12">
      <c r="A738" s="64">
        <v>240314</v>
      </c>
      <c r="B738" s="65" t="s">
        <v>1059</v>
      </c>
      <c r="C738" s="68">
        <v>215547555</v>
      </c>
      <c r="D738" s="74" t="s">
        <v>2099</v>
      </c>
      <c r="E738" s="66">
        <v>90270</v>
      </c>
      <c r="F738" s="66">
        <v>0</v>
      </c>
    </row>
    <row r="739" spans="1:6" s="67" customFormat="1" ht="12">
      <c r="A739" s="64">
        <v>240314</v>
      </c>
      <c r="B739" s="65" t="s">
        <v>1059</v>
      </c>
      <c r="C739" s="68">
        <v>217047570</v>
      </c>
      <c r="D739" s="74" t="s">
        <v>2100</v>
      </c>
      <c r="E739" s="66">
        <v>39779</v>
      </c>
      <c r="F739" s="66">
        <v>0</v>
      </c>
    </row>
    <row r="740" spans="1:6" s="67" customFormat="1" ht="12">
      <c r="A740" s="64">
        <v>240314</v>
      </c>
      <c r="B740" s="65" t="s">
        <v>1059</v>
      </c>
      <c r="C740" s="68">
        <v>210547605</v>
      </c>
      <c r="D740" s="74" t="s">
        <v>2101</v>
      </c>
      <c r="E740" s="66">
        <v>15050</v>
      </c>
      <c r="F740" s="66">
        <v>0</v>
      </c>
    </row>
    <row r="741" spans="1:6" s="67" customFormat="1" ht="12">
      <c r="A741" s="64">
        <v>240314</v>
      </c>
      <c r="B741" s="65" t="s">
        <v>1059</v>
      </c>
      <c r="C741" s="68">
        <v>216047660</v>
      </c>
      <c r="D741" s="74" t="s">
        <v>2102</v>
      </c>
      <c r="E741" s="66">
        <v>22766</v>
      </c>
      <c r="F741" s="66">
        <v>0</v>
      </c>
    </row>
    <row r="742" spans="1:6" s="67" customFormat="1" ht="12">
      <c r="A742" s="64">
        <v>240314</v>
      </c>
      <c r="B742" s="65" t="s">
        <v>1059</v>
      </c>
      <c r="C742" s="68">
        <v>217547675</v>
      </c>
      <c r="D742" s="74" t="s">
        <v>2103</v>
      </c>
      <c r="E742" s="66">
        <v>19538</v>
      </c>
      <c r="F742" s="66">
        <v>0</v>
      </c>
    </row>
    <row r="743" spans="1:6" s="67" customFormat="1" ht="12">
      <c r="A743" s="64">
        <v>240314</v>
      </c>
      <c r="B743" s="65" t="s">
        <v>1059</v>
      </c>
      <c r="C743" s="68">
        <v>219247692</v>
      </c>
      <c r="D743" s="74" t="s">
        <v>2104</v>
      </c>
      <c r="E743" s="66">
        <v>42308</v>
      </c>
      <c r="F743" s="66">
        <v>0</v>
      </c>
    </row>
    <row r="744" spans="1:6" s="67" customFormat="1" ht="12">
      <c r="A744" s="64">
        <v>240314</v>
      </c>
      <c r="B744" s="65" t="s">
        <v>1059</v>
      </c>
      <c r="C744" s="68">
        <v>210347703</v>
      </c>
      <c r="D744" s="74" t="s">
        <v>2105</v>
      </c>
      <c r="E744" s="66">
        <v>22620</v>
      </c>
      <c r="F744" s="66">
        <v>0</v>
      </c>
    </row>
    <row r="745" spans="1:6" s="67" customFormat="1" ht="12">
      <c r="A745" s="64">
        <v>240314</v>
      </c>
      <c r="B745" s="65" t="s">
        <v>1059</v>
      </c>
      <c r="C745" s="68">
        <v>210747707</v>
      </c>
      <c r="D745" s="74" t="s">
        <v>2106</v>
      </c>
      <c r="E745" s="66">
        <v>42846</v>
      </c>
      <c r="F745" s="66">
        <v>0</v>
      </c>
    </row>
    <row r="746" spans="1:6" s="67" customFormat="1" ht="12">
      <c r="A746" s="64">
        <v>240314</v>
      </c>
      <c r="B746" s="65" t="s">
        <v>1059</v>
      </c>
      <c r="C746" s="68">
        <v>212047720</v>
      </c>
      <c r="D746" s="74" t="s">
        <v>2107</v>
      </c>
      <c r="E746" s="66">
        <v>21460</v>
      </c>
      <c r="F746" s="66">
        <v>0</v>
      </c>
    </row>
    <row r="747" spans="1:6" s="67" customFormat="1" ht="12">
      <c r="A747" s="64">
        <v>240314</v>
      </c>
      <c r="B747" s="65" t="s">
        <v>1059</v>
      </c>
      <c r="C747" s="68">
        <v>214547745</v>
      </c>
      <c r="D747" s="74" t="s">
        <v>2108</v>
      </c>
      <c r="E747" s="66">
        <v>43251</v>
      </c>
      <c r="F747" s="66">
        <v>0</v>
      </c>
    </row>
    <row r="748" spans="1:6" s="67" customFormat="1" ht="12">
      <c r="A748" s="64">
        <v>240314</v>
      </c>
      <c r="B748" s="65" t="s">
        <v>1059</v>
      </c>
      <c r="C748" s="68">
        <v>219847798</v>
      </c>
      <c r="D748" s="74" t="s">
        <v>2109</v>
      </c>
      <c r="E748" s="66">
        <v>32091</v>
      </c>
      <c r="F748" s="66">
        <v>0</v>
      </c>
    </row>
    <row r="749" spans="1:6" s="67" customFormat="1" ht="12">
      <c r="A749" s="64">
        <v>240314</v>
      </c>
      <c r="B749" s="65" t="s">
        <v>1059</v>
      </c>
      <c r="C749" s="68">
        <v>216047960</v>
      </c>
      <c r="D749" s="74" t="s">
        <v>2110</v>
      </c>
      <c r="E749" s="66">
        <v>15802</v>
      </c>
      <c r="F749" s="66">
        <v>0</v>
      </c>
    </row>
    <row r="750" spans="1:6" s="67" customFormat="1" ht="12">
      <c r="A750" s="64">
        <v>240314</v>
      </c>
      <c r="B750" s="65" t="s">
        <v>1059</v>
      </c>
      <c r="C750" s="68">
        <v>218047980</v>
      </c>
      <c r="D750" s="74" t="s">
        <v>2111</v>
      </c>
      <c r="E750" s="66">
        <v>100243</v>
      </c>
      <c r="F750" s="66">
        <v>0</v>
      </c>
    </row>
    <row r="751" spans="1:6" s="67" customFormat="1" ht="12">
      <c r="A751" s="64">
        <v>240314</v>
      </c>
      <c r="B751" s="65" t="s">
        <v>1059</v>
      </c>
      <c r="C751" s="68">
        <v>210650006</v>
      </c>
      <c r="D751" s="74" t="s">
        <v>2112</v>
      </c>
      <c r="E751" s="66">
        <v>77204</v>
      </c>
      <c r="F751" s="66">
        <v>0</v>
      </c>
    </row>
    <row r="752" spans="1:6" s="67" customFormat="1" ht="12">
      <c r="A752" s="64">
        <v>240314</v>
      </c>
      <c r="B752" s="65" t="s">
        <v>1059</v>
      </c>
      <c r="C752" s="68">
        <v>211050110</v>
      </c>
      <c r="D752" s="74" t="s">
        <v>2113</v>
      </c>
      <c r="E752" s="66">
        <v>4314</v>
      </c>
      <c r="F752" s="66">
        <v>0</v>
      </c>
    </row>
    <row r="753" spans="1:6" s="67" customFormat="1" ht="12">
      <c r="A753" s="64">
        <v>240314</v>
      </c>
      <c r="B753" s="65" t="s">
        <v>1059</v>
      </c>
      <c r="C753" s="68">
        <v>212450124</v>
      </c>
      <c r="D753" s="74" t="s">
        <v>2114</v>
      </c>
      <c r="E753" s="66">
        <v>4843</v>
      </c>
      <c r="F753" s="66">
        <v>0</v>
      </c>
    </row>
    <row r="754" spans="1:6" s="67" customFormat="1" ht="12">
      <c r="A754" s="64">
        <v>240314</v>
      </c>
      <c r="B754" s="65" t="s">
        <v>1059</v>
      </c>
      <c r="C754" s="68">
        <v>215050150</v>
      </c>
      <c r="D754" s="74" t="s">
        <v>2115</v>
      </c>
      <c r="E754" s="66">
        <v>9675</v>
      </c>
      <c r="F754" s="66">
        <v>0</v>
      </c>
    </row>
    <row r="755" spans="1:6" s="67" customFormat="1" ht="12">
      <c r="A755" s="64">
        <v>240314</v>
      </c>
      <c r="B755" s="65" t="s">
        <v>1059</v>
      </c>
      <c r="C755" s="68">
        <v>212350223</v>
      </c>
      <c r="D755" s="74" t="s">
        <v>2116</v>
      </c>
      <c r="E755" s="66">
        <v>5917</v>
      </c>
      <c r="F755" s="66">
        <v>0</v>
      </c>
    </row>
    <row r="756" spans="1:6" s="67" customFormat="1" ht="12">
      <c r="A756" s="64">
        <v>240314</v>
      </c>
      <c r="B756" s="65" t="s">
        <v>1059</v>
      </c>
      <c r="C756" s="68">
        <v>212650226</v>
      </c>
      <c r="D756" s="74" t="s">
        <v>2117</v>
      </c>
      <c r="E756" s="66">
        <v>22347</v>
      </c>
      <c r="F756" s="66">
        <v>0</v>
      </c>
    </row>
    <row r="757" spans="1:6" s="67" customFormat="1" ht="12">
      <c r="A757" s="64">
        <v>240314</v>
      </c>
      <c r="B757" s="65" t="s">
        <v>1059</v>
      </c>
      <c r="C757" s="68">
        <v>214550245</v>
      </c>
      <c r="D757" s="74" t="s">
        <v>2118</v>
      </c>
      <c r="E757" s="66">
        <v>3662</v>
      </c>
      <c r="F757" s="66">
        <v>0</v>
      </c>
    </row>
    <row r="758" spans="1:6" s="67" customFormat="1" ht="12">
      <c r="A758" s="64">
        <v>240314</v>
      </c>
      <c r="B758" s="65" t="s">
        <v>1059</v>
      </c>
      <c r="C758" s="68">
        <v>215150251</v>
      </c>
      <c r="D758" s="74" t="s">
        <v>2119</v>
      </c>
      <c r="E758" s="66">
        <v>7567</v>
      </c>
      <c r="F758" s="66">
        <v>0</v>
      </c>
    </row>
    <row r="759" spans="1:6" s="67" customFormat="1" ht="12">
      <c r="A759" s="64">
        <v>240314</v>
      </c>
      <c r="B759" s="65" t="s">
        <v>1059</v>
      </c>
      <c r="C759" s="68">
        <v>217050270</v>
      </c>
      <c r="D759" s="74" t="s">
        <v>2120</v>
      </c>
      <c r="E759" s="66">
        <v>4812</v>
      </c>
      <c r="F759" s="66">
        <v>0</v>
      </c>
    </row>
    <row r="760" spans="1:6" s="67" customFormat="1" ht="12">
      <c r="A760" s="64">
        <v>240314</v>
      </c>
      <c r="B760" s="65" t="s">
        <v>1059</v>
      </c>
      <c r="C760" s="68">
        <v>218750287</v>
      </c>
      <c r="D760" s="74" t="s">
        <v>2121</v>
      </c>
      <c r="E760" s="66">
        <v>14941</v>
      </c>
      <c r="F760" s="66">
        <v>0</v>
      </c>
    </row>
    <row r="761" spans="1:6" s="67" customFormat="1" ht="12">
      <c r="A761" s="64">
        <v>240314</v>
      </c>
      <c r="B761" s="65" t="s">
        <v>1059</v>
      </c>
      <c r="C761" s="68">
        <v>211350313</v>
      </c>
      <c r="D761" s="74" t="s">
        <v>2122</v>
      </c>
      <c r="E761" s="66">
        <v>64038</v>
      </c>
      <c r="F761" s="66">
        <v>0</v>
      </c>
    </row>
    <row r="762" spans="1:6" s="67" customFormat="1" ht="12">
      <c r="A762" s="64">
        <v>240314</v>
      </c>
      <c r="B762" s="65" t="s">
        <v>1059</v>
      </c>
      <c r="C762" s="68">
        <v>211850318</v>
      </c>
      <c r="D762" s="74" t="s">
        <v>2123</v>
      </c>
      <c r="E762" s="66">
        <v>12631</v>
      </c>
      <c r="F762" s="66">
        <v>0</v>
      </c>
    </row>
    <row r="763" spans="1:6" s="67" customFormat="1" ht="12">
      <c r="A763" s="64">
        <v>240314</v>
      </c>
      <c r="B763" s="65" t="s">
        <v>1059</v>
      </c>
      <c r="C763" s="68">
        <v>212550325</v>
      </c>
      <c r="D763" s="74" t="s">
        <v>2124</v>
      </c>
      <c r="E763" s="66">
        <v>11869</v>
      </c>
      <c r="F763" s="66">
        <v>0</v>
      </c>
    </row>
    <row r="764" spans="1:6" s="67" customFormat="1" ht="12">
      <c r="A764" s="64">
        <v>240314</v>
      </c>
      <c r="B764" s="65" t="s">
        <v>1059</v>
      </c>
      <c r="C764" s="68">
        <v>213050330</v>
      </c>
      <c r="D764" s="74" t="s">
        <v>2125</v>
      </c>
      <c r="E764" s="66">
        <v>14616</v>
      </c>
      <c r="F764" s="66">
        <v>0</v>
      </c>
    </row>
    <row r="765" spans="1:6" s="67" customFormat="1" ht="12">
      <c r="A765" s="64">
        <v>240314</v>
      </c>
      <c r="B765" s="65" t="s">
        <v>1059</v>
      </c>
      <c r="C765" s="68">
        <v>215050350</v>
      </c>
      <c r="D765" s="74" t="s">
        <v>2126</v>
      </c>
      <c r="E765" s="66">
        <v>28352</v>
      </c>
      <c r="F765" s="66">
        <v>0</v>
      </c>
    </row>
    <row r="766" spans="1:6" s="67" customFormat="1" ht="12">
      <c r="A766" s="64">
        <v>240314</v>
      </c>
      <c r="B766" s="65" t="s">
        <v>1059</v>
      </c>
      <c r="C766" s="68">
        <v>217050370</v>
      </c>
      <c r="D766" s="74" t="s">
        <v>2127</v>
      </c>
      <c r="E766" s="66">
        <v>13120</v>
      </c>
      <c r="F766" s="66">
        <v>0</v>
      </c>
    </row>
    <row r="767" spans="1:6" s="67" customFormat="1" ht="12">
      <c r="A767" s="64">
        <v>240314</v>
      </c>
      <c r="B767" s="65" t="s">
        <v>1059</v>
      </c>
      <c r="C767" s="68">
        <v>210050400</v>
      </c>
      <c r="D767" s="74" t="s">
        <v>2128</v>
      </c>
      <c r="E767" s="66">
        <v>11920</v>
      </c>
      <c r="F767" s="66">
        <v>0</v>
      </c>
    </row>
    <row r="768" spans="1:6" s="67" customFormat="1" ht="12">
      <c r="A768" s="64">
        <v>240314</v>
      </c>
      <c r="B768" s="65" t="s">
        <v>1059</v>
      </c>
      <c r="C768" s="68">
        <v>215050450</v>
      </c>
      <c r="D768" s="74" t="s">
        <v>2129</v>
      </c>
      <c r="E768" s="66">
        <v>15447</v>
      </c>
      <c r="F768" s="66">
        <v>0</v>
      </c>
    </row>
    <row r="769" spans="1:6" s="67" customFormat="1" ht="12">
      <c r="A769" s="64">
        <v>240314</v>
      </c>
      <c r="B769" s="65" t="s">
        <v>1059</v>
      </c>
      <c r="C769" s="68">
        <v>216850568</v>
      </c>
      <c r="D769" s="74" t="s">
        <v>2130</v>
      </c>
      <c r="E769" s="66">
        <v>25318</v>
      </c>
      <c r="F769" s="66">
        <v>0</v>
      </c>
    </row>
    <row r="770" spans="1:6" s="67" customFormat="1" ht="12">
      <c r="A770" s="64">
        <v>240314</v>
      </c>
      <c r="B770" s="65" t="s">
        <v>1059</v>
      </c>
      <c r="C770" s="68">
        <v>217350573</v>
      </c>
      <c r="D770" s="74" t="s">
        <v>2131</v>
      </c>
      <c r="E770" s="66">
        <v>34766</v>
      </c>
      <c r="F770" s="66">
        <v>0</v>
      </c>
    </row>
    <row r="771" spans="1:6" s="67" customFormat="1" ht="12">
      <c r="A771" s="64">
        <v>240314</v>
      </c>
      <c r="B771" s="65" t="s">
        <v>1059</v>
      </c>
      <c r="C771" s="68">
        <v>217750577</v>
      </c>
      <c r="D771" s="74" t="s">
        <v>2132</v>
      </c>
      <c r="E771" s="66">
        <v>12104</v>
      </c>
      <c r="F771" s="66">
        <v>0</v>
      </c>
    </row>
    <row r="772" spans="1:6" s="67" customFormat="1" ht="12">
      <c r="A772" s="64">
        <v>240314</v>
      </c>
      <c r="B772" s="65" t="s">
        <v>1059</v>
      </c>
      <c r="C772" s="68">
        <v>219050590</v>
      </c>
      <c r="D772" s="74" t="s">
        <v>2133</v>
      </c>
      <c r="E772" s="66">
        <v>21317</v>
      </c>
      <c r="F772" s="66">
        <v>0</v>
      </c>
    </row>
    <row r="773" spans="1:6" s="67" customFormat="1" ht="12">
      <c r="A773" s="64">
        <v>240314</v>
      </c>
      <c r="B773" s="65" t="s">
        <v>1059</v>
      </c>
      <c r="C773" s="68">
        <v>210650606</v>
      </c>
      <c r="D773" s="74" t="s">
        <v>2134</v>
      </c>
      <c r="E773" s="66">
        <v>14977</v>
      </c>
      <c r="F773" s="66">
        <v>0</v>
      </c>
    </row>
    <row r="774" spans="1:6" s="67" customFormat="1" ht="12">
      <c r="A774" s="64">
        <v>240314</v>
      </c>
      <c r="B774" s="65" t="s">
        <v>1059</v>
      </c>
      <c r="C774" s="68">
        <v>218050680</v>
      </c>
      <c r="D774" s="74" t="s">
        <v>2135</v>
      </c>
      <c r="E774" s="66">
        <v>11330</v>
      </c>
      <c r="F774" s="66">
        <v>0</v>
      </c>
    </row>
    <row r="775" spans="1:6" s="67" customFormat="1" ht="12">
      <c r="A775" s="64">
        <v>240314</v>
      </c>
      <c r="B775" s="65" t="s">
        <v>1059</v>
      </c>
      <c r="C775" s="68">
        <v>218350683</v>
      </c>
      <c r="D775" s="74" t="s">
        <v>2136</v>
      </c>
      <c r="E775" s="66">
        <v>10304</v>
      </c>
      <c r="F775" s="66">
        <v>0</v>
      </c>
    </row>
    <row r="776" spans="1:6" s="67" customFormat="1" ht="12">
      <c r="A776" s="64">
        <v>240314</v>
      </c>
      <c r="B776" s="65" t="s">
        <v>1059</v>
      </c>
      <c r="C776" s="68">
        <v>218650686</v>
      </c>
      <c r="D776" s="74" t="s">
        <v>2137</v>
      </c>
      <c r="E776" s="66">
        <v>1952</v>
      </c>
      <c r="F776" s="66">
        <v>0</v>
      </c>
    </row>
    <row r="777" spans="1:6" s="67" customFormat="1" ht="12">
      <c r="A777" s="64">
        <v>240314</v>
      </c>
      <c r="B777" s="65" t="s">
        <v>1059</v>
      </c>
      <c r="C777" s="68">
        <v>218950689</v>
      </c>
      <c r="D777" s="74" t="s">
        <v>2138</v>
      </c>
      <c r="E777" s="66">
        <v>25812</v>
      </c>
      <c r="F777" s="66">
        <v>0</v>
      </c>
    </row>
    <row r="778" spans="1:6" s="67" customFormat="1" ht="12">
      <c r="A778" s="64">
        <v>240314</v>
      </c>
      <c r="B778" s="65" t="s">
        <v>1059</v>
      </c>
      <c r="C778" s="68">
        <v>211150711</v>
      </c>
      <c r="D778" s="74" t="s">
        <v>2139</v>
      </c>
      <c r="E778" s="66">
        <v>34454</v>
      </c>
      <c r="F778" s="66">
        <v>0</v>
      </c>
    </row>
    <row r="779" spans="1:6" s="67" customFormat="1" ht="12">
      <c r="A779" s="64">
        <v>240314</v>
      </c>
      <c r="B779" s="65" t="s">
        <v>1059</v>
      </c>
      <c r="C779" s="68">
        <v>211952019</v>
      </c>
      <c r="D779" s="74" t="s">
        <v>2140</v>
      </c>
      <c r="E779" s="66">
        <v>14727</v>
      </c>
      <c r="F779" s="66">
        <v>0</v>
      </c>
    </row>
    <row r="780" spans="1:6" s="67" customFormat="1" ht="12">
      <c r="A780" s="64">
        <v>240314</v>
      </c>
      <c r="B780" s="65" t="s">
        <v>1059</v>
      </c>
      <c r="C780" s="68">
        <v>212252022</v>
      </c>
      <c r="D780" s="74" t="s">
        <v>2141</v>
      </c>
      <c r="E780" s="66">
        <v>8269</v>
      </c>
      <c r="F780" s="66">
        <v>0</v>
      </c>
    </row>
    <row r="781" spans="1:6" s="67" customFormat="1" ht="12">
      <c r="A781" s="64">
        <v>240314</v>
      </c>
      <c r="B781" s="65" t="s">
        <v>1059</v>
      </c>
      <c r="C781" s="68">
        <v>213652036</v>
      </c>
      <c r="D781" s="74" t="s">
        <v>2142</v>
      </c>
      <c r="E781" s="66">
        <v>11723</v>
      </c>
      <c r="F781" s="66">
        <v>0</v>
      </c>
    </row>
    <row r="782" spans="1:6" s="67" customFormat="1" ht="12">
      <c r="A782" s="64">
        <v>240314</v>
      </c>
      <c r="B782" s="65" t="s">
        <v>1059</v>
      </c>
      <c r="C782" s="68">
        <v>215152051</v>
      </c>
      <c r="D782" s="74" t="s">
        <v>2143</v>
      </c>
      <c r="E782" s="66">
        <v>11068</v>
      </c>
      <c r="F782" s="66">
        <v>0</v>
      </c>
    </row>
    <row r="783" spans="1:6" s="67" customFormat="1" ht="12">
      <c r="A783" s="64">
        <v>240314</v>
      </c>
      <c r="B783" s="65" t="s">
        <v>1059</v>
      </c>
      <c r="C783" s="68">
        <v>217952079</v>
      </c>
      <c r="D783" s="74" t="s">
        <v>2144</v>
      </c>
      <c r="E783" s="66">
        <v>80353</v>
      </c>
      <c r="F783" s="66">
        <v>0</v>
      </c>
    </row>
    <row r="784" spans="1:6" s="67" customFormat="1" ht="12">
      <c r="A784" s="64">
        <v>240314</v>
      </c>
      <c r="B784" s="65" t="s">
        <v>1059</v>
      </c>
      <c r="C784" s="68">
        <v>218352083</v>
      </c>
      <c r="D784" s="74" t="s">
        <v>2145</v>
      </c>
      <c r="E784" s="66">
        <v>9766</v>
      </c>
      <c r="F784" s="66">
        <v>0</v>
      </c>
    </row>
    <row r="785" spans="1:6" s="67" customFormat="1" ht="12">
      <c r="A785" s="64">
        <v>240314</v>
      </c>
      <c r="B785" s="65" t="s">
        <v>1059</v>
      </c>
      <c r="C785" s="68">
        <v>211052110</v>
      </c>
      <c r="D785" s="74" t="s">
        <v>2146</v>
      </c>
      <c r="E785" s="66">
        <v>26788</v>
      </c>
      <c r="F785" s="66">
        <v>0</v>
      </c>
    </row>
    <row r="786" spans="1:6" s="67" customFormat="1" ht="12">
      <c r="A786" s="64">
        <v>240314</v>
      </c>
      <c r="B786" s="65" t="s">
        <v>1059</v>
      </c>
      <c r="C786" s="68">
        <v>210352203</v>
      </c>
      <c r="D786" s="74" t="s">
        <v>2147</v>
      </c>
      <c r="E786" s="66">
        <v>12767</v>
      </c>
      <c r="F786" s="66">
        <v>0</v>
      </c>
    </row>
    <row r="787" spans="1:6" s="67" customFormat="1" ht="12">
      <c r="A787" s="64">
        <v>240314</v>
      </c>
      <c r="B787" s="65" t="s">
        <v>1059</v>
      </c>
      <c r="C787" s="68">
        <v>210752207</v>
      </c>
      <c r="D787" s="74" t="s">
        <v>2148</v>
      </c>
      <c r="E787" s="66">
        <v>11400</v>
      </c>
      <c r="F787" s="66">
        <v>0</v>
      </c>
    </row>
    <row r="788" spans="1:6" s="67" customFormat="1" ht="12">
      <c r="A788" s="64">
        <v>240314</v>
      </c>
      <c r="B788" s="65" t="s">
        <v>1059</v>
      </c>
      <c r="C788" s="68">
        <v>211052210</v>
      </c>
      <c r="D788" s="74" t="s">
        <v>2149</v>
      </c>
      <c r="E788" s="66">
        <v>7521</v>
      </c>
      <c r="F788" s="66">
        <v>0</v>
      </c>
    </row>
    <row r="789" spans="1:6" s="67" customFormat="1" ht="12">
      <c r="A789" s="64">
        <v>240314</v>
      </c>
      <c r="B789" s="65" t="s">
        <v>1059</v>
      </c>
      <c r="C789" s="68">
        <v>211552215</v>
      </c>
      <c r="D789" s="74" t="s">
        <v>2150</v>
      </c>
      <c r="E789" s="66">
        <v>21551</v>
      </c>
      <c r="F789" s="66">
        <v>0</v>
      </c>
    </row>
    <row r="790" spans="1:6" s="67" customFormat="1" ht="12">
      <c r="A790" s="64">
        <v>240314</v>
      </c>
      <c r="B790" s="65" t="s">
        <v>1059</v>
      </c>
      <c r="C790" s="68">
        <v>212452224</v>
      </c>
      <c r="D790" s="74" t="s">
        <v>2151</v>
      </c>
      <c r="E790" s="66">
        <v>9455</v>
      </c>
      <c r="F790" s="66">
        <v>0</v>
      </c>
    </row>
    <row r="791" spans="1:6" s="67" customFormat="1" ht="12">
      <c r="A791" s="64">
        <v>240314</v>
      </c>
      <c r="B791" s="65" t="s">
        <v>1059</v>
      </c>
      <c r="C791" s="68">
        <v>212752227</v>
      </c>
      <c r="D791" s="74" t="s">
        <v>2152</v>
      </c>
      <c r="E791" s="66">
        <v>48614</v>
      </c>
      <c r="F791" s="66">
        <v>0</v>
      </c>
    </row>
    <row r="792" spans="1:6" s="67" customFormat="1" ht="12">
      <c r="A792" s="64">
        <v>240314</v>
      </c>
      <c r="B792" s="65" t="s">
        <v>1059</v>
      </c>
      <c r="C792" s="68">
        <v>213352233</v>
      </c>
      <c r="D792" s="74" t="s">
        <v>2153</v>
      </c>
      <c r="E792" s="66">
        <v>11588</v>
      </c>
      <c r="F792" s="66">
        <v>0</v>
      </c>
    </row>
    <row r="793" spans="1:6" s="67" customFormat="1" ht="12">
      <c r="A793" s="64">
        <v>240314</v>
      </c>
      <c r="B793" s="65" t="s">
        <v>1059</v>
      </c>
      <c r="C793" s="68">
        <v>214052240</v>
      </c>
      <c r="D793" s="74" t="s">
        <v>2154</v>
      </c>
      <c r="E793" s="66">
        <v>14011</v>
      </c>
      <c r="F793" s="66">
        <v>0</v>
      </c>
    </row>
    <row r="794" spans="1:6" s="67" customFormat="1" ht="12">
      <c r="A794" s="64">
        <v>240314</v>
      </c>
      <c r="B794" s="65" t="s">
        <v>1059</v>
      </c>
      <c r="C794" s="68">
        <v>215052250</v>
      </c>
      <c r="D794" s="74" t="s">
        <v>2155</v>
      </c>
      <c r="E794" s="66">
        <v>58027</v>
      </c>
      <c r="F794" s="66">
        <v>0</v>
      </c>
    </row>
    <row r="795" spans="1:6" s="67" customFormat="1" ht="12">
      <c r="A795" s="64">
        <v>240314</v>
      </c>
      <c r="B795" s="65" t="s">
        <v>1059</v>
      </c>
      <c r="C795" s="68">
        <v>215452254</v>
      </c>
      <c r="D795" s="74" t="s">
        <v>2156</v>
      </c>
      <c r="E795" s="66">
        <v>8599</v>
      </c>
      <c r="F795" s="66">
        <v>0</v>
      </c>
    </row>
    <row r="796" spans="1:6" s="67" customFormat="1" ht="12">
      <c r="A796" s="64">
        <v>240314</v>
      </c>
      <c r="B796" s="65" t="s">
        <v>1059</v>
      </c>
      <c r="C796" s="68">
        <v>215652256</v>
      </c>
      <c r="D796" s="74" t="s">
        <v>2157</v>
      </c>
      <c r="E796" s="66">
        <v>16722</v>
      </c>
      <c r="F796" s="66">
        <v>0</v>
      </c>
    </row>
    <row r="797" spans="1:6" s="67" customFormat="1" ht="12">
      <c r="A797" s="64">
        <v>240314</v>
      </c>
      <c r="B797" s="65" t="s">
        <v>1059</v>
      </c>
      <c r="C797" s="68">
        <v>215852258</v>
      </c>
      <c r="D797" s="74" t="s">
        <v>2158</v>
      </c>
      <c r="E797" s="66">
        <v>21717</v>
      </c>
      <c r="F797" s="66">
        <v>0</v>
      </c>
    </row>
    <row r="798" spans="1:6" s="67" customFormat="1" ht="12">
      <c r="A798" s="64">
        <v>240314</v>
      </c>
      <c r="B798" s="65" t="s">
        <v>1059</v>
      </c>
      <c r="C798" s="68">
        <v>216052260</v>
      </c>
      <c r="D798" s="74" t="s">
        <v>2159</v>
      </c>
      <c r="E798" s="66">
        <v>20077</v>
      </c>
      <c r="F798" s="66">
        <v>0</v>
      </c>
    </row>
    <row r="799" spans="1:6" s="67" customFormat="1" ht="12">
      <c r="A799" s="64">
        <v>240314</v>
      </c>
      <c r="B799" s="65" t="s">
        <v>1059</v>
      </c>
      <c r="C799" s="68">
        <v>218752287</v>
      </c>
      <c r="D799" s="74" t="s">
        <v>2160</v>
      </c>
      <c r="E799" s="66">
        <v>6684</v>
      </c>
      <c r="F799" s="66">
        <v>0</v>
      </c>
    </row>
    <row r="800" spans="1:6" s="67" customFormat="1" ht="12">
      <c r="A800" s="64">
        <v>240314</v>
      </c>
      <c r="B800" s="65" t="s">
        <v>1059</v>
      </c>
      <c r="C800" s="68">
        <v>211752317</v>
      </c>
      <c r="D800" s="74" t="s">
        <v>2161</v>
      </c>
      <c r="E800" s="66">
        <v>25074</v>
      </c>
      <c r="F800" s="66">
        <v>0</v>
      </c>
    </row>
    <row r="801" spans="1:6" s="67" customFormat="1" ht="12">
      <c r="A801" s="64">
        <v>240314</v>
      </c>
      <c r="B801" s="65" t="s">
        <v>1059</v>
      </c>
      <c r="C801" s="68">
        <v>212052320</v>
      </c>
      <c r="D801" s="74" t="s">
        <v>2162</v>
      </c>
      <c r="E801" s="66">
        <v>19041</v>
      </c>
      <c r="F801" s="66">
        <v>0</v>
      </c>
    </row>
    <row r="802" spans="1:6" s="67" customFormat="1" ht="12">
      <c r="A802" s="64">
        <v>240314</v>
      </c>
      <c r="B802" s="65" t="s">
        <v>1059</v>
      </c>
      <c r="C802" s="68">
        <v>212352323</v>
      </c>
      <c r="D802" s="74" t="s">
        <v>2163</v>
      </c>
      <c r="E802" s="66">
        <v>7794</v>
      </c>
      <c r="F802" s="66">
        <v>0</v>
      </c>
    </row>
    <row r="803" spans="1:6" s="67" customFormat="1" ht="12">
      <c r="A803" s="64">
        <v>240314</v>
      </c>
      <c r="B803" s="65" t="s">
        <v>1059</v>
      </c>
      <c r="C803" s="68">
        <v>215252352</v>
      </c>
      <c r="D803" s="74" t="s">
        <v>2164</v>
      </c>
      <c r="E803" s="66">
        <v>9236</v>
      </c>
      <c r="F803" s="66">
        <v>0</v>
      </c>
    </row>
    <row r="804" spans="1:6" s="67" customFormat="1" ht="12">
      <c r="A804" s="64">
        <v>240314</v>
      </c>
      <c r="B804" s="65" t="s">
        <v>1059</v>
      </c>
      <c r="C804" s="68">
        <v>215452354</v>
      </c>
      <c r="D804" s="74" t="s">
        <v>2165</v>
      </c>
      <c r="E804" s="66">
        <v>10928</v>
      </c>
      <c r="F804" s="66">
        <v>0</v>
      </c>
    </row>
    <row r="805" spans="1:6" s="67" customFormat="1" ht="12">
      <c r="A805" s="64">
        <v>240314</v>
      </c>
      <c r="B805" s="65" t="s">
        <v>1059</v>
      </c>
      <c r="C805" s="68">
        <v>215652356</v>
      </c>
      <c r="D805" s="74" t="s">
        <v>2166</v>
      </c>
      <c r="E805" s="66">
        <v>113312</v>
      </c>
      <c r="F805" s="66">
        <v>0</v>
      </c>
    </row>
    <row r="806" spans="1:6" s="67" customFormat="1" ht="12">
      <c r="A806" s="64">
        <v>240314</v>
      </c>
      <c r="B806" s="65" t="s">
        <v>1059</v>
      </c>
      <c r="C806" s="68">
        <v>217852378</v>
      </c>
      <c r="D806" s="74" t="s">
        <v>2167</v>
      </c>
      <c r="E806" s="66">
        <v>23421</v>
      </c>
      <c r="F806" s="66">
        <v>0</v>
      </c>
    </row>
    <row r="807" spans="1:6" s="67" customFormat="1" ht="12">
      <c r="A807" s="64">
        <v>240314</v>
      </c>
      <c r="B807" s="65" t="s">
        <v>1059</v>
      </c>
      <c r="C807" s="68">
        <v>218152381</v>
      </c>
      <c r="D807" s="74" t="s">
        <v>2168</v>
      </c>
      <c r="E807" s="66">
        <v>16367</v>
      </c>
      <c r="F807" s="66">
        <v>0</v>
      </c>
    </row>
    <row r="808" spans="1:6" s="67" customFormat="1" ht="12">
      <c r="A808" s="64">
        <v>240314</v>
      </c>
      <c r="B808" s="65" t="s">
        <v>1059</v>
      </c>
      <c r="C808" s="68">
        <v>218552385</v>
      </c>
      <c r="D808" s="74" t="s">
        <v>2169</v>
      </c>
      <c r="E808" s="66">
        <v>7703</v>
      </c>
      <c r="F808" s="66">
        <v>0</v>
      </c>
    </row>
    <row r="809" spans="1:6" s="67" customFormat="1" ht="12">
      <c r="A809" s="64">
        <v>240314</v>
      </c>
      <c r="B809" s="65" t="s">
        <v>1059</v>
      </c>
      <c r="C809" s="68">
        <v>219052390</v>
      </c>
      <c r="D809" s="74" t="s">
        <v>2170</v>
      </c>
      <c r="E809" s="66">
        <v>23053</v>
      </c>
      <c r="F809" s="66">
        <v>0</v>
      </c>
    </row>
    <row r="810" spans="1:6" s="67" customFormat="1" ht="12">
      <c r="A810" s="64">
        <v>240314</v>
      </c>
      <c r="B810" s="65" t="s">
        <v>1059</v>
      </c>
      <c r="C810" s="68">
        <v>219952399</v>
      </c>
      <c r="D810" s="74" t="s">
        <v>2171</v>
      </c>
      <c r="E810" s="66">
        <v>29832</v>
      </c>
      <c r="F810" s="66">
        <v>0</v>
      </c>
    </row>
    <row r="811" spans="1:6" s="67" customFormat="1" ht="12">
      <c r="A811" s="64">
        <v>240314</v>
      </c>
      <c r="B811" s="65" t="s">
        <v>1059</v>
      </c>
      <c r="C811" s="68">
        <v>210552405</v>
      </c>
      <c r="D811" s="74" t="s">
        <v>2172</v>
      </c>
      <c r="E811" s="66">
        <v>14105</v>
      </c>
      <c r="F811" s="66">
        <v>0</v>
      </c>
    </row>
    <row r="812" spans="1:6" s="67" customFormat="1" ht="12">
      <c r="A812" s="64">
        <v>240314</v>
      </c>
      <c r="B812" s="65" t="s">
        <v>1059</v>
      </c>
      <c r="C812" s="68">
        <v>211152411</v>
      </c>
      <c r="D812" s="74" t="s">
        <v>2173</v>
      </c>
      <c r="E812" s="66">
        <v>15530</v>
      </c>
      <c r="F812" s="66">
        <v>0</v>
      </c>
    </row>
    <row r="813" spans="1:6" s="67" customFormat="1" ht="12">
      <c r="A813" s="64">
        <v>240314</v>
      </c>
      <c r="B813" s="65" t="s">
        <v>1059</v>
      </c>
      <c r="C813" s="68">
        <v>211852418</v>
      </c>
      <c r="D813" s="74" t="s">
        <v>2174</v>
      </c>
      <c r="E813" s="66">
        <v>16417</v>
      </c>
      <c r="F813" s="66">
        <v>0</v>
      </c>
    </row>
    <row r="814" spans="1:6" s="67" customFormat="1" ht="12">
      <c r="A814" s="64">
        <v>240314</v>
      </c>
      <c r="B814" s="65" t="s">
        <v>1059</v>
      </c>
      <c r="C814" s="68">
        <v>212752427</v>
      </c>
      <c r="D814" s="74" t="s">
        <v>2175</v>
      </c>
      <c r="E814" s="66">
        <v>30130</v>
      </c>
      <c r="F814" s="66">
        <v>0</v>
      </c>
    </row>
    <row r="815" spans="1:6" s="67" customFormat="1" ht="12">
      <c r="A815" s="64">
        <v>240314</v>
      </c>
      <c r="B815" s="65" t="s">
        <v>1059</v>
      </c>
      <c r="C815" s="68">
        <v>213552435</v>
      </c>
      <c r="D815" s="74" t="s">
        <v>2176</v>
      </c>
      <c r="E815" s="66">
        <v>9014</v>
      </c>
      <c r="F815" s="66">
        <v>0</v>
      </c>
    </row>
    <row r="816" spans="1:6" s="67" customFormat="1" ht="12">
      <c r="A816" s="64">
        <v>240314</v>
      </c>
      <c r="B816" s="65" t="s">
        <v>1059</v>
      </c>
      <c r="C816" s="68">
        <v>217352473</v>
      </c>
      <c r="D816" s="74" t="s">
        <v>2177</v>
      </c>
      <c r="E816" s="66">
        <v>21207</v>
      </c>
      <c r="F816" s="66">
        <v>0</v>
      </c>
    </row>
    <row r="817" spans="1:6" s="67" customFormat="1" ht="12">
      <c r="A817" s="64">
        <v>240314</v>
      </c>
      <c r="B817" s="65" t="s">
        <v>1059</v>
      </c>
      <c r="C817" s="68">
        <v>218052480</v>
      </c>
      <c r="D817" s="74" t="s">
        <v>2178</v>
      </c>
      <c r="E817" s="66">
        <v>3430</v>
      </c>
      <c r="F817" s="66">
        <v>0</v>
      </c>
    </row>
    <row r="818" spans="1:6" s="67" customFormat="1" ht="12">
      <c r="A818" s="64">
        <v>240314</v>
      </c>
      <c r="B818" s="65" t="s">
        <v>1059</v>
      </c>
      <c r="C818" s="68">
        <v>219052490</v>
      </c>
      <c r="D818" s="74" t="s">
        <v>2179</v>
      </c>
      <c r="E818" s="66">
        <v>40618</v>
      </c>
      <c r="F818" s="66">
        <v>0</v>
      </c>
    </row>
    <row r="819" spans="1:6" s="67" customFormat="1" ht="12">
      <c r="A819" s="64">
        <v>240314</v>
      </c>
      <c r="B819" s="65" t="s">
        <v>1059</v>
      </c>
      <c r="C819" s="68">
        <v>212052520</v>
      </c>
      <c r="D819" s="74" t="s">
        <v>2180</v>
      </c>
      <c r="E819" s="66">
        <v>15149</v>
      </c>
      <c r="F819" s="66">
        <v>0</v>
      </c>
    </row>
    <row r="820" spans="1:6" s="67" customFormat="1" ht="12">
      <c r="A820" s="64">
        <v>240314</v>
      </c>
      <c r="B820" s="65" t="s">
        <v>1059</v>
      </c>
      <c r="C820" s="68">
        <v>214052540</v>
      </c>
      <c r="D820" s="74" t="s">
        <v>2181</v>
      </c>
      <c r="E820" s="66">
        <v>17352</v>
      </c>
      <c r="F820" s="66">
        <v>0</v>
      </c>
    </row>
    <row r="821" spans="1:6" s="67" customFormat="1" ht="12">
      <c r="A821" s="64">
        <v>240314</v>
      </c>
      <c r="B821" s="65" t="s">
        <v>1059</v>
      </c>
      <c r="C821" s="68">
        <v>216052560</v>
      </c>
      <c r="D821" s="74" t="s">
        <v>2182</v>
      </c>
      <c r="E821" s="66">
        <v>13275</v>
      </c>
      <c r="F821" s="66">
        <v>0</v>
      </c>
    </row>
    <row r="822" spans="1:6" s="67" customFormat="1" ht="12">
      <c r="A822" s="64">
        <v>240314</v>
      </c>
      <c r="B822" s="65" t="s">
        <v>1059</v>
      </c>
      <c r="C822" s="68">
        <v>216552565</v>
      </c>
      <c r="D822" s="74" t="s">
        <v>2183</v>
      </c>
      <c r="E822" s="66">
        <v>6401</v>
      </c>
      <c r="F822" s="66">
        <v>0</v>
      </c>
    </row>
    <row r="823" spans="1:6" s="67" customFormat="1" ht="12">
      <c r="A823" s="64">
        <v>240314</v>
      </c>
      <c r="B823" s="65" t="s">
        <v>1059</v>
      </c>
      <c r="C823" s="68">
        <v>217352573</v>
      </c>
      <c r="D823" s="74" t="s">
        <v>2184</v>
      </c>
      <c r="E823" s="66">
        <v>11360</v>
      </c>
      <c r="F823" s="66">
        <v>0</v>
      </c>
    </row>
    <row r="824" spans="1:6" s="67" customFormat="1" ht="12">
      <c r="A824" s="64">
        <v>240314</v>
      </c>
      <c r="B824" s="65" t="s">
        <v>1059</v>
      </c>
      <c r="C824" s="68">
        <v>218552585</v>
      </c>
      <c r="D824" s="74" t="s">
        <v>2185</v>
      </c>
      <c r="E824" s="66">
        <v>19153</v>
      </c>
      <c r="F824" s="66">
        <v>0</v>
      </c>
    </row>
    <row r="825" spans="1:6" s="67" customFormat="1" ht="12">
      <c r="A825" s="64">
        <v>240314</v>
      </c>
      <c r="B825" s="65" t="s">
        <v>1059</v>
      </c>
      <c r="C825" s="68">
        <v>211252612</v>
      </c>
      <c r="D825" s="74" t="s">
        <v>2186</v>
      </c>
      <c r="E825" s="66">
        <v>26948</v>
      </c>
      <c r="F825" s="66">
        <v>0</v>
      </c>
    </row>
    <row r="826" spans="1:6" s="67" customFormat="1" ht="12">
      <c r="A826" s="64">
        <v>240314</v>
      </c>
      <c r="B826" s="65" t="s">
        <v>1059</v>
      </c>
      <c r="C826" s="68">
        <v>212152621</v>
      </c>
      <c r="D826" s="74" t="s">
        <v>2187</v>
      </c>
      <c r="E826" s="66">
        <v>41870</v>
      </c>
      <c r="F826" s="66">
        <v>0</v>
      </c>
    </row>
    <row r="827" spans="1:6" s="67" customFormat="1" ht="12">
      <c r="A827" s="64">
        <v>240314</v>
      </c>
      <c r="B827" s="65" t="s">
        <v>1059</v>
      </c>
      <c r="C827" s="68">
        <v>217852678</v>
      </c>
      <c r="D827" s="74" t="s">
        <v>2188</v>
      </c>
      <c r="E827" s="66">
        <v>44683</v>
      </c>
      <c r="F827" s="66">
        <v>0</v>
      </c>
    </row>
    <row r="828" spans="1:6" s="67" customFormat="1" ht="12">
      <c r="A828" s="64">
        <v>240314</v>
      </c>
      <c r="B828" s="65" t="s">
        <v>1059</v>
      </c>
      <c r="C828" s="68">
        <v>218352683</v>
      </c>
      <c r="D828" s="74" t="s">
        <v>2189</v>
      </c>
      <c r="E828" s="66">
        <v>23400</v>
      </c>
      <c r="F828" s="66">
        <v>0</v>
      </c>
    </row>
    <row r="829" spans="1:6" s="67" customFormat="1" ht="12">
      <c r="A829" s="64">
        <v>240314</v>
      </c>
      <c r="B829" s="65" t="s">
        <v>1059</v>
      </c>
      <c r="C829" s="68">
        <v>218552685</v>
      </c>
      <c r="D829" s="74" t="s">
        <v>2190</v>
      </c>
      <c r="E829" s="66">
        <v>9732</v>
      </c>
      <c r="F829" s="66">
        <v>0</v>
      </c>
    </row>
    <row r="830" spans="1:6" s="67" customFormat="1" ht="12">
      <c r="A830" s="64">
        <v>240314</v>
      </c>
      <c r="B830" s="65" t="s">
        <v>1059</v>
      </c>
      <c r="C830" s="68">
        <v>218752687</v>
      </c>
      <c r="D830" s="74" t="s">
        <v>2191</v>
      </c>
      <c r="E830" s="66">
        <v>22199</v>
      </c>
      <c r="F830" s="66">
        <v>0</v>
      </c>
    </row>
    <row r="831" spans="1:6" s="67" customFormat="1" ht="12">
      <c r="A831" s="64">
        <v>240314</v>
      </c>
      <c r="B831" s="65" t="s">
        <v>1059</v>
      </c>
      <c r="C831" s="68">
        <v>219352693</v>
      </c>
      <c r="D831" s="74" t="s">
        <v>2192</v>
      </c>
      <c r="E831" s="66">
        <v>19499</v>
      </c>
      <c r="F831" s="66">
        <v>0</v>
      </c>
    </row>
    <row r="832" spans="1:6" s="67" customFormat="1" ht="12">
      <c r="A832" s="64">
        <v>240314</v>
      </c>
      <c r="B832" s="65" t="s">
        <v>1059</v>
      </c>
      <c r="C832" s="68">
        <v>219452694</v>
      </c>
      <c r="D832" s="74" t="s">
        <v>2193</v>
      </c>
      <c r="E832" s="66">
        <v>7889</v>
      </c>
      <c r="F832" s="66">
        <v>0</v>
      </c>
    </row>
    <row r="833" spans="1:6" s="67" customFormat="1" ht="12">
      <c r="A833" s="64">
        <v>240314</v>
      </c>
      <c r="B833" s="65" t="s">
        <v>1059</v>
      </c>
      <c r="C833" s="68">
        <v>219652696</v>
      </c>
      <c r="D833" s="74" t="s">
        <v>2194</v>
      </c>
      <c r="E833" s="66">
        <v>25146</v>
      </c>
      <c r="F833" s="66">
        <v>0</v>
      </c>
    </row>
    <row r="834" spans="1:6" s="67" customFormat="1" ht="12">
      <c r="A834" s="64">
        <v>240314</v>
      </c>
      <c r="B834" s="65" t="s">
        <v>1059</v>
      </c>
      <c r="C834" s="68">
        <v>219952699</v>
      </c>
      <c r="D834" s="74" t="s">
        <v>2195</v>
      </c>
      <c r="E834" s="66">
        <v>13786</v>
      </c>
      <c r="F834" s="66">
        <v>0</v>
      </c>
    </row>
    <row r="835" spans="1:6" s="67" customFormat="1" ht="12">
      <c r="A835" s="64">
        <v>240314</v>
      </c>
      <c r="B835" s="65" t="s">
        <v>1059</v>
      </c>
      <c r="C835" s="68">
        <v>212052720</v>
      </c>
      <c r="D835" s="74" t="s">
        <v>2196</v>
      </c>
      <c r="E835" s="66">
        <v>7342</v>
      </c>
      <c r="F835" s="66">
        <v>0</v>
      </c>
    </row>
    <row r="836" spans="1:6" s="67" customFormat="1" ht="12">
      <c r="A836" s="64">
        <v>240314</v>
      </c>
      <c r="B836" s="65" t="s">
        <v>1059</v>
      </c>
      <c r="C836" s="68">
        <v>218652786</v>
      </c>
      <c r="D836" s="74" t="s">
        <v>2197</v>
      </c>
      <c r="E836" s="66">
        <v>21578</v>
      </c>
      <c r="F836" s="66">
        <v>0</v>
      </c>
    </row>
    <row r="837" spans="1:6" s="67" customFormat="1" ht="12">
      <c r="A837" s="64">
        <v>240314</v>
      </c>
      <c r="B837" s="65" t="s">
        <v>1059</v>
      </c>
      <c r="C837" s="68">
        <v>218852788</v>
      </c>
      <c r="D837" s="74" t="s">
        <v>2198</v>
      </c>
      <c r="E837" s="66">
        <v>11456</v>
      </c>
      <c r="F837" s="66">
        <v>0</v>
      </c>
    </row>
    <row r="838" spans="1:6" s="67" customFormat="1" ht="12">
      <c r="A838" s="64">
        <v>240314</v>
      </c>
      <c r="B838" s="65" t="s">
        <v>1059</v>
      </c>
      <c r="C838" s="68">
        <v>213852838</v>
      </c>
      <c r="D838" s="74" t="s">
        <v>2199</v>
      </c>
      <c r="E838" s="66">
        <v>53551</v>
      </c>
      <c r="F838" s="66">
        <v>0</v>
      </c>
    </row>
    <row r="839" spans="1:6" s="67" customFormat="1" ht="12">
      <c r="A839" s="64">
        <v>240314</v>
      </c>
      <c r="B839" s="65" t="s">
        <v>1059</v>
      </c>
      <c r="C839" s="68">
        <v>218552885</v>
      </c>
      <c r="D839" s="74" t="s">
        <v>2200</v>
      </c>
      <c r="E839" s="66">
        <v>10896</v>
      </c>
      <c r="F839" s="66">
        <v>0</v>
      </c>
    </row>
    <row r="840" spans="1:6" s="67" customFormat="1" ht="12">
      <c r="A840" s="64">
        <v>240314</v>
      </c>
      <c r="B840" s="65" t="s">
        <v>1059</v>
      </c>
      <c r="C840" s="68">
        <v>210354003</v>
      </c>
      <c r="D840" s="74" t="s">
        <v>2201</v>
      </c>
      <c r="E840" s="66">
        <v>48469</v>
      </c>
      <c r="F840" s="66">
        <v>0</v>
      </c>
    </row>
    <row r="841" spans="1:6" s="67" customFormat="1" ht="12">
      <c r="A841" s="64">
        <v>240314</v>
      </c>
      <c r="B841" s="65" t="s">
        <v>1059</v>
      </c>
      <c r="C841" s="68">
        <v>215154051</v>
      </c>
      <c r="D841" s="74" t="s">
        <v>2202</v>
      </c>
      <c r="E841" s="66">
        <v>12777</v>
      </c>
      <c r="F841" s="66">
        <v>0</v>
      </c>
    </row>
    <row r="842" spans="1:6" s="67" customFormat="1" ht="12">
      <c r="A842" s="64">
        <v>240314</v>
      </c>
      <c r="B842" s="65" t="s">
        <v>1059</v>
      </c>
      <c r="C842" s="68">
        <v>219954099</v>
      </c>
      <c r="D842" s="74" t="s">
        <v>2203</v>
      </c>
      <c r="E842" s="66">
        <v>9564</v>
      </c>
      <c r="F842" s="66">
        <v>0</v>
      </c>
    </row>
    <row r="843" spans="1:6" s="67" customFormat="1" ht="12">
      <c r="A843" s="64">
        <v>240314</v>
      </c>
      <c r="B843" s="65" t="s">
        <v>1059</v>
      </c>
      <c r="C843" s="68">
        <v>210954109</v>
      </c>
      <c r="D843" s="74" t="s">
        <v>2204</v>
      </c>
      <c r="E843" s="66">
        <v>9497</v>
      </c>
      <c r="F843" s="66">
        <v>0</v>
      </c>
    </row>
    <row r="844" spans="1:6" s="67" customFormat="1" ht="12">
      <c r="A844" s="64">
        <v>240314</v>
      </c>
      <c r="B844" s="65" t="s">
        <v>1059</v>
      </c>
      <c r="C844" s="68">
        <v>212554125</v>
      </c>
      <c r="D844" s="74" t="s">
        <v>2205</v>
      </c>
      <c r="E844" s="66">
        <v>3259</v>
      </c>
      <c r="F844" s="66">
        <v>0</v>
      </c>
    </row>
    <row r="845" spans="1:6" s="67" customFormat="1" ht="12">
      <c r="A845" s="64">
        <v>240314</v>
      </c>
      <c r="B845" s="65" t="s">
        <v>1059</v>
      </c>
      <c r="C845" s="68">
        <v>212854128</v>
      </c>
      <c r="D845" s="74" t="s">
        <v>2206</v>
      </c>
      <c r="E845" s="66">
        <v>15031</v>
      </c>
      <c r="F845" s="66">
        <v>0</v>
      </c>
    </row>
    <row r="846" spans="1:6" s="67" customFormat="1" ht="12">
      <c r="A846" s="64">
        <v>240314</v>
      </c>
      <c r="B846" s="65" t="s">
        <v>1059</v>
      </c>
      <c r="C846" s="68">
        <v>217254172</v>
      </c>
      <c r="D846" s="74" t="s">
        <v>2207</v>
      </c>
      <c r="E846" s="66">
        <v>16551</v>
      </c>
      <c r="F846" s="66">
        <v>0</v>
      </c>
    </row>
    <row r="847" spans="1:6" s="67" customFormat="1" ht="12">
      <c r="A847" s="64">
        <v>240314</v>
      </c>
      <c r="B847" s="65" t="s">
        <v>1059</v>
      </c>
      <c r="C847" s="68">
        <v>217454174</v>
      </c>
      <c r="D847" s="74" t="s">
        <v>2208</v>
      </c>
      <c r="E847" s="66">
        <v>11984</v>
      </c>
      <c r="F847" s="66">
        <v>0</v>
      </c>
    </row>
    <row r="848" spans="1:6" s="67" customFormat="1" ht="12">
      <c r="A848" s="64">
        <v>240314</v>
      </c>
      <c r="B848" s="65" t="s">
        <v>1059</v>
      </c>
      <c r="C848" s="68">
        <v>210654206</v>
      </c>
      <c r="D848" s="74" t="s">
        <v>2209</v>
      </c>
      <c r="E848" s="66">
        <v>24863</v>
      </c>
      <c r="F848" s="66">
        <v>0</v>
      </c>
    </row>
    <row r="849" spans="1:6" s="67" customFormat="1" ht="12">
      <c r="A849" s="64">
        <v>240314</v>
      </c>
      <c r="B849" s="65" t="s">
        <v>1059</v>
      </c>
      <c r="C849" s="68">
        <v>212354223</v>
      </c>
      <c r="D849" s="74" t="s">
        <v>2210</v>
      </c>
      <c r="E849" s="66">
        <v>12132</v>
      </c>
      <c r="F849" s="66">
        <v>0</v>
      </c>
    </row>
    <row r="850" spans="1:6" s="67" customFormat="1" ht="12">
      <c r="A850" s="64">
        <v>240314</v>
      </c>
      <c r="B850" s="65" t="s">
        <v>1059</v>
      </c>
      <c r="C850" s="68">
        <v>213954239</v>
      </c>
      <c r="D850" s="74" t="s">
        <v>2211</v>
      </c>
      <c r="E850" s="66">
        <v>5292</v>
      </c>
      <c r="F850" s="66">
        <v>0</v>
      </c>
    </row>
    <row r="851" spans="1:6" s="67" customFormat="1" ht="12">
      <c r="A851" s="64">
        <v>240314</v>
      </c>
      <c r="B851" s="65" t="s">
        <v>1059</v>
      </c>
      <c r="C851" s="68">
        <v>214554245</v>
      </c>
      <c r="D851" s="74" t="s">
        <v>2212</v>
      </c>
      <c r="E851" s="66">
        <v>20584</v>
      </c>
      <c r="F851" s="66">
        <v>0</v>
      </c>
    </row>
    <row r="852" spans="1:6" s="67" customFormat="1" ht="12">
      <c r="A852" s="64">
        <v>240314</v>
      </c>
      <c r="B852" s="65" t="s">
        <v>1059</v>
      </c>
      <c r="C852" s="68">
        <v>215054250</v>
      </c>
      <c r="D852" s="74" t="s">
        <v>2213</v>
      </c>
      <c r="E852" s="66">
        <v>18155</v>
      </c>
      <c r="F852" s="66">
        <v>0</v>
      </c>
    </row>
    <row r="853" spans="1:6" s="67" customFormat="1" ht="12">
      <c r="A853" s="64">
        <v>240314</v>
      </c>
      <c r="B853" s="65" t="s">
        <v>1059</v>
      </c>
      <c r="C853" s="68">
        <v>216154261</v>
      </c>
      <c r="D853" s="74" t="s">
        <v>2214</v>
      </c>
      <c r="E853" s="66">
        <v>26356</v>
      </c>
      <c r="F853" s="66">
        <v>0</v>
      </c>
    </row>
    <row r="854" spans="1:6" s="67" customFormat="1" ht="12">
      <c r="A854" s="64">
        <v>240314</v>
      </c>
      <c r="B854" s="65" t="s">
        <v>1059</v>
      </c>
      <c r="C854" s="68">
        <v>211354313</v>
      </c>
      <c r="D854" s="74" t="s">
        <v>2215</v>
      </c>
      <c r="E854" s="66">
        <v>9024</v>
      </c>
      <c r="F854" s="66">
        <v>0</v>
      </c>
    </row>
    <row r="855" spans="1:6" s="67" customFormat="1" ht="12">
      <c r="A855" s="64">
        <v>240314</v>
      </c>
      <c r="B855" s="65" t="s">
        <v>1059</v>
      </c>
      <c r="C855" s="68">
        <v>214454344</v>
      </c>
      <c r="D855" s="74" t="s">
        <v>2216</v>
      </c>
      <c r="E855" s="66">
        <v>19095</v>
      </c>
      <c r="F855" s="66">
        <v>0</v>
      </c>
    </row>
    <row r="856" spans="1:6" s="67" customFormat="1" ht="12">
      <c r="A856" s="64">
        <v>240314</v>
      </c>
      <c r="B856" s="65" t="s">
        <v>1059</v>
      </c>
      <c r="C856" s="68">
        <v>214754347</v>
      </c>
      <c r="D856" s="74" t="s">
        <v>2217</v>
      </c>
      <c r="E856" s="66">
        <v>2961</v>
      </c>
      <c r="F856" s="66">
        <v>0</v>
      </c>
    </row>
    <row r="857" spans="1:6" s="67" customFormat="1" ht="12">
      <c r="A857" s="64">
        <v>240314</v>
      </c>
      <c r="B857" s="65" t="s">
        <v>1059</v>
      </c>
      <c r="C857" s="68">
        <v>217754377</v>
      </c>
      <c r="D857" s="74" t="s">
        <v>2218</v>
      </c>
      <c r="E857" s="66">
        <v>7299</v>
      </c>
      <c r="F857" s="66">
        <v>0</v>
      </c>
    </row>
    <row r="858" spans="1:6" s="67" customFormat="1" ht="12">
      <c r="A858" s="64">
        <v>240314</v>
      </c>
      <c r="B858" s="65" t="s">
        <v>1059</v>
      </c>
      <c r="C858" s="68">
        <v>218554385</v>
      </c>
      <c r="D858" s="74" t="s">
        <v>2219</v>
      </c>
      <c r="E858" s="66">
        <v>16752</v>
      </c>
      <c r="F858" s="66">
        <v>0</v>
      </c>
    </row>
    <row r="859" spans="1:6" s="67" customFormat="1" ht="12">
      <c r="A859" s="64">
        <v>240314</v>
      </c>
      <c r="B859" s="65" t="s">
        <v>1059</v>
      </c>
      <c r="C859" s="68">
        <v>219854398</v>
      </c>
      <c r="D859" s="74" t="s">
        <v>2220</v>
      </c>
      <c r="E859" s="66">
        <v>11538</v>
      </c>
      <c r="F859" s="66">
        <v>0</v>
      </c>
    </row>
    <row r="860" spans="1:6" s="67" customFormat="1" ht="12">
      <c r="A860" s="64">
        <v>240314</v>
      </c>
      <c r="B860" s="65" t="s">
        <v>1059</v>
      </c>
      <c r="C860" s="68">
        <v>210554405</v>
      </c>
      <c r="D860" s="74" t="s">
        <v>2221</v>
      </c>
      <c r="E860" s="66">
        <v>57158</v>
      </c>
      <c r="F860" s="66">
        <v>0</v>
      </c>
    </row>
    <row r="861" spans="1:6" s="67" customFormat="1" ht="12">
      <c r="A861" s="64">
        <v>240314</v>
      </c>
      <c r="B861" s="65" t="s">
        <v>1059</v>
      </c>
      <c r="C861" s="68">
        <v>211854418</v>
      </c>
      <c r="D861" s="74" t="s">
        <v>2222</v>
      </c>
      <c r="E861" s="66">
        <v>4217</v>
      </c>
      <c r="F861" s="66">
        <v>0</v>
      </c>
    </row>
    <row r="862" spans="1:6" s="67" customFormat="1" ht="12">
      <c r="A862" s="64">
        <v>240314</v>
      </c>
      <c r="B862" s="65" t="s">
        <v>1059</v>
      </c>
      <c r="C862" s="68">
        <v>218054480</v>
      </c>
      <c r="D862" s="74" t="s">
        <v>2223</v>
      </c>
      <c r="E862" s="66">
        <v>4631</v>
      </c>
      <c r="F862" s="66">
        <v>0</v>
      </c>
    </row>
    <row r="863" spans="1:6" s="67" customFormat="1" ht="12">
      <c r="A863" s="64">
        <v>240314</v>
      </c>
      <c r="B863" s="65" t="s">
        <v>1059</v>
      </c>
      <c r="C863" s="68">
        <v>219854498</v>
      </c>
      <c r="D863" s="74" t="s">
        <v>2224</v>
      </c>
      <c r="E863" s="66">
        <v>110850</v>
      </c>
      <c r="F863" s="66">
        <v>0</v>
      </c>
    </row>
    <row r="864" spans="1:6" s="67" customFormat="1" ht="12">
      <c r="A864" s="64">
        <v>240314</v>
      </c>
      <c r="B864" s="65" t="s">
        <v>1059</v>
      </c>
      <c r="C864" s="68">
        <v>211854518</v>
      </c>
      <c r="D864" s="74" t="s">
        <v>2225</v>
      </c>
      <c r="E864" s="66">
        <v>54161</v>
      </c>
      <c r="F864" s="66">
        <v>0</v>
      </c>
    </row>
    <row r="865" spans="1:6" s="67" customFormat="1" ht="12">
      <c r="A865" s="64">
        <v>240314</v>
      </c>
      <c r="B865" s="65" t="s">
        <v>1059</v>
      </c>
      <c r="C865" s="68">
        <v>212054520</v>
      </c>
      <c r="D865" s="74" t="s">
        <v>2226</v>
      </c>
      <c r="E865" s="66">
        <v>5377</v>
      </c>
      <c r="F865" s="66">
        <v>0</v>
      </c>
    </row>
    <row r="866" spans="1:6" s="67" customFormat="1" ht="12">
      <c r="A866" s="64">
        <v>240314</v>
      </c>
      <c r="B866" s="65" t="s">
        <v>1059</v>
      </c>
      <c r="C866" s="68">
        <v>215354553</v>
      </c>
      <c r="D866" s="74" t="s">
        <v>2227</v>
      </c>
      <c r="E866" s="66">
        <v>7183</v>
      </c>
      <c r="F866" s="66">
        <v>0</v>
      </c>
    </row>
    <row r="867" spans="1:6" s="67" customFormat="1" ht="12">
      <c r="A867" s="64">
        <v>240314</v>
      </c>
      <c r="B867" s="65" t="s">
        <v>1059</v>
      </c>
      <c r="C867" s="68">
        <v>219954599</v>
      </c>
      <c r="D867" s="74" t="s">
        <v>2228</v>
      </c>
      <c r="E867" s="66">
        <v>5377</v>
      </c>
      <c r="F867" s="66">
        <v>0</v>
      </c>
    </row>
    <row r="868" spans="1:6" s="67" customFormat="1" ht="12">
      <c r="A868" s="64">
        <v>240314</v>
      </c>
      <c r="B868" s="65" t="s">
        <v>1059</v>
      </c>
      <c r="C868" s="68">
        <v>216054660</v>
      </c>
      <c r="D868" s="74" t="s">
        <v>2229</v>
      </c>
      <c r="E868" s="66">
        <v>13025</v>
      </c>
      <c r="F868" s="66">
        <v>0</v>
      </c>
    </row>
    <row r="869" spans="1:6" s="67" customFormat="1" ht="12">
      <c r="A869" s="64">
        <v>240314</v>
      </c>
      <c r="B869" s="65" t="s">
        <v>1059</v>
      </c>
      <c r="C869" s="68">
        <v>217054670</v>
      </c>
      <c r="D869" s="74" t="s">
        <v>2230</v>
      </c>
      <c r="E869" s="66">
        <v>21467</v>
      </c>
      <c r="F869" s="66">
        <v>0</v>
      </c>
    </row>
    <row r="870" spans="1:6" s="67" customFormat="1" ht="12">
      <c r="A870" s="64">
        <v>240314</v>
      </c>
      <c r="B870" s="65" t="s">
        <v>1059</v>
      </c>
      <c r="C870" s="68">
        <v>217354673</v>
      </c>
      <c r="D870" s="74" t="s">
        <v>2231</v>
      </c>
      <c r="E870" s="66">
        <v>5216</v>
      </c>
      <c r="F870" s="66">
        <v>0</v>
      </c>
    </row>
    <row r="871" spans="1:6" s="67" customFormat="1" ht="12">
      <c r="A871" s="64">
        <v>240314</v>
      </c>
      <c r="B871" s="65" t="s">
        <v>1059</v>
      </c>
      <c r="C871" s="68">
        <v>218054680</v>
      </c>
      <c r="D871" s="74" t="s">
        <v>2232</v>
      </c>
      <c r="E871" s="66">
        <v>4259</v>
      </c>
      <c r="F871" s="66">
        <v>0</v>
      </c>
    </row>
    <row r="872" spans="1:6" s="67" customFormat="1" ht="12">
      <c r="A872" s="64">
        <v>240314</v>
      </c>
      <c r="B872" s="65" t="s">
        <v>1059</v>
      </c>
      <c r="C872" s="68">
        <v>212054720</v>
      </c>
      <c r="D872" s="74" t="s">
        <v>2233</v>
      </c>
      <c r="E872" s="66">
        <v>36098</v>
      </c>
      <c r="F872" s="66">
        <v>0</v>
      </c>
    </row>
    <row r="873" spans="1:6" s="67" customFormat="1" ht="12">
      <c r="A873" s="64">
        <v>240314</v>
      </c>
      <c r="B873" s="65" t="s">
        <v>1059</v>
      </c>
      <c r="C873" s="68">
        <v>214354743</v>
      </c>
      <c r="D873" s="74" t="s">
        <v>2234</v>
      </c>
      <c r="E873" s="66">
        <v>7142</v>
      </c>
      <c r="F873" s="66">
        <v>0</v>
      </c>
    </row>
    <row r="874" spans="1:6" s="67" customFormat="1" ht="12">
      <c r="A874" s="64">
        <v>240314</v>
      </c>
      <c r="B874" s="65" t="s">
        <v>1059</v>
      </c>
      <c r="C874" s="68">
        <v>210054800</v>
      </c>
      <c r="D874" s="74" t="s">
        <v>2235</v>
      </c>
      <c r="E874" s="66">
        <v>24716</v>
      </c>
      <c r="F874" s="66">
        <v>0</v>
      </c>
    </row>
    <row r="875" spans="1:6" s="67" customFormat="1" ht="12">
      <c r="A875" s="64">
        <v>240314</v>
      </c>
      <c r="B875" s="65" t="s">
        <v>1059</v>
      </c>
      <c r="C875" s="68">
        <v>211054810</v>
      </c>
      <c r="D875" s="74" t="s">
        <v>2236</v>
      </c>
      <c r="E875" s="66">
        <v>53605</v>
      </c>
      <c r="F875" s="66">
        <v>0</v>
      </c>
    </row>
    <row r="876" spans="1:6" s="67" customFormat="1" ht="12">
      <c r="A876" s="64">
        <v>240314</v>
      </c>
      <c r="B876" s="65" t="s">
        <v>1059</v>
      </c>
      <c r="C876" s="68">
        <v>212054820</v>
      </c>
      <c r="D876" s="74" t="s">
        <v>2237</v>
      </c>
      <c r="E876" s="66">
        <v>21101</v>
      </c>
      <c r="F876" s="66">
        <v>0</v>
      </c>
    </row>
    <row r="877" spans="1:6" s="67" customFormat="1" ht="12">
      <c r="A877" s="64">
        <v>240314</v>
      </c>
      <c r="B877" s="65" t="s">
        <v>1059</v>
      </c>
      <c r="C877" s="68">
        <v>217154871</v>
      </c>
      <c r="D877" s="74" t="s">
        <v>2238</v>
      </c>
      <c r="E877" s="66">
        <v>6930</v>
      </c>
      <c r="F877" s="66">
        <v>0</v>
      </c>
    </row>
    <row r="878" spans="1:6" s="67" customFormat="1" ht="12">
      <c r="A878" s="64">
        <v>240314</v>
      </c>
      <c r="B878" s="65" t="s">
        <v>1059</v>
      </c>
      <c r="C878" s="68">
        <v>217454874</v>
      </c>
      <c r="D878" s="74" t="s">
        <v>2239</v>
      </c>
      <c r="E878" s="66">
        <v>71786</v>
      </c>
      <c r="F878" s="66">
        <v>0</v>
      </c>
    </row>
    <row r="879" spans="1:6" s="67" customFormat="1" ht="12">
      <c r="A879" s="64">
        <v>240314</v>
      </c>
      <c r="B879" s="65" t="s">
        <v>1059</v>
      </c>
      <c r="C879" s="70">
        <v>211163111</v>
      </c>
      <c r="D879" s="74" t="s">
        <v>2240</v>
      </c>
      <c r="E879" s="66">
        <v>4328</v>
      </c>
      <c r="F879" s="66">
        <v>0</v>
      </c>
    </row>
    <row r="880" spans="1:6" s="67" customFormat="1" ht="12">
      <c r="A880" s="64">
        <v>240314</v>
      </c>
      <c r="B880" s="65" t="s">
        <v>1059</v>
      </c>
      <c r="C880" s="70">
        <v>213063130</v>
      </c>
      <c r="D880" s="74" t="s">
        <v>2241</v>
      </c>
      <c r="E880" s="66">
        <v>87454</v>
      </c>
      <c r="F880" s="66">
        <v>0</v>
      </c>
    </row>
    <row r="881" spans="1:6" s="67" customFormat="1" ht="12">
      <c r="A881" s="64">
        <v>240314</v>
      </c>
      <c r="B881" s="65" t="s">
        <v>1059</v>
      </c>
      <c r="C881" s="70">
        <v>219063190</v>
      </c>
      <c r="D881" s="74" t="s">
        <v>2242</v>
      </c>
      <c r="E881" s="66">
        <v>31457</v>
      </c>
      <c r="F881" s="66">
        <v>0</v>
      </c>
    </row>
    <row r="882" spans="1:6" s="67" customFormat="1" ht="12">
      <c r="A882" s="64">
        <v>240314</v>
      </c>
      <c r="B882" s="65" t="s">
        <v>1059</v>
      </c>
      <c r="C882" s="68">
        <v>211263212</v>
      </c>
      <c r="D882" s="74" t="s">
        <v>2243</v>
      </c>
      <c r="E882" s="66">
        <v>7188</v>
      </c>
      <c r="F882" s="66">
        <v>0</v>
      </c>
    </row>
    <row r="883" spans="1:6" s="67" customFormat="1" ht="12">
      <c r="A883" s="64">
        <v>240314</v>
      </c>
      <c r="B883" s="65" t="s">
        <v>1059</v>
      </c>
      <c r="C883" s="68">
        <v>217263272</v>
      </c>
      <c r="D883" s="74" t="s">
        <v>2244</v>
      </c>
      <c r="E883" s="66">
        <v>16081</v>
      </c>
      <c r="F883" s="66">
        <v>0</v>
      </c>
    </row>
    <row r="884" spans="1:6" s="67" customFormat="1" ht="12">
      <c r="A884" s="64">
        <v>240314</v>
      </c>
      <c r="B884" s="65" t="s">
        <v>1059</v>
      </c>
      <c r="C884" s="68">
        <v>210263302</v>
      </c>
      <c r="D884" s="74" t="s">
        <v>2245</v>
      </c>
      <c r="E884" s="66">
        <v>10628</v>
      </c>
      <c r="F884" s="66">
        <v>0</v>
      </c>
    </row>
    <row r="885" spans="1:6" s="67" customFormat="1" ht="12">
      <c r="A885" s="64">
        <v>240314</v>
      </c>
      <c r="B885" s="65" t="s">
        <v>1059</v>
      </c>
      <c r="C885" s="68">
        <v>210163401</v>
      </c>
      <c r="D885" s="74" t="s">
        <v>2246</v>
      </c>
      <c r="E885" s="66">
        <v>43538</v>
      </c>
      <c r="F885" s="66">
        <v>0</v>
      </c>
    </row>
    <row r="886" spans="1:6" s="67" customFormat="1" ht="12">
      <c r="A886" s="64">
        <v>240314</v>
      </c>
      <c r="B886" s="65" t="s">
        <v>1059</v>
      </c>
      <c r="C886" s="68">
        <v>217063470</v>
      </c>
      <c r="D886" s="74" t="s">
        <v>2247</v>
      </c>
      <c r="E886" s="66">
        <v>50222</v>
      </c>
      <c r="F886" s="66">
        <v>0</v>
      </c>
    </row>
    <row r="887" spans="1:6" s="67" customFormat="1" ht="12">
      <c r="A887" s="64">
        <v>240314</v>
      </c>
      <c r="B887" s="65" t="s">
        <v>1059</v>
      </c>
      <c r="C887" s="68">
        <v>214863548</v>
      </c>
      <c r="D887" s="74" t="s">
        <v>2248</v>
      </c>
      <c r="E887" s="66">
        <v>14149</v>
      </c>
      <c r="F887" s="66">
        <v>0</v>
      </c>
    </row>
    <row r="888" spans="1:6" s="67" customFormat="1" ht="12">
      <c r="A888" s="64">
        <v>240314</v>
      </c>
      <c r="B888" s="65" t="s">
        <v>1059</v>
      </c>
      <c r="C888" s="68">
        <v>219463594</v>
      </c>
      <c r="D888" s="74" t="s">
        <v>2249</v>
      </c>
      <c r="E888" s="66">
        <v>41818</v>
      </c>
      <c r="F888" s="66">
        <v>0</v>
      </c>
    </row>
    <row r="889" spans="1:6" s="67" customFormat="1" ht="12">
      <c r="A889" s="64">
        <v>240314</v>
      </c>
      <c r="B889" s="65" t="s">
        <v>1059</v>
      </c>
      <c r="C889" s="68">
        <v>219063690</v>
      </c>
      <c r="D889" s="74" t="s">
        <v>2250</v>
      </c>
      <c r="E889" s="66">
        <v>9307</v>
      </c>
      <c r="F889" s="66">
        <v>0</v>
      </c>
    </row>
    <row r="890" spans="1:6" s="67" customFormat="1" ht="12">
      <c r="A890" s="64">
        <v>240314</v>
      </c>
      <c r="B890" s="65" t="s">
        <v>1059</v>
      </c>
      <c r="C890" s="68">
        <v>214566045</v>
      </c>
      <c r="D890" s="74" t="s">
        <v>2251</v>
      </c>
      <c r="E890" s="66">
        <v>14180</v>
      </c>
      <c r="F890" s="66">
        <v>0</v>
      </c>
    </row>
    <row r="891" spans="1:6" s="67" customFormat="1" ht="12">
      <c r="A891" s="64">
        <v>240314</v>
      </c>
      <c r="B891" s="65" t="s">
        <v>1059</v>
      </c>
      <c r="C891" s="68">
        <v>217566075</v>
      </c>
      <c r="D891" s="74" t="s">
        <v>2252</v>
      </c>
      <c r="E891" s="66">
        <v>8091</v>
      </c>
      <c r="F891" s="66">
        <v>0</v>
      </c>
    </row>
    <row r="892" spans="1:6" s="67" customFormat="1" ht="12">
      <c r="A892" s="64">
        <v>240314</v>
      </c>
      <c r="B892" s="65" t="s">
        <v>1059</v>
      </c>
      <c r="C892" s="68">
        <v>218866088</v>
      </c>
      <c r="D892" s="74" t="s">
        <v>2253</v>
      </c>
      <c r="E892" s="66">
        <v>32753</v>
      </c>
      <c r="F892" s="66">
        <v>0</v>
      </c>
    </row>
    <row r="893" spans="1:6" s="67" customFormat="1" ht="12">
      <c r="A893" s="64">
        <v>240314</v>
      </c>
      <c r="B893" s="65" t="s">
        <v>1059</v>
      </c>
      <c r="C893" s="68">
        <v>211866318</v>
      </c>
      <c r="D893" s="74" t="s">
        <v>2254</v>
      </c>
      <c r="E893" s="66">
        <v>15996</v>
      </c>
      <c r="F893" s="66">
        <v>0</v>
      </c>
    </row>
    <row r="894" spans="1:6" s="67" customFormat="1" ht="12">
      <c r="A894" s="64">
        <v>240314</v>
      </c>
      <c r="B894" s="65" t="s">
        <v>1059</v>
      </c>
      <c r="C894" s="68">
        <v>218366383</v>
      </c>
      <c r="D894" s="74" t="s">
        <v>2255</v>
      </c>
      <c r="E894" s="66">
        <v>10023</v>
      </c>
      <c r="F894" s="66">
        <v>0</v>
      </c>
    </row>
    <row r="895" spans="1:6" s="67" customFormat="1" ht="12">
      <c r="A895" s="64">
        <v>240314</v>
      </c>
      <c r="B895" s="65" t="s">
        <v>1059</v>
      </c>
      <c r="C895" s="68">
        <v>210066400</v>
      </c>
      <c r="D895" s="74" t="s">
        <v>2256</v>
      </c>
      <c r="E895" s="66">
        <v>39190</v>
      </c>
      <c r="F895" s="66">
        <v>0</v>
      </c>
    </row>
    <row r="896" spans="1:6" s="67" customFormat="1" ht="12">
      <c r="A896" s="64">
        <v>240314</v>
      </c>
      <c r="B896" s="65" t="s">
        <v>1059</v>
      </c>
      <c r="C896" s="68">
        <v>214066440</v>
      </c>
      <c r="D896" s="74" t="s">
        <v>2257</v>
      </c>
      <c r="E896" s="66">
        <v>23996</v>
      </c>
      <c r="F896" s="66">
        <v>0</v>
      </c>
    </row>
    <row r="897" spans="1:6" s="67" customFormat="1" ht="12">
      <c r="A897" s="64">
        <v>240314</v>
      </c>
      <c r="B897" s="65" t="s">
        <v>1059</v>
      </c>
      <c r="C897" s="68">
        <v>215666456</v>
      </c>
      <c r="D897" s="74" t="s">
        <v>2258</v>
      </c>
      <c r="E897" s="66">
        <v>21565</v>
      </c>
      <c r="F897" s="66">
        <v>0</v>
      </c>
    </row>
    <row r="898" spans="1:6" s="67" customFormat="1" ht="12">
      <c r="A898" s="64">
        <v>240314</v>
      </c>
      <c r="B898" s="65" t="s">
        <v>1059</v>
      </c>
      <c r="C898" s="68">
        <v>217266572</v>
      </c>
      <c r="D898" s="74" t="s">
        <v>2259</v>
      </c>
      <c r="E898" s="66">
        <v>21141</v>
      </c>
      <c r="F898" s="66">
        <v>0</v>
      </c>
    </row>
    <row r="899" spans="1:6" s="67" customFormat="1" ht="12">
      <c r="A899" s="64">
        <v>240314</v>
      </c>
      <c r="B899" s="65" t="s">
        <v>1059</v>
      </c>
      <c r="C899" s="68">
        <v>219466594</v>
      </c>
      <c r="D899" s="74" t="s">
        <v>2260</v>
      </c>
      <c r="E899" s="66">
        <v>36950</v>
      </c>
      <c r="F899" s="66">
        <v>0</v>
      </c>
    </row>
    <row r="900" spans="1:6" s="67" customFormat="1" ht="12">
      <c r="A900" s="64">
        <v>240314</v>
      </c>
      <c r="B900" s="65" t="s">
        <v>1059</v>
      </c>
      <c r="C900" s="68">
        <v>218266682</v>
      </c>
      <c r="D900" s="74" t="s">
        <v>2261</v>
      </c>
      <c r="E900" s="66">
        <v>78748</v>
      </c>
      <c r="F900" s="66">
        <v>0</v>
      </c>
    </row>
    <row r="901" spans="1:6" s="67" customFormat="1" ht="12">
      <c r="A901" s="64">
        <v>240314</v>
      </c>
      <c r="B901" s="65" t="s">
        <v>1059</v>
      </c>
      <c r="C901" s="68">
        <v>218766687</v>
      </c>
      <c r="D901" s="74" t="s">
        <v>2262</v>
      </c>
      <c r="E901" s="66">
        <v>17368</v>
      </c>
      <c r="F901" s="66">
        <v>0</v>
      </c>
    </row>
    <row r="902" spans="1:6" s="67" customFormat="1" ht="12">
      <c r="A902" s="64">
        <v>240314</v>
      </c>
      <c r="B902" s="65" t="s">
        <v>1059</v>
      </c>
      <c r="C902" s="68">
        <v>211368013</v>
      </c>
      <c r="D902" s="74" t="s">
        <v>2263</v>
      </c>
      <c r="E902" s="66">
        <v>2379</v>
      </c>
      <c r="F902" s="66">
        <v>0</v>
      </c>
    </row>
    <row r="903" spans="1:6" s="67" customFormat="1" ht="12">
      <c r="A903" s="64">
        <v>240314</v>
      </c>
      <c r="B903" s="65" t="s">
        <v>1059</v>
      </c>
      <c r="C903" s="68">
        <v>212068020</v>
      </c>
      <c r="D903" s="74" t="s">
        <v>2264</v>
      </c>
      <c r="E903" s="66">
        <v>5650</v>
      </c>
      <c r="F903" s="66">
        <v>0</v>
      </c>
    </row>
    <row r="904" spans="1:6" s="67" customFormat="1" ht="12">
      <c r="A904" s="64">
        <v>240314</v>
      </c>
      <c r="B904" s="65" t="s">
        <v>1059</v>
      </c>
      <c r="C904" s="68">
        <v>215168051</v>
      </c>
      <c r="D904" s="74" t="s">
        <v>2265</v>
      </c>
      <c r="E904" s="66">
        <v>10080</v>
      </c>
      <c r="F904" s="66">
        <v>0</v>
      </c>
    </row>
    <row r="905" spans="1:6" s="67" customFormat="1" ht="12">
      <c r="A905" s="64">
        <v>240314</v>
      </c>
      <c r="B905" s="65" t="s">
        <v>1059</v>
      </c>
      <c r="C905" s="68">
        <v>217768077</v>
      </c>
      <c r="D905" s="74" t="s">
        <v>2266</v>
      </c>
      <c r="E905" s="66">
        <v>25111</v>
      </c>
      <c r="F905" s="66">
        <v>0</v>
      </c>
    </row>
    <row r="906" spans="1:6" s="67" customFormat="1" ht="12">
      <c r="A906" s="64">
        <v>240314</v>
      </c>
      <c r="B906" s="65" t="s">
        <v>1059</v>
      </c>
      <c r="C906" s="68">
        <v>217968079</v>
      </c>
      <c r="D906" s="74" t="s">
        <v>2267</v>
      </c>
      <c r="E906" s="66">
        <v>7829</v>
      </c>
      <c r="F906" s="66">
        <v>0</v>
      </c>
    </row>
    <row r="907" spans="1:6" s="67" customFormat="1" ht="12">
      <c r="A907" s="64">
        <v>240314</v>
      </c>
      <c r="B907" s="65" t="s">
        <v>1059</v>
      </c>
      <c r="C907" s="68">
        <v>219268092</v>
      </c>
      <c r="D907" s="74" t="s">
        <v>2268</v>
      </c>
      <c r="E907" s="66">
        <v>6144</v>
      </c>
      <c r="F907" s="66">
        <v>0</v>
      </c>
    </row>
    <row r="908" spans="1:6" s="67" customFormat="1" ht="12">
      <c r="A908" s="64">
        <v>240314</v>
      </c>
      <c r="B908" s="65" t="s">
        <v>1059</v>
      </c>
      <c r="C908" s="68">
        <v>210168101</v>
      </c>
      <c r="D908" s="74" t="s">
        <v>2269</v>
      </c>
      <c r="E908" s="66">
        <v>13811</v>
      </c>
      <c r="F908" s="66">
        <v>0</v>
      </c>
    </row>
    <row r="909" spans="1:6" s="67" customFormat="1" ht="12">
      <c r="A909" s="64">
        <v>240314</v>
      </c>
      <c r="B909" s="65" t="s">
        <v>1059</v>
      </c>
      <c r="C909" s="68">
        <v>212168121</v>
      </c>
      <c r="D909" s="74" t="s">
        <v>2270</v>
      </c>
      <c r="E909" s="66">
        <v>1941</v>
      </c>
      <c r="F909" s="66">
        <v>0</v>
      </c>
    </row>
    <row r="910" spans="1:6" s="67" customFormat="1" ht="12">
      <c r="A910" s="64">
        <v>240314</v>
      </c>
      <c r="B910" s="65" t="s">
        <v>1059</v>
      </c>
      <c r="C910" s="68">
        <v>213268132</v>
      </c>
      <c r="D910" s="74" t="s">
        <v>2271</v>
      </c>
      <c r="E910" s="66">
        <v>1599</v>
      </c>
      <c r="F910" s="66">
        <v>0</v>
      </c>
    </row>
    <row r="911" spans="1:6" s="67" customFormat="1" ht="12">
      <c r="A911" s="64">
        <v>240314</v>
      </c>
      <c r="B911" s="65" t="s">
        <v>1059</v>
      </c>
      <c r="C911" s="68">
        <v>214768147</v>
      </c>
      <c r="D911" s="74" t="s">
        <v>2272</v>
      </c>
      <c r="E911" s="66">
        <v>7900</v>
      </c>
      <c r="F911" s="66">
        <v>0</v>
      </c>
    </row>
    <row r="912" spans="1:6" s="67" customFormat="1" ht="12">
      <c r="A912" s="64">
        <v>240314</v>
      </c>
      <c r="B912" s="65" t="s">
        <v>1059</v>
      </c>
      <c r="C912" s="68">
        <v>215268152</v>
      </c>
      <c r="D912" s="74" t="s">
        <v>2273</v>
      </c>
      <c r="E912" s="66">
        <v>5811</v>
      </c>
      <c r="F912" s="66">
        <v>0</v>
      </c>
    </row>
    <row r="913" spans="1:6" s="67" customFormat="1" ht="12">
      <c r="A913" s="64">
        <v>240314</v>
      </c>
      <c r="B913" s="65" t="s">
        <v>1059</v>
      </c>
      <c r="C913" s="68">
        <v>216068160</v>
      </c>
      <c r="D913" s="74" t="s">
        <v>2274</v>
      </c>
      <c r="E913" s="66">
        <v>2534</v>
      </c>
      <c r="F913" s="66">
        <v>0</v>
      </c>
    </row>
    <row r="914" spans="1:6" s="67" customFormat="1" ht="12">
      <c r="A914" s="64">
        <v>240314</v>
      </c>
      <c r="B914" s="65" t="s">
        <v>1059</v>
      </c>
      <c r="C914" s="68">
        <v>216268162</v>
      </c>
      <c r="D914" s="74" t="s">
        <v>2275</v>
      </c>
      <c r="E914" s="66">
        <v>7248</v>
      </c>
      <c r="F914" s="66">
        <v>0</v>
      </c>
    </row>
    <row r="915" spans="1:6" s="67" customFormat="1" ht="12">
      <c r="A915" s="64">
        <v>240314</v>
      </c>
      <c r="B915" s="65" t="s">
        <v>1059</v>
      </c>
      <c r="C915" s="68">
        <v>216768167</v>
      </c>
      <c r="D915" s="74" t="s">
        <v>2276</v>
      </c>
      <c r="E915" s="66">
        <v>16359</v>
      </c>
      <c r="F915" s="66">
        <v>0</v>
      </c>
    </row>
    <row r="916" spans="1:6" s="67" customFormat="1" ht="12">
      <c r="A916" s="64">
        <v>240314</v>
      </c>
      <c r="B916" s="65" t="s">
        <v>1059</v>
      </c>
      <c r="C916" s="68">
        <v>216968169</v>
      </c>
      <c r="D916" s="74" t="s">
        <v>2277</v>
      </c>
      <c r="E916" s="66">
        <v>2618</v>
      </c>
      <c r="F916" s="66">
        <v>0</v>
      </c>
    </row>
    <row r="917" spans="1:6" s="67" customFormat="1" ht="12">
      <c r="A917" s="64">
        <v>240314</v>
      </c>
      <c r="B917" s="65" t="s">
        <v>1059</v>
      </c>
      <c r="C917" s="68">
        <v>217668176</v>
      </c>
      <c r="D917" s="74" t="s">
        <v>2278</v>
      </c>
      <c r="E917" s="66">
        <v>3511</v>
      </c>
      <c r="F917" s="66">
        <v>0</v>
      </c>
    </row>
    <row r="918" spans="1:6" s="67" customFormat="1" ht="12">
      <c r="A918" s="64">
        <v>240314</v>
      </c>
      <c r="B918" s="65" t="s">
        <v>1059</v>
      </c>
      <c r="C918" s="68">
        <v>217968179</v>
      </c>
      <c r="D918" s="74" t="s">
        <v>2279</v>
      </c>
      <c r="E918" s="66">
        <v>4817</v>
      </c>
      <c r="F918" s="66">
        <v>0</v>
      </c>
    </row>
    <row r="919" spans="1:6" s="67" customFormat="1" ht="12">
      <c r="A919" s="64">
        <v>240314</v>
      </c>
      <c r="B919" s="65" t="s">
        <v>1059</v>
      </c>
      <c r="C919" s="68">
        <v>219068190</v>
      </c>
      <c r="D919" s="74" t="s">
        <v>2280</v>
      </c>
      <c r="E919" s="66">
        <v>38521</v>
      </c>
      <c r="F919" s="66">
        <v>0</v>
      </c>
    </row>
    <row r="920" spans="1:6" s="67" customFormat="1" ht="12">
      <c r="A920" s="64">
        <v>240314</v>
      </c>
      <c r="B920" s="65" t="s">
        <v>1059</v>
      </c>
      <c r="C920" s="68">
        <v>210768207</v>
      </c>
      <c r="D920" s="74" t="s">
        <v>2281</v>
      </c>
      <c r="E920" s="66">
        <v>5713</v>
      </c>
      <c r="F920" s="66">
        <v>0</v>
      </c>
    </row>
    <row r="921" spans="1:6" s="67" customFormat="1" ht="12">
      <c r="A921" s="64">
        <v>240314</v>
      </c>
      <c r="B921" s="65" t="s">
        <v>1059</v>
      </c>
      <c r="C921" s="68">
        <v>210968209</v>
      </c>
      <c r="D921" s="74" t="s">
        <v>2282</v>
      </c>
      <c r="E921" s="66">
        <v>2447</v>
      </c>
      <c r="F921" s="66">
        <v>0</v>
      </c>
    </row>
    <row r="922" spans="1:6" s="67" customFormat="1" ht="12">
      <c r="A922" s="64">
        <v>240314</v>
      </c>
      <c r="B922" s="65" t="s">
        <v>1059</v>
      </c>
      <c r="C922" s="68">
        <v>211168211</v>
      </c>
      <c r="D922" s="74" t="s">
        <v>2283</v>
      </c>
      <c r="E922" s="66">
        <v>5115</v>
      </c>
      <c r="F922" s="66">
        <v>0</v>
      </c>
    </row>
    <row r="923" spans="1:6" s="67" customFormat="1" ht="12">
      <c r="A923" s="64">
        <v>240314</v>
      </c>
      <c r="B923" s="65" t="s">
        <v>1059</v>
      </c>
      <c r="C923" s="68">
        <v>211768217</v>
      </c>
      <c r="D923" s="74" t="s">
        <v>2284</v>
      </c>
      <c r="E923" s="66">
        <v>6563</v>
      </c>
      <c r="F923" s="66">
        <v>0</v>
      </c>
    </row>
    <row r="924" spans="1:6" s="67" customFormat="1" ht="12">
      <c r="A924" s="64">
        <v>240314</v>
      </c>
      <c r="B924" s="65" t="s">
        <v>1059</v>
      </c>
      <c r="C924" s="68">
        <v>212968229</v>
      </c>
      <c r="D924" s="74" t="s">
        <v>2285</v>
      </c>
      <c r="E924" s="66">
        <v>11466</v>
      </c>
      <c r="F924" s="66">
        <v>0</v>
      </c>
    </row>
    <row r="925" spans="1:6" s="67" customFormat="1" ht="12">
      <c r="A925" s="64">
        <v>240314</v>
      </c>
      <c r="B925" s="65" t="s">
        <v>1059</v>
      </c>
      <c r="C925" s="68">
        <v>213568235</v>
      </c>
      <c r="D925" s="74" t="s">
        <v>2286</v>
      </c>
      <c r="E925" s="66">
        <v>21652</v>
      </c>
      <c r="F925" s="66">
        <v>0</v>
      </c>
    </row>
    <row r="926" spans="1:6" s="67" customFormat="1" ht="12">
      <c r="A926" s="64">
        <v>240314</v>
      </c>
      <c r="B926" s="65" t="s">
        <v>1059</v>
      </c>
      <c r="C926" s="68">
        <v>214568245</v>
      </c>
      <c r="D926" s="74" t="s">
        <v>2287</v>
      </c>
      <c r="E926" s="66">
        <v>2684</v>
      </c>
      <c r="F926" s="66">
        <v>0</v>
      </c>
    </row>
    <row r="927" spans="1:6" s="67" customFormat="1" ht="12">
      <c r="A927" s="64">
        <v>240314</v>
      </c>
      <c r="B927" s="65" t="s">
        <v>1059</v>
      </c>
      <c r="C927" s="68">
        <v>215068250</v>
      </c>
      <c r="D927" s="74" t="s">
        <v>2288</v>
      </c>
      <c r="E927" s="66">
        <v>7022</v>
      </c>
      <c r="F927" s="66">
        <v>0</v>
      </c>
    </row>
    <row r="928" spans="1:6" s="67" customFormat="1" ht="12">
      <c r="A928" s="64">
        <v>240314</v>
      </c>
      <c r="B928" s="65" t="s">
        <v>1059</v>
      </c>
      <c r="C928" s="68">
        <v>215568255</v>
      </c>
      <c r="D928" s="74" t="s">
        <v>2289</v>
      </c>
      <c r="E928" s="66">
        <v>15631</v>
      </c>
      <c r="F928" s="66">
        <v>0</v>
      </c>
    </row>
    <row r="929" spans="1:6" s="67" customFormat="1" ht="12">
      <c r="A929" s="64">
        <v>240314</v>
      </c>
      <c r="B929" s="65" t="s">
        <v>1059</v>
      </c>
      <c r="C929" s="68">
        <v>216468264</v>
      </c>
      <c r="D929" s="74" t="s">
        <v>2290</v>
      </c>
      <c r="E929" s="66">
        <v>3289</v>
      </c>
      <c r="F929" s="66">
        <v>0</v>
      </c>
    </row>
    <row r="930" spans="1:6" s="67" customFormat="1" ht="12">
      <c r="A930" s="64">
        <v>240314</v>
      </c>
      <c r="B930" s="65" t="s">
        <v>1059</v>
      </c>
      <c r="C930" s="68">
        <v>216668266</v>
      </c>
      <c r="D930" s="74" t="s">
        <v>2291</v>
      </c>
      <c r="E930" s="66">
        <v>5273</v>
      </c>
      <c r="F930" s="66">
        <v>0</v>
      </c>
    </row>
    <row r="931" spans="1:6" s="67" customFormat="1" ht="12">
      <c r="A931" s="64">
        <v>240314</v>
      </c>
      <c r="B931" s="65" t="s">
        <v>1059</v>
      </c>
      <c r="C931" s="68">
        <v>217168271</v>
      </c>
      <c r="D931" s="74" t="s">
        <v>2292</v>
      </c>
      <c r="E931" s="66">
        <v>8905</v>
      </c>
      <c r="F931" s="66">
        <v>0</v>
      </c>
    </row>
    <row r="932" spans="1:6" s="67" customFormat="1" ht="12">
      <c r="A932" s="64">
        <v>240314</v>
      </c>
      <c r="B932" s="65" t="s">
        <v>1059</v>
      </c>
      <c r="C932" s="68">
        <v>219668296</v>
      </c>
      <c r="D932" s="74" t="s">
        <v>2293</v>
      </c>
      <c r="E932" s="66">
        <v>3773</v>
      </c>
      <c r="F932" s="66">
        <v>0</v>
      </c>
    </row>
    <row r="933" spans="1:6" s="67" customFormat="1" ht="12">
      <c r="A933" s="64">
        <v>240314</v>
      </c>
      <c r="B933" s="65" t="s">
        <v>1059</v>
      </c>
      <c r="C933" s="68">
        <v>219868298</v>
      </c>
      <c r="D933" s="74" t="s">
        <v>2294</v>
      </c>
      <c r="E933" s="66">
        <v>5086</v>
      </c>
      <c r="F933" s="66">
        <v>0</v>
      </c>
    </row>
    <row r="934" spans="1:6" s="67" customFormat="1" ht="12">
      <c r="A934" s="64">
        <v>240314</v>
      </c>
      <c r="B934" s="65" t="s">
        <v>1059</v>
      </c>
      <c r="C934" s="68">
        <v>211868318</v>
      </c>
      <c r="D934" s="74" t="s">
        <v>2295</v>
      </c>
      <c r="E934" s="66">
        <v>7256</v>
      </c>
      <c r="F934" s="66">
        <v>0</v>
      </c>
    </row>
    <row r="935" spans="1:6" s="67" customFormat="1" ht="12">
      <c r="A935" s="64">
        <v>240314</v>
      </c>
      <c r="B935" s="65" t="s">
        <v>1059</v>
      </c>
      <c r="C935" s="68">
        <v>212068320</v>
      </c>
      <c r="D935" s="74" t="s">
        <v>2296</v>
      </c>
      <c r="E935" s="66">
        <v>7138</v>
      </c>
      <c r="F935" s="66">
        <v>0</v>
      </c>
    </row>
    <row r="936" spans="1:6" s="67" customFormat="1" ht="12">
      <c r="A936" s="64">
        <v>240314</v>
      </c>
      <c r="B936" s="65" t="s">
        <v>1059</v>
      </c>
      <c r="C936" s="68">
        <v>212268322</v>
      </c>
      <c r="D936" s="74" t="s">
        <v>2297</v>
      </c>
      <c r="E936" s="66">
        <v>2906</v>
      </c>
      <c r="F936" s="66">
        <v>0</v>
      </c>
    </row>
    <row r="937" spans="1:6" s="67" customFormat="1" ht="12">
      <c r="A937" s="64">
        <v>240314</v>
      </c>
      <c r="B937" s="65" t="s">
        <v>1059</v>
      </c>
      <c r="C937" s="68">
        <v>212468324</v>
      </c>
      <c r="D937" s="74" t="s">
        <v>2298</v>
      </c>
      <c r="E937" s="66">
        <v>4444</v>
      </c>
      <c r="F937" s="66">
        <v>0</v>
      </c>
    </row>
    <row r="938" spans="1:6" s="67" customFormat="1" ht="12">
      <c r="A938" s="64">
        <v>240314</v>
      </c>
      <c r="B938" s="65" t="s">
        <v>1059</v>
      </c>
      <c r="C938" s="68">
        <v>212768327</v>
      </c>
      <c r="D938" s="74" t="s">
        <v>2299</v>
      </c>
      <c r="E938" s="66">
        <v>5332</v>
      </c>
      <c r="F938" s="66">
        <v>0</v>
      </c>
    </row>
    <row r="939" spans="1:6" s="67" customFormat="1" ht="12">
      <c r="A939" s="64">
        <v>240314</v>
      </c>
      <c r="B939" s="65" t="s">
        <v>1059</v>
      </c>
      <c r="C939" s="68">
        <v>214468344</v>
      </c>
      <c r="D939" s="74" t="s">
        <v>2300</v>
      </c>
      <c r="E939" s="66">
        <v>2213</v>
      </c>
      <c r="F939" s="66">
        <v>0</v>
      </c>
    </row>
    <row r="940" spans="1:6" s="67" customFormat="1" ht="12">
      <c r="A940" s="64">
        <v>240314</v>
      </c>
      <c r="B940" s="65" t="s">
        <v>1059</v>
      </c>
      <c r="C940" s="68">
        <v>216868368</v>
      </c>
      <c r="D940" s="74" t="s">
        <v>2301</v>
      </c>
      <c r="E940" s="66">
        <v>4903</v>
      </c>
      <c r="F940" s="66">
        <v>0</v>
      </c>
    </row>
    <row r="941" spans="1:6" s="67" customFormat="1" ht="12">
      <c r="A941" s="64">
        <v>240314</v>
      </c>
      <c r="B941" s="65" t="s">
        <v>1059</v>
      </c>
      <c r="C941" s="68">
        <v>217068370</v>
      </c>
      <c r="D941" s="74" t="s">
        <v>2302</v>
      </c>
      <c r="E941" s="66">
        <v>1620</v>
      </c>
      <c r="F941" s="66">
        <v>0</v>
      </c>
    </row>
    <row r="942" spans="1:6" s="67" customFormat="1" ht="12">
      <c r="A942" s="64">
        <v>240314</v>
      </c>
      <c r="B942" s="65" t="s">
        <v>1059</v>
      </c>
      <c r="C942" s="68">
        <v>217768377</v>
      </c>
      <c r="D942" s="74" t="s">
        <v>2303</v>
      </c>
      <c r="E942" s="66">
        <v>8490</v>
      </c>
      <c r="F942" s="66">
        <v>0</v>
      </c>
    </row>
    <row r="943" spans="1:6" s="67" customFormat="1" ht="12">
      <c r="A943" s="64">
        <v>240314</v>
      </c>
      <c r="B943" s="65" t="s">
        <v>1059</v>
      </c>
      <c r="C943" s="68">
        <v>218568385</v>
      </c>
      <c r="D943" s="74" t="s">
        <v>2304</v>
      </c>
      <c r="E943" s="66">
        <v>15126</v>
      </c>
      <c r="F943" s="66">
        <v>0</v>
      </c>
    </row>
    <row r="944" spans="1:6" s="67" customFormat="1" ht="12">
      <c r="A944" s="64">
        <v>240314</v>
      </c>
      <c r="B944" s="65" t="s">
        <v>1059</v>
      </c>
      <c r="C944" s="68">
        <v>219768397</v>
      </c>
      <c r="D944" s="74" t="s">
        <v>2305</v>
      </c>
      <c r="E944" s="66">
        <v>5266</v>
      </c>
      <c r="F944" s="66">
        <v>0</v>
      </c>
    </row>
    <row r="945" spans="1:6" s="67" customFormat="1" ht="12">
      <c r="A945" s="64">
        <v>240314</v>
      </c>
      <c r="B945" s="65" t="s">
        <v>1059</v>
      </c>
      <c r="C945" s="68">
        <v>210668406</v>
      </c>
      <c r="D945" s="74" t="s">
        <v>2306</v>
      </c>
      <c r="E945" s="66">
        <v>33061</v>
      </c>
      <c r="F945" s="66">
        <v>0</v>
      </c>
    </row>
    <row r="946" spans="1:6" s="67" customFormat="1" ht="12">
      <c r="A946" s="64">
        <v>240314</v>
      </c>
      <c r="B946" s="65" t="s">
        <v>1059</v>
      </c>
      <c r="C946" s="68">
        <v>211868418</v>
      </c>
      <c r="D946" s="74" t="s">
        <v>2307</v>
      </c>
      <c r="E946" s="66">
        <v>11294</v>
      </c>
      <c r="F946" s="66">
        <v>0</v>
      </c>
    </row>
    <row r="947" spans="1:6" s="67" customFormat="1" ht="12">
      <c r="A947" s="64">
        <v>240314</v>
      </c>
      <c r="B947" s="65" t="s">
        <v>1059</v>
      </c>
      <c r="C947" s="68">
        <v>212568425</v>
      </c>
      <c r="D947" s="74" t="s">
        <v>2308</v>
      </c>
      <c r="E947" s="66">
        <v>3488</v>
      </c>
      <c r="F947" s="66">
        <v>0</v>
      </c>
    </row>
    <row r="948" spans="1:6" s="67" customFormat="1" ht="12">
      <c r="A948" s="64">
        <v>240314</v>
      </c>
      <c r="B948" s="65" t="s">
        <v>1059</v>
      </c>
      <c r="C948" s="68">
        <v>213268432</v>
      </c>
      <c r="D948" s="74" t="s">
        <v>2309</v>
      </c>
      <c r="E948" s="66">
        <v>27103</v>
      </c>
      <c r="F948" s="66">
        <v>0</v>
      </c>
    </row>
    <row r="949" spans="1:6" s="67" customFormat="1" ht="12">
      <c r="A949" s="64">
        <v>240314</v>
      </c>
      <c r="B949" s="65" t="s">
        <v>1059</v>
      </c>
      <c r="C949" s="68">
        <v>214468444</v>
      </c>
      <c r="D949" s="74" t="s">
        <v>2310</v>
      </c>
      <c r="E949" s="66">
        <v>6921</v>
      </c>
      <c r="F949" s="66">
        <v>0</v>
      </c>
    </row>
    <row r="950" spans="1:6" s="67" customFormat="1" ht="12">
      <c r="A950" s="64">
        <v>240314</v>
      </c>
      <c r="B950" s="65" t="s">
        <v>1059</v>
      </c>
      <c r="C950" s="68">
        <v>216468464</v>
      </c>
      <c r="D950" s="74" t="s">
        <v>2311</v>
      </c>
      <c r="E950" s="66">
        <v>13075</v>
      </c>
      <c r="F950" s="66">
        <v>0</v>
      </c>
    </row>
    <row r="951" spans="1:6" s="67" customFormat="1" ht="12">
      <c r="A951" s="64">
        <v>240314</v>
      </c>
      <c r="B951" s="65" t="s">
        <v>1059</v>
      </c>
      <c r="C951" s="68">
        <v>216868468</v>
      </c>
      <c r="D951" s="74" t="s">
        <v>2312</v>
      </c>
      <c r="E951" s="66">
        <v>5038</v>
      </c>
      <c r="F951" s="66">
        <v>0</v>
      </c>
    </row>
    <row r="952" spans="1:6" s="67" customFormat="1" ht="12">
      <c r="A952" s="64">
        <v>240314</v>
      </c>
      <c r="B952" s="65" t="s">
        <v>1059</v>
      </c>
      <c r="C952" s="68">
        <v>219868498</v>
      </c>
      <c r="D952" s="74" t="s">
        <v>2313</v>
      </c>
      <c r="E952" s="66">
        <v>5140</v>
      </c>
      <c r="F952" s="66">
        <v>0</v>
      </c>
    </row>
    <row r="953" spans="1:6" s="67" customFormat="1" ht="12">
      <c r="A953" s="64">
        <v>240314</v>
      </c>
      <c r="B953" s="65" t="s">
        <v>1059</v>
      </c>
      <c r="C953" s="68">
        <v>210068500</v>
      </c>
      <c r="D953" s="74" t="s">
        <v>2314</v>
      </c>
      <c r="E953" s="66">
        <v>14155</v>
      </c>
      <c r="F953" s="66">
        <v>0</v>
      </c>
    </row>
    <row r="954" spans="1:6" s="67" customFormat="1" ht="12">
      <c r="A954" s="64">
        <v>240314</v>
      </c>
      <c r="B954" s="65" t="s">
        <v>1059</v>
      </c>
      <c r="C954" s="68">
        <v>210268502</v>
      </c>
      <c r="D954" s="74" t="s">
        <v>2315</v>
      </c>
      <c r="E954" s="66">
        <v>5771</v>
      </c>
      <c r="F954" s="66">
        <v>0</v>
      </c>
    </row>
    <row r="955" spans="1:6" s="67" customFormat="1" ht="12">
      <c r="A955" s="64">
        <v>240314</v>
      </c>
      <c r="B955" s="65" t="s">
        <v>1059</v>
      </c>
      <c r="C955" s="68">
        <v>212268522</v>
      </c>
      <c r="D955" s="74" t="s">
        <v>2316</v>
      </c>
      <c r="E955" s="66">
        <v>2060</v>
      </c>
      <c r="F955" s="66">
        <v>0</v>
      </c>
    </row>
    <row r="956" spans="1:6" s="67" customFormat="1" ht="12">
      <c r="A956" s="64">
        <v>240314</v>
      </c>
      <c r="B956" s="65" t="s">
        <v>1059</v>
      </c>
      <c r="C956" s="68">
        <v>212468524</v>
      </c>
      <c r="D956" s="74" t="s">
        <v>2317</v>
      </c>
      <c r="E956" s="66">
        <v>2739</v>
      </c>
      <c r="F956" s="66">
        <v>0</v>
      </c>
    </row>
    <row r="957" spans="1:6" s="67" customFormat="1" ht="12">
      <c r="A957" s="64">
        <v>240314</v>
      </c>
      <c r="B957" s="65" t="s">
        <v>1059</v>
      </c>
      <c r="C957" s="68">
        <v>213368533</v>
      </c>
      <c r="D957" s="74" t="s">
        <v>2318</v>
      </c>
      <c r="E957" s="66">
        <v>3824</v>
      </c>
      <c r="F957" s="66">
        <v>0</v>
      </c>
    </row>
    <row r="958" spans="1:6" s="67" customFormat="1" ht="12">
      <c r="A958" s="64">
        <v>240314</v>
      </c>
      <c r="B958" s="65" t="s">
        <v>1059</v>
      </c>
      <c r="C958" s="68">
        <v>214768547</v>
      </c>
      <c r="D958" s="74" t="s">
        <v>2319</v>
      </c>
      <c r="E958" s="66">
        <v>120268</v>
      </c>
      <c r="F958" s="66">
        <v>0</v>
      </c>
    </row>
    <row r="959" spans="1:6" s="67" customFormat="1" ht="12">
      <c r="A959" s="64">
        <v>240314</v>
      </c>
      <c r="B959" s="65" t="s">
        <v>1059</v>
      </c>
      <c r="C959" s="68">
        <v>214968549</v>
      </c>
      <c r="D959" s="74" t="s">
        <v>2320</v>
      </c>
      <c r="E959" s="66">
        <v>4495</v>
      </c>
      <c r="F959" s="66">
        <v>0</v>
      </c>
    </row>
    <row r="960" spans="1:6" s="67" customFormat="1" ht="12">
      <c r="A960" s="64">
        <v>240314</v>
      </c>
      <c r="B960" s="65" t="s">
        <v>1059</v>
      </c>
      <c r="C960" s="68">
        <v>217268572</v>
      </c>
      <c r="D960" s="74" t="s">
        <v>2321</v>
      </c>
      <c r="E960" s="66">
        <v>22014</v>
      </c>
      <c r="F960" s="66">
        <v>0</v>
      </c>
    </row>
    <row r="961" spans="1:6" s="67" customFormat="1" ht="12">
      <c r="A961" s="64">
        <v>240314</v>
      </c>
      <c r="B961" s="65" t="s">
        <v>1059</v>
      </c>
      <c r="C961" s="68">
        <v>217368573</v>
      </c>
      <c r="D961" s="74" t="s">
        <v>2322</v>
      </c>
      <c r="E961" s="66">
        <v>8721</v>
      </c>
      <c r="F961" s="66">
        <v>0</v>
      </c>
    </row>
    <row r="962" spans="1:6" s="67" customFormat="1" ht="12">
      <c r="A962" s="64">
        <v>240314</v>
      </c>
      <c r="B962" s="65" t="s">
        <v>1059</v>
      </c>
      <c r="C962" s="68">
        <v>217568575</v>
      </c>
      <c r="D962" s="74" t="s">
        <v>2323</v>
      </c>
      <c r="E962" s="66">
        <v>49717</v>
      </c>
      <c r="F962" s="66">
        <v>0</v>
      </c>
    </row>
    <row r="963" spans="1:6" s="67" customFormat="1" ht="12">
      <c r="A963" s="64">
        <v>240314</v>
      </c>
      <c r="B963" s="65" t="s">
        <v>1059</v>
      </c>
      <c r="C963" s="68">
        <v>211568615</v>
      </c>
      <c r="D963" s="74" t="s">
        <v>2324</v>
      </c>
      <c r="E963" s="66">
        <v>35850</v>
      </c>
      <c r="F963" s="66">
        <v>0</v>
      </c>
    </row>
    <row r="964" spans="1:6" s="67" customFormat="1" ht="12">
      <c r="A964" s="64">
        <v>240314</v>
      </c>
      <c r="B964" s="65" t="s">
        <v>1059</v>
      </c>
      <c r="C964" s="68">
        <v>215568655</v>
      </c>
      <c r="D964" s="74" t="s">
        <v>2325</v>
      </c>
      <c r="E964" s="66">
        <v>26725</v>
      </c>
      <c r="F964" s="66">
        <v>0</v>
      </c>
    </row>
    <row r="965" spans="1:6" s="67" customFormat="1" ht="12">
      <c r="A965" s="64">
        <v>240314</v>
      </c>
      <c r="B965" s="65" t="s">
        <v>1059</v>
      </c>
      <c r="C965" s="68">
        <v>216968669</v>
      </c>
      <c r="D965" s="74" t="s">
        <v>2326</v>
      </c>
      <c r="E965" s="66">
        <v>12414</v>
      </c>
      <c r="F965" s="66">
        <v>0</v>
      </c>
    </row>
    <row r="966" spans="1:6" s="67" customFormat="1" ht="12">
      <c r="A966" s="64">
        <v>240314</v>
      </c>
      <c r="B966" s="65" t="s">
        <v>1059</v>
      </c>
      <c r="C966" s="68">
        <v>217368673</v>
      </c>
      <c r="D966" s="74" t="s">
        <v>2327</v>
      </c>
      <c r="E966" s="66">
        <v>3506</v>
      </c>
      <c r="F966" s="66">
        <v>0</v>
      </c>
    </row>
    <row r="967" spans="1:6" s="67" customFormat="1" ht="12">
      <c r="A967" s="64">
        <v>240314</v>
      </c>
      <c r="B967" s="65" t="s">
        <v>1059</v>
      </c>
      <c r="C967" s="68">
        <v>217968679</v>
      </c>
      <c r="D967" s="74" t="s">
        <v>2328</v>
      </c>
      <c r="E967" s="66">
        <v>48608</v>
      </c>
      <c r="F967" s="66">
        <v>0</v>
      </c>
    </row>
    <row r="968" spans="1:6" s="67" customFormat="1" ht="12">
      <c r="A968" s="64">
        <v>240314</v>
      </c>
      <c r="B968" s="65" t="s">
        <v>1059</v>
      </c>
      <c r="C968" s="68">
        <v>218268682</v>
      </c>
      <c r="D968" s="74" t="s">
        <v>2329</v>
      </c>
      <c r="E968" s="66">
        <v>3148</v>
      </c>
      <c r="F968" s="66">
        <v>0</v>
      </c>
    </row>
    <row r="969" spans="1:6" s="67" customFormat="1" ht="12">
      <c r="A969" s="64">
        <v>240314</v>
      </c>
      <c r="B969" s="65" t="s">
        <v>1059</v>
      </c>
      <c r="C969" s="68">
        <v>218468684</v>
      </c>
      <c r="D969" s="74" t="s">
        <v>2330</v>
      </c>
      <c r="E969" s="66">
        <v>5293</v>
      </c>
      <c r="F969" s="66">
        <v>0</v>
      </c>
    </row>
    <row r="970" spans="1:6" s="67" customFormat="1" ht="12">
      <c r="A970" s="64">
        <v>240314</v>
      </c>
      <c r="B970" s="65" t="s">
        <v>1059</v>
      </c>
      <c r="C970" s="68">
        <v>218668686</v>
      </c>
      <c r="D970" s="74" t="s">
        <v>2331</v>
      </c>
      <c r="E970" s="66">
        <v>3817</v>
      </c>
      <c r="F970" s="66">
        <v>0</v>
      </c>
    </row>
    <row r="971" spans="1:6" s="67" customFormat="1" ht="12">
      <c r="A971" s="64">
        <v>240314</v>
      </c>
      <c r="B971" s="65" t="s">
        <v>1059</v>
      </c>
      <c r="C971" s="68">
        <v>218968689</v>
      </c>
      <c r="D971" s="74" t="s">
        <v>2332</v>
      </c>
      <c r="E971" s="66">
        <v>39639</v>
      </c>
      <c r="F971" s="66">
        <v>0</v>
      </c>
    </row>
    <row r="972" spans="1:6" s="67" customFormat="1" ht="12">
      <c r="A972" s="64">
        <v>240314</v>
      </c>
      <c r="B972" s="65" t="s">
        <v>1059</v>
      </c>
      <c r="C972" s="68">
        <v>210568705</v>
      </c>
      <c r="D972" s="74" t="s">
        <v>2333</v>
      </c>
      <c r="E972" s="66">
        <v>2716</v>
      </c>
      <c r="F972" s="66">
        <v>0</v>
      </c>
    </row>
    <row r="973" spans="1:6" s="67" customFormat="1" ht="12">
      <c r="A973" s="64">
        <v>240314</v>
      </c>
      <c r="B973" s="65" t="s">
        <v>1059</v>
      </c>
      <c r="C973" s="68">
        <v>212068720</v>
      </c>
      <c r="D973" s="74" t="s">
        <v>2334</v>
      </c>
      <c r="E973" s="66">
        <v>5415</v>
      </c>
      <c r="F973" s="66">
        <v>0</v>
      </c>
    </row>
    <row r="974" spans="1:6" s="67" customFormat="1" ht="12">
      <c r="A974" s="64">
        <v>240314</v>
      </c>
      <c r="B974" s="65" t="s">
        <v>1059</v>
      </c>
      <c r="C974" s="68">
        <v>214568745</v>
      </c>
      <c r="D974" s="74" t="s">
        <v>2335</v>
      </c>
      <c r="E974" s="66">
        <v>11801</v>
      </c>
      <c r="F974" s="66">
        <v>0</v>
      </c>
    </row>
    <row r="975" spans="1:6" s="67" customFormat="1" ht="12">
      <c r="A975" s="64">
        <v>240314</v>
      </c>
      <c r="B975" s="65" t="s">
        <v>1059</v>
      </c>
      <c r="C975" s="68">
        <v>215568755</v>
      </c>
      <c r="D975" s="74" t="s">
        <v>2336</v>
      </c>
      <c r="E975" s="66">
        <v>31860</v>
      </c>
      <c r="F975" s="66">
        <v>0</v>
      </c>
    </row>
    <row r="976" spans="1:6" s="67" customFormat="1" ht="12">
      <c r="A976" s="64">
        <v>240314</v>
      </c>
      <c r="B976" s="65" t="s">
        <v>1059</v>
      </c>
      <c r="C976" s="68">
        <v>217068770</v>
      </c>
      <c r="D976" s="74" t="s">
        <v>2337</v>
      </c>
      <c r="E976" s="66">
        <v>12071</v>
      </c>
      <c r="F976" s="66">
        <v>0</v>
      </c>
    </row>
    <row r="977" spans="1:6" s="67" customFormat="1" ht="12">
      <c r="A977" s="64">
        <v>240314</v>
      </c>
      <c r="B977" s="65" t="s">
        <v>1059</v>
      </c>
      <c r="C977" s="68">
        <v>217368773</v>
      </c>
      <c r="D977" s="74" t="s">
        <v>2338</v>
      </c>
      <c r="E977" s="66">
        <v>9937</v>
      </c>
      <c r="F977" s="66">
        <v>0</v>
      </c>
    </row>
    <row r="978" spans="1:6" s="67" customFormat="1" ht="12">
      <c r="A978" s="64">
        <v>240314</v>
      </c>
      <c r="B978" s="65" t="s">
        <v>1059</v>
      </c>
      <c r="C978" s="68">
        <v>218068780</v>
      </c>
      <c r="D978" s="74" t="s">
        <v>2339</v>
      </c>
      <c r="E978" s="66">
        <v>4328</v>
      </c>
      <c r="F978" s="66">
        <v>0</v>
      </c>
    </row>
    <row r="979" spans="1:6" s="67" customFormat="1" ht="12">
      <c r="A979" s="64">
        <v>240314</v>
      </c>
      <c r="B979" s="65" t="s">
        <v>1059</v>
      </c>
      <c r="C979" s="68">
        <v>212068820</v>
      </c>
      <c r="D979" s="74" t="s">
        <v>2340</v>
      </c>
      <c r="E979" s="66">
        <v>6300</v>
      </c>
      <c r="F979" s="66">
        <v>0</v>
      </c>
    </row>
    <row r="980" spans="1:6" s="67" customFormat="1" ht="12">
      <c r="A980" s="64">
        <v>240314</v>
      </c>
      <c r="B980" s="65" t="s">
        <v>1059</v>
      </c>
      <c r="C980" s="68">
        <v>215568855</v>
      </c>
      <c r="D980" s="74" t="s">
        <v>2341</v>
      </c>
      <c r="E980" s="66">
        <v>5287</v>
      </c>
      <c r="F980" s="66">
        <v>0</v>
      </c>
    </row>
    <row r="981" spans="1:6" s="67" customFormat="1" ht="12">
      <c r="A981" s="64">
        <v>240314</v>
      </c>
      <c r="B981" s="65" t="s">
        <v>1059</v>
      </c>
      <c r="C981" s="68">
        <v>216168861</v>
      </c>
      <c r="D981" s="74" t="s">
        <v>2342</v>
      </c>
      <c r="E981" s="66">
        <v>24284</v>
      </c>
      <c r="F981" s="66">
        <v>0</v>
      </c>
    </row>
    <row r="982" spans="1:6" s="67" customFormat="1" ht="12">
      <c r="A982" s="64">
        <v>240314</v>
      </c>
      <c r="B982" s="65" t="s">
        <v>1059</v>
      </c>
      <c r="C982" s="68">
        <v>216768867</v>
      </c>
      <c r="D982" s="74" t="s">
        <v>2343</v>
      </c>
      <c r="E982" s="66">
        <v>1695</v>
      </c>
      <c r="F982" s="66">
        <v>0</v>
      </c>
    </row>
    <row r="983" spans="1:6" s="67" customFormat="1" ht="12">
      <c r="A983" s="64">
        <v>240314</v>
      </c>
      <c r="B983" s="65" t="s">
        <v>1059</v>
      </c>
      <c r="C983" s="68">
        <v>217268872</v>
      </c>
      <c r="D983" s="74" t="s">
        <v>2344</v>
      </c>
      <c r="E983" s="66">
        <v>6427</v>
      </c>
      <c r="F983" s="66">
        <v>0</v>
      </c>
    </row>
    <row r="984" spans="1:6" s="67" customFormat="1" ht="12">
      <c r="A984" s="64">
        <v>240314</v>
      </c>
      <c r="B984" s="65" t="s">
        <v>1059</v>
      </c>
      <c r="C984" s="68">
        <v>219568895</v>
      </c>
      <c r="D984" s="74" t="s">
        <v>2345</v>
      </c>
      <c r="E984" s="66">
        <v>9004</v>
      </c>
      <c r="F984" s="66">
        <v>0</v>
      </c>
    </row>
    <row r="985" spans="1:6" s="67" customFormat="1" ht="12">
      <c r="A985" s="64">
        <v>240314</v>
      </c>
      <c r="B985" s="65" t="s">
        <v>1059</v>
      </c>
      <c r="C985" s="68">
        <v>211070110</v>
      </c>
      <c r="D985" s="74" t="s">
        <v>2346</v>
      </c>
      <c r="E985" s="66">
        <v>17351</v>
      </c>
      <c r="F985" s="66">
        <v>0</v>
      </c>
    </row>
    <row r="986" spans="1:6" s="67" customFormat="1" ht="12">
      <c r="A986" s="64">
        <v>240314</v>
      </c>
      <c r="B986" s="65" t="s">
        <v>1059</v>
      </c>
      <c r="C986" s="68">
        <v>212470124</v>
      </c>
      <c r="D986" s="74" t="s">
        <v>2347</v>
      </c>
      <c r="E986" s="66">
        <v>24740</v>
      </c>
      <c r="F986" s="66">
        <v>0</v>
      </c>
    </row>
    <row r="987" spans="1:6" s="67" customFormat="1" ht="12">
      <c r="A987" s="64">
        <v>240314</v>
      </c>
      <c r="B987" s="65" t="s">
        <v>1059</v>
      </c>
      <c r="C987" s="68">
        <v>210470204</v>
      </c>
      <c r="D987" s="74" t="s">
        <v>2348</v>
      </c>
      <c r="E987" s="66">
        <v>12570</v>
      </c>
      <c r="F987" s="66">
        <v>0</v>
      </c>
    </row>
    <row r="988" spans="1:6" s="67" customFormat="1" ht="12">
      <c r="A988" s="64">
        <v>240314</v>
      </c>
      <c r="B988" s="65" t="s">
        <v>1059</v>
      </c>
      <c r="C988" s="68">
        <v>211570215</v>
      </c>
      <c r="D988" s="74" t="s">
        <v>2349</v>
      </c>
      <c r="E988" s="66">
        <v>81951</v>
      </c>
      <c r="F988" s="66">
        <v>0</v>
      </c>
    </row>
    <row r="989" spans="1:6" s="67" customFormat="1" ht="12">
      <c r="A989" s="64">
        <v>240314</v>
      </c>
      <c r="B989" s="65" t="s">
        <v>1059</v>
      </c>
      <c r="C989" s="68">
        <v>89970221</v>
      </c>
      <c r="D989" s="74" t="s">
        <v>2350</v>
      </c>
      <c r="E989" s="66">
        <v>21707</v>
      </c>
      <c r="F989" s="66">
        <v>0</v>
      </c>
    </row>
    <row r="990" spans="1:6" s="67" customFormat="1" ht="12">
      <c r="A990" s="64">
        <v>240314</v>
      </c>
      <c r="B990" s="65" t="s">
        <v>1059</v>
      </c>
      <c r="C990" s="68">
        <v>213070230</v>
      </c>
      <c r="D990" s="74" t="s">
        <v>2351</v>
      </c>
      <c r="E990" s="66">
        <v>8395</v>
      </c>
      <c r="F990" s="66">
        <v>0</v>
      </c>
    </row>
    <row r="991" spans="1:6" s="67" customFormat="1" ht="12">
      <c r="A991" s="64">
        <v>240314</v>
      </c>
      <c r="B991" s="65" t="s">
        <v>1059</v>
      </c>
      <c r="C991" s="68">
        <v>213370233</v>
      </c>
      <c r="D991" s="74" t="s">
        <v>2352</v>
      </c>
      <c r="E991" s="66">
        <v>14272</v>
      </c>
      <c r="F991" s="66">
        <v>0</v>
      </c>
    </row>
    <row r="992" spans="1:6" s="67" customFormat="1" ht="12">
      <c r="A992" s="64">
        <v>240314</v>
      </c>
      <c r="B992" s="65" t="s">
        <v>1059</v>
      </c>
      <c r="C992" s="68">
        <v>213570235</v>
      </c>
      <c r="D992" s="74" t="s">
        <v>2353</v>
      </c>
      <c r="E992" s="66">
        <v>31863</v>
      </c>
      <c r="F992" s="66">
        <v>0</v>
      </c>
    </row>
    <row r="993" spans="1:6" s="67" customFormat="1" ht="12">
      <c r="A993" s="64">
        <v>240314</v>
      </c>
      <c r="B993" s="65" t="s">
        <v>1059</v>
      </c>
      <c r="C993" s="68">
        <v>216570265</v>
      </c>
      <c r="D993" s="74" t="s">
        <v>2354</v>
      </c>
      <c r="E993" s="66">
        <v>31490</v>
      </c>
      <c r="F993" s="66">
        <v>0</v>
      </c>
    </row>
    <row r="994" spans="1:6" s="67" customFormat="1" ht="12">
      <c r="A994" s="64">
        <v>240314</v>
      </c>
      <c r="B994" s="65" t="s">
        <v>1059</v>
      </c>
      <c r="C994" s="68">
        <v>210070400</v>
      </c>
      <c r="D994" s="74" t="s">
        <v>2355</v>
      </c>
      <c r="E994" s="66">
        <v>21170</v>
      </c>
      <c r="F994" s="66">
        <v>0</v>
      </c>
    </row>
    <row r="995" spans="1:6" s="67" customFormat="1" ht="12">
      <c r="A995" s="64">
        <v>240314</v>
      </c>
      <c r="B995" s="65" t="s">
        <v>1059</v>
      </c>
      <c r="C995" s="68">
        <v>211870418</v>
      </c>
      <c r="D995" s="74" t="s">
        <v>2356</v>
      </c>
      <c r="E995" s="66">
        <v>38222</v>
      </c>
      <c r="F995" s="66">
        <v>0</v>
      </c>
    </row>
    <row r="996" spans="1:6" s="67" customFormat="1" ht="12">
      <c r="A996" s="64">
        <v>240314</v>
      </c>
      <c r="B996" s="65" t="s">
        <v>1059</v>
      </c>
      <c r="C996" s="68">
        <v>212970429</v>
      </c>
      <c r="D996" s="74" t="s">
        <v>2357</v>
      </c>
      <c r="E996" s="66">
        <v>74574</v>
      </c>
      <c r="F996" s="66">
        <v>0</v>
      </c>
    </row>
    <row r="997" spans="1:6" s="67" customFormat="1" ht="12">
      <c r="A997" s="64">
        <v>240314</v>
      </c>
      <c r="B997" s="65" t="s">
        <v>1059</v>
      </c>
      <c r="C997" s="68">
        <v>217370473</v>
      </c>
      <c r="D997" s="74" t="s">
        <v>2358</v>
      </c>
      <c r="E997" s="66">
        <v>20294</v>
      </c>
      <c r="F997" s="66">
        <v>0</v>
      </c>
    </row>
    <row r="998" spans="1:6" s="67" customFormat="1" ht="12">
      <c r="A998" s="64">
        <v>240314</v>
      </c>
      <c r="B998" s="65" t="s">
        <v>1059</v>
      </c>
      <c r="C998" s="68">
        <v>210870508</v>
      </c>
      <c r="D998" s="74" t="s">
        <v>2359</v>
      </c>
      <c r="E998" s="66">
        <v>39948</v>
      </c>
      <c r="F998" s="66">
        <v>0</v>
      </c>
    </row>
    <row r="999" spans="1:6" s="67" customFormat="1" ht="12">
      <c r="A999" s="64">
        <v>240314</v>
      </c>
      <c r="B999" s="65" t="s">
        <v>1059</v>
      </c>
      <c r="C999" s="68">
        <v>212370523</v>
      </c>
      <c r="D999" s="74" t="s">
        <v>2360</v>
      </c>
      <c r="E999" s="66">
        <v>25214</v>
      </c>
      <c r="F999" s="66">
        <v>0</v>
      </c>
    </row>
    <row r="1000" spans="1:6" s="67" customFormat="1" ht="12">
      <c r="A1000" s="64">
        <v>240314</v>
      </c>
      <c r="B1000" s="65" t="s">
        <v>1059</v>
      </c>
      <c r="C1000" s="68">
        <v>217070670</v>
      </c>
      <c r="D1000" s="74" t="s">
        <v>2361</v>
      </c>
      <c r="E1000" s="66">
        <v>70887</v>
      </c>
      <c r="F1000" s="66">
        <v>0</v>
      </c>
    </row>
    <row r="1001" spans="1:6" s="67" customFormat="1" ht="12">
      <c r="A1001" s="64">
        <v>240314</v>
      </c>
      <c r="B1001" s="65" t="s">
        <v>1059</v>
      </c>
      <c r="C1001" s="68">
        <v>217870678</v>
      </c>
      <c r="D1001" s="74" t="s">
        <v>2362</v>
      </c>
      <c r="E1001" s="66">
        <v>49181</v>
      </c>
      <c r="F1001" s="66">
        <v>0</v>
      </c>
    </row>
    <row r="1002" spans="1:6" s="67" customFormat="1" ht="12">
      <c r="A1002" s="64">
        <v>240314</v>
      </c>
      <c r="B1002" s="65" t="s">
        <v>1059</v>
      </c>
      <c r="C1002" s="68">
        <v>210270702</v>
      </c>
      <c r="D1002" s="74" t="s">
        <v>2363</v>
      </c>
      <c r="E1002" s="66">
        <v>20550</v>
      </c>
      <c r="F1002" s="66">
        <v>0</v>
      </c>
    </row>
    <row r="1003" spans="1:6" s="67" customFormat="1" ht="12">
      <c r="A1003" s="64">
        <v>240314</v>
      </c>
      <c r="B1003" s="65" t="s">
        <v>1059</v>
      </c>
      <c r="C1003" s="68">
        <v>210870708</v>
      </c>
      <c r="D1003" s="74" t="s">
        <v>2364</v>
      </c>
      <c r="E1003" s="66">
        <v>83564</v>
      </c>
      <c r="F1003" s="66">
        <v>0</v>
      </c>
    </row>
    <row r="1004" spans="1:6" s="67" customFormat="1" ht="12">
      <c r="A1004" s="64">
        <v>240314</v>
      </c>
      <c r="B1004" s="65" t="s">
        <v>1059</v>
      </c>
      <c r="C1004" s="68">
        <v>211370713</v>
      </c>
      <c r="D1004" s="74" t="s">
        <v>2365</v>
      </c>
      <c r="E1004" s="66">
        <v>98321</v>
      </c>
      <c r="F1004" s="66">
        <v>0</v>
      </c>
    </row>
    <row r="1005" spans="1:6" s="67" customFormat="1" ht="12">
      <c r="A1005" s="64">
        <v>240314</v>
      </c>
      <c r="B1005" s="65" t="s">
        <v>1059</v>
      </c>
      <c r="C1005" s="68">
        <v>211770717</v>
      </c>
      <c r="D1005" s="74" t="s">
        <v>2366</v>
      </c>
      <c r="E1005" s="66">
        <v>30189</v>
      </c>
      <c r="F1005" s="66">
        <v>0</v>
      </c>
    </row>
    <row r="1006" spans="1:6" s="67" customFormat="1" ht="12">
      <c r="A1006" s="64">
        <v>240314</v>
      </c>
      <c r="B1006" s="65" t="s">
        <v>1059</v>
      </c>
      <c r="C1006" s="68">
        <v>214270742</v>
      </c>
      <c r="D1006" s="74" t="s">
        <v>2367</v>
      </c>
      <c r="E1006" s="66">
        <v>42766</v>
      </c>
      <c r="F1006" s="66">
        <v>0</v>
      </c>
    </row>
    <row r="1007" spans="1:6" s="67" customFormat="1" ht="12">
      <c r="A1007" s="64">
        <v>240314</v>
      </c>
      <c r="B1007" s="65" t="s">
        <v>1059</v>
      </c>
      <c r="C1007" s="68">
        <v>217170771</v>
      </c>
      <c r="D1007" s="74" t="s">
        <v>2368</v>
      </c>
      <c r="E1007" s="66">
        <v>52265</v>
      </c>
      <c r="F1007" s="66">
        <v>0</v>
      </c>
    </row>
    <row r="1008" spans="1:6" s="67" customFormat="1" ht="12">
      <c r="A1008" s="64">
        <v>240314</v>
      </c>
      <c r="B1008" s="65" t="s">
        <v>1059</v>
      </c>
      <c r="C1008" s="68">
        <v>212070820</v>
      </c>
      <c r="D1008" s="74" t="s">
        <v>2369</v>
      </c>
      <c r="E1008" s="66">
        <v>40565</v>
      </c>
      <c r="F1008" s="66">
        <v>0</v>
      </c>
    </row>
    <row r="1009" spans="1:6" s="67" customFormat="1" ht="12">
      <c r="A1009" s="64">
        <v>240314</v>
      </c>
      <c r="B1009" s="65" t="s">
        <v>1059</v>
      </c>
      <c r="C1009" s="68">
        <v>212370823</v>
      </c>
      <c r="D1009" s="74" t="s">
        <v>2370</v>
      </c>
      <c r="E1009" s="66">
        <v>35003</v>
      </c>
      <c r="F1009" s="66">
        <v>0</v>
      </c>
    </row>
    <row r="1010" spans="1:6" s="67" customFormat="1" ht="12">
      <c r="A1010" s="64">
        <v>240314</v>
      </c>
      <c r="B1010" s="65" t="s">
        <v>1059</v>
      </c>
      <c r="C1010" s="68">
        <v>212473024</v>
      </c>
      <c r="D1010" s="74" t="s">
        <v>2371</v>
      </c>
      <c r="E1010" s="66">
        <v>5831</v>
      </c>
      <c r="F1010" s="66">
        <v>0</v>
      </c>
    </row>
    <row r="1011" spans="1:6" s="67" customFormat="1" ht="12">
      <c r="A1011" s="64">
        <v>240314</v>
      </c>
      <c r="B1011" s="65" t="s">
        <v>1059</v>
      </c>
      <c r="C1011" s="68">
        <v>212673026</v>
      </c>
      <c r="D1011" s="74" t="s">
        <v>2372</v>
      </c>
      <c r="E1011" s="66">
        <v>10820</v>
      </c>
      <c r="F1011" s="66">
        <v>0</v>
      </c>
    </row>
    <row r="1012" spans="1:6" s="67" customFormat="1" ht="12">
      <c r="A1012" s="64">
        <v>240314</v>
      </c>
      <c r="B1012" s="65" t="s">
        <v>1059</v>
      </c>
      <c r="C1012" s="68">
        <v>213073030</v>
      </c>
      <c r="D1012" s="74" t="s">
        <v>2373</v>
      </c>
      <c r="E1012" s="66">
        <v>10260</v>
      </c>
      <c r="F1012" s="66">
        <v>0</v>
      </c>
    </row>
    <row r="1013" spans="1:6" s="67" customFormat="1" ht="12">
      <c r="A1013" s="64">
        <v>240314</v>
      </c>
      <c r="B1013" s="65" t="s">
        <v>1059</v>
      </c>
      <c r="C1013" s="68">
        <v>214373043</v>
      </c>
      <c r="D1013" s="74" t="s">
        <v>2374</v>
      </c>
      <c r="E1013" s="66">
        <v>12545</v>
      </c>
      <c r="F1013" s="66">
        <v>0</v>
      </c>
    </row>
    <row r="1014" spans="1:6" s="67" customFormat="1" ht="12">
      <c r="A1014" s="64">
        <v>240314</v>
      </c>
      <c r="B1014" s="65" t="s">
        <v>1059</v>
      </c>
      <c r="C1014" s="68">
        <v>215573055</v>
      </c>
      <c r="D1014" s="74" t="s">
        <v>2375</v>
      </c>
      <c r="E1014" s="66">
        <v>17524</v>
      </c>
      <c r="F1014" s="66">
        <v>0</v>
      </c>
    </row>
    <row r="1015" spans="1:6" s="67" customFormat="1" ht="12">
      <c r="A1015" s="64">
        <v>240314</v>
      </c>
      <c r="B1015" s="65" t="s">
        <v>1059</v>
      </c>
      <c r="C1015" s="68">
        <v>216773067</v>
      </c>
      <c r="D1015" s="74" t="s">
        <v>2376</v>
      </c>
      <c r="E1015" s="66">
        <v>32362</v>
      </c>
      <c r="F1015" s="66">
        <v>0</v>
      </c>
    </row>
    <row r="1016" spans="1:6" s="67" customFormat="1" ht="12">
      <c r="A1016" s="64">
        <v>240314</v>
      </c>
      <c r="B1016" s="65" t="s">
        <v>1059</v>
      </c>
      <c r="C1016" s="68">
        <v>212473124</v>
      </c>
      <c r="D1016" s="74" t="s">
        <v>2377</v>
      </c>
      <c r="E1016" s="66">
        <v>22049</v>
      </c>
      <c r="F1016" s="66">
        <v>0</v>
      </c>
    </row>
    <row r="1017" spans="1:6" s="67" customFormat="1" ht="12">
      <c r="A1017" s="64">
        <v>240314</v>
      </c>
      <c r="B1017" s="65" t="s">
        <v>1059</v>
      </c>
      <c r="C1017" s="68">
        <v>214873148</v>
      </c>
      <c r="D1017" s="74" t="s">
        <v>2378</v>
      </c>
      <c r="E1017" s="66">
        <v>9377</v>
      </c>
      <c r="F1017" s="66">
        <v>0</v>
      </c>
    </row>
    <row r="1018" spans="1:6" s="67" customFormat="1" ht="12">
      <c r="A1018" s="64">
        <v>240314</v>
      </c>
      <c r="B1018" s="65" t="s">
        <v>1059</v>
      </c>
      <c r="C1018" s="68">
        <v>215273152</v>
      </c>
      <c r="D1018" s="74" t="s">
        <v>2379</v>
      </c>
      <c r="E1018" s="66">
        <v>8051</v>
      </c>
      <c r="F1018" s="66">
        <v>0</v>
      </c>
    </row>
    <row r="1019" spans="1:6" s="67" customFormat="1" ht="12">
      <c r="A1019" s="64">
        <v>240314</v>
      </c>
      <c r="B1019" s="65" t="s">
        <v>1059</v>
      </c>
      <c r="C1019" s="68">
        <v>216873168</v>
      </c>
      <c r="D1019" s="74" t="s">
        <v>2380</v>
      </c>
      <c r="E1019" s="66">
        <v>68640</v>
      </c>
      <c r="F1019" s="66">
        <v>0</v>
      </c>
    </row>
    <row r="1020" spans="1:6" s="67" customFormat="1" ht="12">
      <c r="A1020" s="64">
        <v>240314</v>
      </c>
      <c r="B1020" s="65" t="s">
        <v>1059</v>
      </c>
      <c r="C1020" s="68">
        <v>210073200</v>
      </c>
      <c r="D1020" s="74" t="s">
        <v>2381</v>
      </c>
      <c r="E1020" s="66">
        <v>11436</v>
      </c>
      <c r="F1020" s="66">
        <v>0</v>
      </c>
    </row>
    <row r="1021" spans="1:6" s="67" customFormat="1" ht="12">
      <c r="A1021" s="64">
        <v>240314</v>
      </c>
      <c r="B1021" s="65" t="s">
        <v>1059</v>
      </c>
      <c r="C1021" s="68">
        <v>211773217</v>
      </c>
      <c r="D1021" s="74" t="s">
        <v>2382</v>
      </c>
      <c r="E1021" s="66">
        <v>55627</v>
      </c>
      <c r="F1021" s="66">
        <v>0</v>
      </c>
    </row>
    <row r="1022" spans="1:6" s="67" customFormat="1" ht="12">
      <c r="A1022" s="64">
        <v>240314</v>
      </c>
      <c r="B1022" s="65" t="s">
        <v>1059</v>
      </c>
      <c r="C1022" s="68">
        <v>212673226</v>
      </c>
      <c r="D1022" s="74" t="s">
        <v>2383</v>
      </c>
      <c r="E1022" s="66">
        <v>12838</v>
      </c>
      <c r="F1022" s="66">
        <v>0</v>
      </c>
    </row>
    <row r="1023" spans="1:6" s="67" customFormat="1" ht="12">
      <c r="A1023" s="64">
        <v>240314</v>
      </c>
      <c r="B1023" s="65" t="s">
        <v>1059</v>
      </c>
      <c r="C1023" s="68">
        <v>213673236</v>
      </c>
      <c r="D1023" s="74" t="s">
        <v>2384</v>
      </c>
      <c r="E1023" s="66">
        <v>10926</v>
      </c>
      <c r="F1023" s="66">
        <v>0</v>
      </c>
    </row>
    <row r="1024" spans="1:6" s="67" customFormat="1" ht="12">
      <c r="A1024" s="64">
        <v>240314</v>
      </c>
      <c r="B1024" s="65" t="s">
        <v>1059</v>
      </c>
      <c r="C1024" s="68">
        <v>216873268</v>
      </c>
      <c r="D1024" s="74" t="s">
        <v>2385</v>
      </c>
      <c r="E1024" s="66">
        <v>75408</v>
      </c>
      <c r="F1024" s="66">
        <v>0</v>
      </c>
    </row>
    <row r="1025" spans="1:6" s="67" customFormat="1" ht="12">
      <c r="A1025" s="64">
        <v>240314</v>
      </c>
      <c r="B1025" s="65" t="s">
        <v>1059</v>
      </c>
      <c r="C1025" s="68">
        <v>217073270</v>
      </c>
      <c r="D1025" s="74" t="s">
        <v>2386</v>
      </c>
      <c r="E1025" s="66">
        <v>10770</v>
      </c>
      <c r="F1025" s="66">
        <v>0</v>
      </c>
    </row>
    <row r="1026" spans="1:6" s="67" customFormat="1" ht="12">
      <c r="A1026" s="64">
        <v>240314</v>
      </c>
      <c r="B1026" s="65" t="s">
        <v>1059</v>
      </c>
      <c r="C1026" s="68">
        <v>217573275</v>
      </c>
      <c r="D1026" s="74" t="s">
        <v>2387</v>
      </c>
      <c r="E1026" s="66">
        <v>28329</v>
      </c>
      <c r="F1026" s="66">
        <v>0</v>
      </c>
    </row>
    <row r="1027" spans="1:6" s="67" customFormat="1" ht="12">
      <c r="A1027" s="64">
        <v>240314</v>
      </c>
      <c r="B1027" s="65" t="s">
        <v>1059</v>
      </c>
      <c r="C1027" s="68">
        <v>218373283</v>
      </c>
      <c r="D1027" s="74" t="s">
        <v>2388</v>
      </c>
      <c r="E1027" s="66">
        <v>37127</v>
      </c>
      <c r="F1027" s="66">
        <v>0</v>
      </c>
    </row>
    <row r="1028" spans="1:6" s="67" customFormat="1" ht="12">
      <c r="A1028" s="64">
        <v>240314</v>
      </c>
      <c r="B1028" s="65" t="s">
        <v>1059</v>
      </c>
      <c r="C1028" s="68">
        <v>211973319</v>
      </c>
      <c r="D1028" s="74" t="s">
        <v>2389</v>
      </c>
      <c r="E1028" s="66">
        <v>41601</v>
      </c>
      <c r="F1028" s="66">
        <v>0</v>
      </c>
    </row>
    <row r="1029" spans="1:6" s="67" customFormat="1" ht="12">
      <c r="A1029" s="64">
        <v>240314</v>
      </c>
      <c r="B1029" s="65" t="s">
        <v>1059</v>
      </c>
      <c r="C1029" s="68">
        <v>214773347</v>
      </c>
      <c r="D1029" s="74" t="s">
        <v>2390</v>
      </c>
      <c r="E1029" s="66">
        <v>9534</v>
      </c>
      <c r="F1029" s="66">
        <v>0</v>
      </c>
    </row>
    <row r="1030" spans="1:6" s="67" customFormat="1" ht="12">
      <c r="A1030" s="64">
        <v>240314</v>
      </c>
      <c r="B1030" s="65" t="s">
        <v>1059</v>
      </c>
      <c r="C1030" s="68">
        <v>214973349</v>
      </c>
      <c r="D1030" s="74" t="s">
        <v>2391</v>
      </c>
      <c r="E1030" s="66">
        <v>31346</v>
      </c>
      <c r="F1030" s="66">
        <v>0</v>
      </c>
    </row>
    <row r="1031" spans="1:6" s="67" customFormat="1" ht="12">
      <c r="A1031" s="64">
        <v>240314</v>
      </c>
      <c r="B1031" s="65" t="s">
        <v>1059</v>
      </c>
      <c r="C1031" s="68">
        <v>215273352</v>
      </c>
      <c r="D1031" s="74" t="s">
        <v>2392</v>
      </c>
      <c r="E1031" s="66">
        <v>16495</v>
      </c>
      <c r="F1031" s="66">
        <v>0</v>
      </c>
    </row>
    <row r="1032" spans="1:6" s="67" customFormat="1" ht="12">
      <c r="A1032" s="64">
        <v>240314</v>
      </c>
      <c r="B1032" s="65" t="s">
        <v>1059</v>
      </c>
      <c r="C1032" s="68">
        <v>210873408</v>
      </c>
      <c r="D1032" s="74" t="s">
        <v>2393</v>
      </c>
      <c r="E1032" s="66">
        <v>22175</v>
      </c>
      <c r="F1032" s="66">
        <v>0</v>
      </c>
    </row>
    <row r="1033" spans="1:6" s="67" customFormat="1" ht="12">
      <c r="A1033" s="64">
        <v>240314</v>
      </c>
      <c r="B1033" s="65" t="s">
        <v>1059</v>
      </c>
      <c r="C1033" s="68">
        <v>211173411</v>
      </c>
      <c r="D1033" s="74" t="s">
        <v>2394</v>
      </c>
      <c r="E1033" s="66">
        <v>50176</v>
      </c>
      <c r="F1033" s="66">
        <v>0</v>
      </c>
    </row>
    <row r="1034" spans="1:6" s="67" customFormat="1" ht="12">
      <c r="A1034" s="64">
        <v>240314</v>
      </c>
      <c r="B1034" s="65" t="s">
        <v>1059</v>
      </c>
      <c r="C1034" s="68">
        <v>214373443</v>
      </c>
      <c r="D1034" s="74" t="s">
        <v>2395</v>
      </c>
      <c r="E1034" s="66">
        <v>39054</v>
      </c>
      <c r="F1034" s="66">
        <v>0</v>
      </c>
    </row>
    <row r="1035" spans="1:6" s="67" customFormat="1" ht="12">
      <c r="A1035" s="64">
        <v>240314</v>
      </c>
      <c r="B1035" s="65" t="s">
        <v>1059</v>
      </c>
      <c r="C1035" s="68">
        <v>214973449</v>
      </c>
      <c r="D1035" s="74" t="s">
        <v>2396</v>
      </c>
      <c r="E1035" s="66">
        <v>41051</v>
      </c>
      <c r="F1035" s="66">
        <v>0</v>
      </c>
    </row>
    <row r="1036" spans="1:6" s="67" customFormat="1" ht="12">
      <c r="A1036" s="64">
        <v>240314</v>
      </c>
      <c r="B1036" s="65" t="s">
        <v>1059</v>
      </c>
      <c r="C1036" s="68">
        <v>216173461</v>
      </c>
      <c r="D1036" s="74" t="s">
        <v>2397</v>
      </c>
      <c r="E1036" s="66">
        <v>6346</v>
      </c>
      <c r="F1036" s="66">
        <v>0</v>
      </c>
    </row>
    <row r="1037" spans="1:6" s="67" customFormat="1" ht="12">
      <c r="A1037" s="64">
        <v>240314</v>
      </c>
      <c r="B1037" s="65" t="s">
        <v>1059</v>
      </c>
      <c r="C1037" s="68">
        <v>218373483</v>
      </c>
      <c r="D1037" s="74" t="s">
        <v>2398</v>
      </c>
      <c r="E1037" s="66">
        <v>24869</v>
      </c>
      <c r="F1037" s="66">
        <v>0</v>
      </c>
    </row>
    <row r="1038" spans="1:6" s="67" customFormat="1" ht="12">
      <c r="A1038" s="64">
        <v>240314</v>
      </c>
      <c r="B1038" s="65" t="s">
        <v>1059</v>
      </c>
      <c r="C1038" s="68">
        <v>210473504</v>
      </c>
      <c r="D1038" s="74" t="s">
        <v>2399</v>
      </c>
      <c r="E1038" s="66">
        <v>56633</v>
      </c>
      <c r="F1038" s="66">
        <v>0</v>
      </c>
    </row>
    <row r="1039" spans="1:6" s="67" customFormat="1" ht="12">
      <c r="A1039" s="64">
        <v>240314</v>
      </c>
      <c r="B1039" s="65" t="s">
        <v>1059</v>
      </c>
      <c r="C1039" s="68">
        <v>212073520</v>
      </c>
      <c r="D1039" s="74" t="s">
        <v>2400</v>
      </c>
      <c r="E1039" s="66">
        <v>11027</v>
      </c>
      <c r="F1039" s="66">
        <v>0</v>
      </c>
    </row>
    <row r="1040" spans="1:6" s="67" customFormat="1" ht="12">
      <c r="A1040" s="64">
        <v>240314</v>
      </c>
      <c r="B1040" s="65" t="s">
        <v>1059</v>
      </c>
      <c r="C1040" s="68">
        <v>214773547</v>
      </c>
      <c r="D1040" s="74" t="s">
        <v>2401</v>
      </c>
      <c r="E1040" s="66">
        <v>6321</v>
      </c>
      <c r="F1040" s="66">
        <v>0</v>
      </c>
    </row>
    <row r="1041" spans="1:6" s="67" customFormat="1" ht="12">
      <c r="A1041" s="64">
        <v>240314</v>
      </c>
      <c r="B1041" s="65" t="s">
        <v>1059</v>
      </c>
      <c r="C1041" s="68">
        <v>215573555</v>
      </c>
      <c r="D1041" s="74" t="s">
        <v>2402</v>
      </c>
      <c r="E1041" s="66">
        <v>45922</v>
      </c>
      <c r="F1041" s="66">
        <v>0</v>
      </c>
    </row>
    <row r="1042" spans="1:6" s="67" customFormat="1" ht="12">
      <c r="A1042" s="64">
        <v>240314</v>
      </c>
      <c r="B1042" s="65" t="s">
        <v>1059</v>
      </c>
      <c r="C1042" s="68">
        <v>216373563</v>
      </c>
      <c r="D1042" s="74" t="s">
        <v>2403</v>
      </c>
      <c r="E1042" s="66">
        <v>12006</v>
      </c>
      <c r="F1042" s="66">
        <v>0</v>
      </c>
    </row>
    <row r="1043" spans="1:6" s="67" customFormat="1" ht="12">
      <c r="A1043" s="64">
        <v>240314</v>
      </c>
      <c r="B1043" s="65" t="s">
        <v>1059</v>
      </c>
      <c r="C1043" s="68">
        <v>218573585</v>
      </c>
      <c r="D1043" s="74" t="s">
        <v>2404</v>
      </c>
      <c r="E1043" s="66">
        <v>28304</v>
      </c>
      <c r="F1043" s="66">
        <v>0</v>
      </c>
    </row>
    <row r="1044" spans="1:6" s="67" customFormat="1" ht="12">
      <c r="A1044" s="64">
        <v>240314</v>
      </c>
      <c r="B1044" s="65" t="s">
        <v>1059</v>
      </c>
      <c r="C1044" s="68">
        <v>211673616</v>
      </c>
      <c r="D1044" s="74" t="s">
        <v>0</v>
      </c>
      <c r="E1044" s="66">
        <v>39910</v>
      </c>
      <c r="F1044" s="66">
        <v>0</v>
      </c>
    </row>
    <row r="1045" spans="1:6" s="67" customFormat="1" ht="12">
      <c r="A1045" s="64">
        <v>240314</v>
      </c>
      <c r="B1045" s="65" t="s">
        <v>1059</v>
      </c>
      <c r="C1045" s="68">
        <v>212273622</v>
      </c>
      <c r="D1045" s="74" t="s">
        <v>1</v>
      </c>
      <c r="E1045" s="66">
        <v>7783</v>
      </c>
      <c r="F1045" s="66">
        <v>0</v>
      </c>
    </row>
    <row r="1046" spans="1:6" s="67" customFormat="1" ht="12">
      <c r="A1046" s="64">
        <v>240314</v>
      </c>
      <c r="B1046" s="65" t="s">
        <v>1059</v>
      </c>
      <c r="C1046" s="68">
        <v>212473624</v>
      </c>
      <c r="D1046" s="74" t="s">
        <v>2</v>
      </c>
      <c r="E1046" s="66">
        <v>31924</v>
      </c>
      <c r="F1046" s="66">
        <v>0</v>
      </c>
    </row>
    <row r="1047" spans="1:6" s="67" customFormat="1" ht="12">
      <c r="A1047" s="64">
        <v>240314</v>
      </c>
      <c r="B1047" s="65" t="s">
        <v>1059</v>
      </c>
      <c r="C1047" s="68">
        <v>217173671</v>
      </c>
      <c r="D1047" s="74" t="s">
        <v>3</v>
      </c>
      <c r="E1047" s="66">
        <v>16591</v>
      </c>
      <c r="F1047" s="66">
        <v>0</v>
      </c>
    </row>
    <row r="1048" spans="1:6" s="67" customFormat="1" ht="12">
      <c r="A1048" s="64">
        <v>240314</v>
      </c>
      <c r="B1048" s="65" t="s">
        <v>1059</v>
      </c>
      <c r="C1048" s="68">
        <v>217573675</v>
      </c>
      <c r="D1048" s="74" t="s">
        <v>4</v>
      </c>
      <c r="E1048" s="66">
        <v>20971</v>
      </c>
      <c r="F1048" s="66">
        <v>0</v>
      </c>
    </row>
    <row r="1049" spans="1:6" s="67" customFormat="1" ht="12">
      <c r="A1049" s="64">
        <v>240314</v>
      </c>
      <c r="B1049" s="65" t="s">
        <v>1059</v>
      </c>
      <c r="C1049" s="68">
        <v>217873678</v>
      </c>
      <c r="D1049" s="74" t="s">
        <v>5</v>
      </c>
      <c r="E1049" s="66">
        <v>18054</v>
      </c>
      <c r="F1049" s="66">
        <v>0</v>
      </c>
    </row>
    <row r="1050" spans="1:6" s="67" customFormat="1" ht="12">
      <c r="A1050" s="64">
        <v>240314</v>
      </c>
      <c r="B1050" s="65" t="s">
        <v>1059</v>
      </c>
      <c r="C1050" s="68">
        <v>218673686</v>
      </c>
      <c r="D1050" s="74" t="s">
        <v>6</v>
      </c>
      <c r="E1050" s="66">
        <v>9494</v>
      </c>
      <c r="F1050" s="66">
        <v>0</v>
      </c>
    </row>
    <row r="1051" spans="1:6" s="67" customFormat="1" ht="12">
      <c r="A1051" s="64">
        <v>240314</v>
      </c>
      <c r="B1051" s="65" t="s">
        <v>1059</v>
      </c>
      <c r="C1051" s="68">
        <v>217073770</v>
      </c>
      <c r="D1051" s="74" t="s">
        <v>7</v>
      </c>
      <c r="E1051" s="66">
        <v>6064</v>
      </c>
      <c r="F1051" s="66">
        <v>0</v>
      </c>
    </row>
    <row r="1052" spans="1:6" s="67" customFormat="1" ht="12">
      <c r="A1052" s="64">
        <v>240314</v>
      </c>
      <c r="B1052" s="65" t="s">
        <v>1059</v>
      </c>
      <c r="C1052" s="68">
        <v>215473854</v>
      </c>
      <c r="D1052" s="74" t="s">
        <v>8</v>
      </c>
      <c r="E1052" s="66">
        <v>7340</v>
      </c>
      <c r="F1052" s="66">
        <v>0</v>
      </c>
    </row>
    <row r="1053" spans="1:6" s="67" customFormat="1" ht="12">
      <c r="A1053" s="64">
        <v>240314</v>
      </c>
      <c r="B1053" s="65" t="s">
        <v>1059</v>
      </c>
      <c r="C1053" s="68">
        <v>216173861</v>
      </c>
      <c r="D1053" s="74" t="s">
        <v>9</v>
      </c>
      <c r="E1053" s="66">
        <v>17141</v>
      </c>
      <c r="F1053" s="66">
        <v>0</v>
      </c>
    </row>
    <row r="1054" spans="1:6" s="67" customFormat="1" ht="12">
      <c r="A1054" s="64">
        <v>240314</v>
      </c>
      <c r="B1054" s="65" t="s">
        <v>1059</v>
      </c>
      <c r="C1054" s="68">
        <v>217073870</v>
      </c>
      <c r="D1054" s="74" t="s">
        <v>10</v>
      </c>
      <c r="E1054" s="66">
        <v>13544</v>
      </c>
      <c r="F1054" s="66">
        <v>0</v>
      </c>
    </row>
    <row r="1055" spans="1:6" s="67" customFormat="1" ht="12">
      <c r="A1055" s="64">
        <v>240314</v>
      </c>
      <c r="B1055" s="65" t="s">
        <v>1059</v>
      </c>
      <c r="C1055" s="68">
        <v>217373873</v>
      </c>
      <c r="D1055" s="74" t="s">
        <v>11</v>
      </c>
      <c r="E1055" s="66">
        <v>7395</v>
      </c>
      <c r="F1055" s="66">
        <v>0</v>
      </c>
    </row>
    <row r="1056" spans="1:6" s="67" customFormat="1" ht="12">
      <c r="A1056" s="64">
        <v>240314</v>
      </c>
      <c r="B1056" s="65" t="s">
        <v>1059</v>
      </c>
      <c r="C1056" s="68">
        <v>212076020</v>
      </c>
      <c r="D1056" s="74" t="s">
        <v>12</v>
      </c>
      <c r="E1056" s="66">
        <v>18326</v>
      </c>
      <c r="F1056" s="66">
        <v>0</v>
      </c>
    </row>
    <row r="1057" spans="1:6" s="67" customFormat="1" ht="12">
      <c r="A1057" s="64">
        <v>240314</v>
      </c>
      <c r="B1057" s="65" t="s">
        <v>1059</v>
      </c>
      <c r="C1057" s="68">
        <v>213676036</v>
      </c>
      <c r="D1057" s="74" t="s">
        <v>13</v>
      </c>
      <c r="E1057" s="66">
        <v>22982</v>
      </c>
      <c r="F1057" s="66">
        <v>0</v>
      </c>
    </row>
    <row r="1058" spans="1:6" s="67" customFormat="1" ht="12">
      <c r="A1058" s="64">
        <v>240314</v>
      </c>
      <c r="B1058" s="65" t="s">
        <v>1059</v>
      </c>
      <c r="C1058" s="68">
        <v>214176041</v>
      </c>
      <c r="D1058" s="74" t="s">
        <v>14</v>
      </c>
      <c r="E1058" s="66">
        <v>20843</v>
      </c>
      <c r="F1058" s="66">
        <v>0</v>
      </c>
    </row>
    <row r="1059" spans="1:6" s="67" customFormat="1" ht="12">
      <c r="A1059" s="64">
        <v>240314</v>
      </c>
      <c r="B1059" s="65" t="s">
        <v>1059</v>
      </c>
      <c r="C1059" s="68">
        <v>215476054</v>
      </c>
      <c r="D1059" s="74" t="s">
        <v>15</v>
      </c>
      <c r="E1059" s="66">
        <v>7481</v>
      </c>
      <c r="F1059" s="66">
        <v>0</v>
      </c>
    </row>
    <row r="1060" spans="1:6" s="67" customFormat="1" ht="12">
      <c r="A1060" s="64">
        <v>240314</v>
      </c>
      <c r="B1060" s="65" t="s">
        <v>1059</v>
      </c>
      <c r="C1060" s="68">
        <v>210076100</v>
      </c>
      <c r="D1060" s="74" t="s">
        <v>16</v>
      </c>
      <c r="E1060" s="66">
        <v>19613</v>
      </c>
      <c r="F1060" s="66">
        <v>0</v>
      </c>
    </row>
    <row r="1061" spans="1:6" s="67" customFormat="1" ht="12">
      <c r="A1061" s="64">
        <v>240314</v>
      </c>
      <c r="B1061" s="65" t="s">
        <v>1059</v>
      </c>
      <c r="C1061" s="68">
        <v>211376113</v>
      </c>
      <c r="D1061" s="74" t="s">
        <v>17</v>
      </c>
      <c r="E1061" s="66">
        <v>17358</v>
      </c>
      <c r="F1061" s="66">
        <v>0</v>
      </c>
    </row>
    <row r="1062" spans="1:6" s="67" customFormat="1" ht="12">
      <c r="A1062" s="64">
        <v>240314</v>
      </c>
      <c r="B1062" s="65" t="s">
        <v>1059</v>
      </c>
      <c r="C1062" s="68">
        <v>212276122</v>
      </c>
      <c r="D1062" s="74" t="s">
        <v>18</v>
      </c>
      <c r="E1062" s="66">
        <v>35144</v>
      </c>
      <c r="F1062" s="66">
        <v>0</v>
      </c>
    </row>
    <row r="1063" spans="1:6" s="67" customFormat="1" ht="12">
      <c r="A1063" s="64">
        <v>240314</v>
      </c>
      <c r="B1063" s="65" t="s">
        <v>1059</v>
      </c>
      <c r="C1063" s="68">
        <v>212676126</v>
      </c>
      <c r="D1063" s="74" t="s">
        <v>19</v>
      </c>
      <c r="E1063" s="66">
        <v>19769</v>
      </c>
      <c r="F1063" s="66">
        <v>0</v>
      </c>
    </row>
    <row r="1064" spans="1:6" s="67" customFormat="1" ht="12">
      <c r="A1064" s="64">
        <v>240314</v>
      </c>
      <c r="B1064" s="65" t="s">
        <v>1059</v>
      </c>
      <c r="C1064" s="68">
        <v>213076130</v>
      </c>
      <c r="D1064" s="74" t="s">
        <v>20</v>
      </c>
      <c r="E1064" s="66">
        <v>68851</v>
      </c>
      <c r="F1064" s="66">
        <v>0</v>
      </c>
    </row>
    <row r="1065" spans="1:6" s="67" customFormat="1" ht="12">
      <c r="A1065" s="64">
        <v>240314</v>
      </c>
      <c r="B1065" s="65" t="s">
        <v>1059</v>
      </c>
      <c r="C1065" s="68">
        <v>213376233</v>
      </c>
      <c r="D1065" s="74" t="s">
        <v>21</v>
      </c>
      <c r="E1065" s="66">
        <v>38741</v>
      </c>
      <c r="F1065" s="66">
        <v>0</v>
      </c>
    </row>
    <row r="1066" spans="1:6" s="67" customFormat="1" ht="12">
      <c r="A1066" s="64">
        <v>240314</v>
      </c>
      <c r="B1066" s="65" t="s">
        <v>1059</v>
      </c>
      <c r="C1066" s="68">
        <v>214376243</v>
      </c>
      <c r="D1066" s="74" t="s">
        <v>22</v>
      </c>
      <c r="E1066" s="66">
        <v>11673</v>
      </c>
      <c r="F1066" s="66">
        <v>0</v>
      </c>
    </row>
    <row r="1067" spans="1:6" s="67" customFormat="1" ht="12">
      <c r="A1067" s="64">
        <v>240314</v>
      </c>
      <c r="B1067" s="65" t="s">
        <v>1059</v>
      </c>
      <c r="C1067" s="68">
        <v>214676246</v>
      </c>
      <c r="D1067" s="74" t="s">
        <v>23</v>
      </c>
      <c r="E1067" s="66">
        <v>9685</v>
      </c>
      <c r="F1067" s="66">
        <v>0</v>
      </c>
    </row>
    <row r="1068" spans="1:6" s="67" customFormat="1" ht="12">
      <c r="A1068" s="64">
        <v>240314</v>
      </c>
      <c r="B1068" s="65" t="s">
        <v>1059</v>
      </c>
      <c r="C1068" s="68">
        <v>214876248</v>
      </c>
      <c r="D1068" s="74" t="s">
        <v>24</v>
      </c>
      <c r="E1068" s="66">
        <v>50651</v>
      </c>
      <c r="F1068" s="66">
        <v>0</v>
      </c>
    </row>
    <row r="1069" spans="1:6" s="67" customFormat="1" ht="12">
      <c r="A1069" s="64">
        <v>240314</v>
      </c>
      <c r="B1069" s="65" t="s">
        <v>1059</v>
      </c>
      <c r="C1069" s="68">
        <v>215076250</v>
      </c>
      <c r="D1069" s="74" t="s">
        <v>25</v>
      </c>
      <c r="E1069" s="66">
        <v>18392</v>
      </c>
      <c r="F1069" s="66">
        <v>0</v>
      </c>
    </row>
    <row r="1070" spans="1:6" s="67" customFormat="1" ht="12">
      <c r="A1070" s="64">
        <v>240314</v>
      </c>
      <c r="B1070" s="65" t="s">
        <v>1059</v>
      </c>
      <c r="C1070" s="68">
        <v>217576275</v>
      </c>
      <c r="D1070" s="74" t="s">
        <v>26</v>
      </c>
      <c r="E1070" s="66">
        <v>61905</v>
      </c>
      <c r="F1070" s="66">
        <v>0</v>
      </c>
    </row>
    <row r="1071" spans="1:6" s="67" customFormat="1" ht="12">
      <c r="A1071" s="64">
        <v>240314</v>
      </c>
      <c r="B1071" s="65" t="s">
        <v>1059</v>
      </c>
      <c r="C1071" s="68">
        <v>210676306</v>
      </c>
      <c r="D1071" s="74" t="s">
        <v>27</v>
      </c>
      <c r="E1071" s="66">
        <v>19900</v>
      </c>
      <c r="F1071" s="66">
        <v>0</v>
      </c>
    </row>
    <row r="1072" spans="1:6" s="67" customFormat="1" ht="12">
      <c r="A1072" s="64">
        <v>240314</v>
      </c>
      <c r="B1072" s="65" t="s">
        <v>1059</v>
      </c>
      <c r="C1072" s="68">
        <v>211876318</v>
      </c>
      <c r="D1072" s="74" t="s">
        <v>28</v>
      </c>
      <c r="E1072" s="66">
        <v>34352</v>
      </c>
      <c r="F1072" s="66">
        <v>0</v>
      </c>
    </row>
    <row r="1073" spans="1:6" s="67" customFormat="1" ht="12">
      <c r="A1073" s="64">
        <v>240314</v>
      </c>
      <c r="B1073" s="65" t="s">
        <v>1059</v>
      </c>
      <c r="C1073" s="68">
        <v>216476364</v>
      </c>
      <c r="D1073" s="74" t="s">
        <v>29</v>
      </c>
      <c r="E1073" s="66">
        <v>77451</v>
      </c>
      <c r="F1073" s="66">
        <v>0</v>
      </c>
    </row>
    <row r="1074" spans="1:6" s="67" customFormat="1" ht="12">
      <c r="A1074" s="64">
        <v>240314</v>
      </c>
      <c r="B1074" s="65" t="s">
        <v>1059</v>
      </c>
      <c r="C1074" s="68">
        <v>217776377</v>
      </c>
      <c r="D1074" s="74" t="s">
        <v>30</v>
      </c>
      <c r="E1074" s="66">
        <v>13640</v>
      </c>
      <c r="F1074" s="66">
        <v>0</v>
      </c>
    </row>
    <row r="1075" spans="1:6" s="67" customFormat="1" ht="12">
      <c r="A1075" s="64">
        <v>240314</v>
      </c>
      <c r="B1075" s="65" t="s">
        <v>1059</v>
      </c>
      <c r="C1075" s="68">
        <v>210076400</v>
      </c>
      <c r="D1075" s="74" t="s">
        <v>31</v>
      </c>
      <c r="E1075" s="66">
        <v>36476</v>
      </c>
      <c r="F1075" s="66">
        <v>0</v>
      </c>
    </row>
    <row r="1076" spans="1:6" s="67" customFormat="1" ht="12">
      <c r="A1076" s="64">
        <v>240314</v>
      </c>
      <c r="B1076" s="65" t="s">
        <v>1059</v>
      </c>
      <c r="C1076" s="68">
        <v>210376403</v>
      </c>
      <c r="D1076" s="74" t="s">
        <v>32</v>
      </c>
      <c r="E1076" s="66">
        <v>17817</v>
      </c>
      <c r="F1076" s="66">
        <v>0</v>
      </c>
    </row>
    <row r="1077" spans="1:6" s="67" customFormat="1" ht="12">
      <c r="A1077" s="64">
        <v>240314</v>
      </c>
      <c r="B1077" s="65" t="s">
        <v>1059</v>
      </c>
      <c r="C1077" s="68">
        <v>219776497</v>
      </c>
      <c r="D1077" s="74" t="s">
        <v>33</v>
      </c>
      <c r="E1077" s="66">
        <v>16813</v>
      </c>
      <c r="F1077" s="66">
        <v>0</v>
      </c>
    </row>
    <row r="1078" spans="1:6" s="67" customFormat="1" ht="12">
      <c r="A1078" s="64">
        <v>240314</v>
      </c>
      <c r="B1078" s="65" t="s">
        <v>1059</v>
      </c>
      <c r="C1078" s="68">
        <v>216376563</v>
      </c>
      <c r="D1078" s="74" t="s">
        <v>34</v>
      </c>
      <c r="E1078" s="66">
        <v>59564</v>
      </c>
      <c r="F1078" s="66">
        <v>0</v>
      </c>
    </row>
    <row r="1079" spans="1:6" s="67" customFormat="1" ht="12">
      <c r="A1079" s="64">
        <v>240314</v>
      </c>
      <c r="B1079" s="65" t="s">
        <v>1059</v>
      </c>
      <c r="C1079" s="68">
        <v>210676606</v>
      </c>
      <c r="D1079" s="74" t="s">
        <v>35</v>
      </c>
      <c r="E1079" s="66">
        <v>20389</v>
      </c>
      <c r="F1079" s="66">
        <v>0</v>
      </c>
    </row>
    <row r="1080" spans="1:6" s="67" customFormat="1" ht="12">
      <c r="A1080" s="64">
        <v>240314</v>
      </c>
      <c r="B1080" s="65" t="s">
        <v>1059</v>
      </c>
      <c r="C1080" s="68">
        <v>211676616</v>
      </c>
      <c r="D1080" s="74" t="s">
        <v>36</v>
      </c>
      <c r="E1080" s="66">
        <v>21943</v>
      </c>
      <c r="F1080" s="66">
        <v>0</v>
      </c>
    </row>
    <row r="1081" spans="1:6" s="67" customFormat="1" ht="12">
      <c r="A1081" s="64">
        <v>240314</v>
      </c>
      <c r="B1081" s="65" t="s">
        <v>1059</v>
      </c>
      <c r="C1081" s="68">
        <v>212276622</v>
      </c>
      <c r="D1081" s="74" t="s">
        <v>37</v>
      </c>
      <c r="E1081" s="66">
        <v>42711</v>
      </c>
      <c r="F1081" s="66">
        <v>0</v>
      </c>
    </row>
    <row r="1082" spans="1:6" s="67" customFormat="1" ht="12">
      <c r="A1082" s="64">
        <v>240314</v>
      </c>
      <c r="B1082" s="65" t="s">
        <v>1059</v>
      </c>
      <c r="C1082" s="68">
        <v>217076670</v>
      </c>
      <c r="D1082" s="74" t="s">
        <v>38</v>
      </c>
      <c r="E1082" s="66">
        <v>19375</v>
      </c>
      <c r="F1082" s="66">
        <v>0</v>
      </c>
    </row>
    <row r="1083" spans="1:6" s="67" customFormat="1" ht="12">
      <c r="A1083" s="64">
        <v>240314</v>
      </c>
      <c r="B1083" s="65" t="s">
        <v>1059</v>
      </c>
      <c r="C1083" s="68">
        <v>213676736</v>
      </c>
      <c r="D1083" s="74" t="s">
        <v>39</v>
      </c>
      <c r="E1083" s="66">
        <v>54116</v>
      </c>
      <c r="F1083" s="66">
        <v>0</v>
      </c>
    </row>
    <row r="1084" spans="1:6" s="67" customFormat="1" ht="12">
      <c r="A1084" s="64">
        <v>240314</v>
      </c>
      <c r="B1084" s="65" t="s">
        <v>1059</v>
      </c>
      <c r="C1084" s="68">
        <v>212376823</v>
      </c>
      <c r="D1084" s="74" t="s">
        <v>40</v>
      </c>
      <c r="E1084" s="66">
        <v>21267</v>
      </c>
      <c r="F1084" s="66">
        <v>0</v>
      </c>
    </row>
    <row r="1085" spans="1:6" s="67" customFormat="1" ht="12">
      <c r="A1085" s="64">
        <v>240314</v>
      </c>
      <c r="B1085" s="65" t="s">
        <v>1059</v>
      </c>
      <c r="C1085" s="68">
        <v>212876828</v>
      </c>
      <c r="D1085" s="74" t="s">
        <v>41</v>
      </c>
      <c r="E1085" s="66">
        <v>22195</v>
      </c>
      <c r="F1085" s="66">
        <v>0</v>
      </c>
    </row>
    <row r="1086" spans="1:6" s="67" customFormat="1" ht="12">
      <c r="A1086" s="64">
        <v>240314</v>
      </c>
      <c r="B1086" s="65" t="s">
        <v>1059</v>
      </c>
      <c r="C1086" s="68">
        <v>214576845</v>
      </c>
      <c r="D1086" s="74" t="s">
        <v>42</v>
      </c>
      <c r="E1086" s="66">
        <v>6159</v>
      </c>
      <c r="F1086" s="66">
        <v>0</v>
      </c>
    </row>
    <row r="1087" spans="1:6" s="67" customFormat="1" ht="12">
      <c r="A1087" s="64">
        <v>240314</v>
      </c>
      <c r="B1087" s="65" t="s">
        <v>1059</v>
      </c>
      <c r="C1087" s="68">
        <v>216376863</v>
      </c>
      <c r="D1087" s="74" t="s">
        <v>43</v>
      </c>
      <c r="E1087" s="66">
        <v>9524</v>
      </c>
      <c r="F1087" s="66">
        <v>0</v>
      </c>
    </row>
    <row r="1088" spans="1:6" s="67" customFormat="1" ht="12">
      <c r="A1088" s="64">
        <v>240314</v>
      </c>
      <c r="B1088" s="65" t="s">
        <v>1059</v>
      </c>
      <c r="C1088" s="68">
        <v>216976869</v>
      </c>
      <c r="D1088" s="74" t="s">
        <v>44</v>
      </c>
      <c r="E1088" s="66">
        <v>9085</v>
      </c>
      <c r="F1088" s="66">
        <v>0</v>
      </c>
    </row>
    <row r="1089" spans="1:6" s="67" customFormat="1" ht="12">
      <c r="A1089" s="64">
        <v>240314</v>
      </c>
      <c r="B1089" s="65" t="s">
        <v>1059</v>
      </c>
      <c r="C1089" s="68">
        <v>219076890</v>
      </c>
      <c r="D1089" s="74" t="s">
        <v>45</v>
      </c>
      <c r="E1089" s="66">
        <v>21292</v>
      </c>
      <c r="F1089" s="66">
        <v>0</v>
      </c>
    </row>
    <row r="1090" spans="1:6" s="67" customFormat="1" ht="12">
      <c r="A1090" s="64">
        <v>240314</v>
      </c>
      <c r="B1090" s="65" t="s">
        <v>1059</v>
      </c>
      <c r="C1090" s="68">
        <v>219276892</v>
      </c>
      <c r="D1090" s="74" t="s">
        <v>46</v>
      </c>
      <c r="E1090" s="66">
        <v>109998</v>
      </c>
      <c r="F1090" s="66">
        <v>0</v>
      </c>
    </row>
    <row r="1091" spans="1:6" s="67" customFormat="1" ht="12">
      <c r="A1091" s="64">
        <v>240314</v>
      </c>
      <c r="B1091" s="65" t="s">
        <v>1059</v>
      </c>
      <c r="C1091" s="68">
        <v>219576895</v>
      </c>
      <c r="D1091" s="74" t="s">
        <v>47</v>
      </c>
      <c r="E1091" s="66">
        <v>45889</v>
      </c>
      <c r="F1091" s="66">
        <v>0</v>
      </c>
    </row>
    <row r="1092" spans="1:6" s="67" customFormat="1" ht="12">
      <c r="A1092" s="64">
        <v>240314</v>
      </c>
      <c r="B1092" s="65" t="s">
        <v>1059</v>
      </c>
      <c r="C1092" s="59">
        <v>210181001</v>
      </c>
      <c r="D1092" s="74" t="s">
        <v>48</v>
      </c>
      <c r="E1092" s="66">
        <v>83247</v>
      </c>
      <c r="F1092" s="66">
        <v>0</v>
      </c>
    </row>
    <row r="1093" spans="1:6" s="67" customFormat="1" ht="12">
      <c r="A1093" s="64">
        <v>240314</v>
      </c>
      <c r="B1093" s="65" t="s">
        <v>1059</v>
      </c>
      <c r="C1093" s="59">
        <v>216581065</v>
      </c>
      <c r="D1093" s="74" t="s">
        <v>49</v>
      </c>
      <c r="E1093" s="66">
        <v>58412</v>
      </c>
      <c r="F1093" s="66">
        <v>0</v>
      </c>
    </row>
    <row r="1094" spans="1:6" s="67" customFormat="1" ht="12">
      <c r="A1094" s="64">
        <v>240314</v>
      </c>
      <c r="B1094" s="65" t="s">
        <v>1059</v>
      </c>
      <c r="C1094" s="59">
        <v>212081220</v>
      </c>
      <c r="D1094" s="74" t="s">
        <v>50</v>
      </c>
      <c r="E1094" s="66">
        <v>4891</v>
      </c>
      <c r="F1094" s="66">
        <v>0</v>
      </c>
    </row>
    <row r="1095" spans="1:6" s="67" customFormat="1" ht="12">
      <c r="A1095" s="64">
        <v>240314</v>
      </c>
      <c r="B1095" s="65" t="s">
        <v>1059</v>
      </c>
      <c r="C1095" s="59">
        <v>210081300</v>
      </c>
      <c r="D1095" s="74" t="s">
        <v>51</v>
      </c>
      <c r="E1095" s="66">
        <v>33914</v>
      </c>
      <c r="F1095" s="66">
        <v>0</v>
      </c>
    </row>
    <row r="1096" spans="1:6" s="67" customFormat="1" ht="12">
      <c r="A1096" s="64">
        <v>240314</v>
      </c>
      <c r="B1096" s="65" t="s">
        <v>1059</v>
      </c>
      <c r="C1096" s="59">
        <v>219181591</v>
      </c>
      <c r="D1096" s="74" t="s">
        <v>52</v>
      </c>
      <c r="E1096" s="66">
        <v>5715</v>
      </c>
      <c r="F1096" s="66">
        <v>0</v>
      </c>
    </row>
    <row r="1097" spans="1:6" s="67" customFormat="1" ht="12">
      <c r="A1097" s="64">
        <v>240314</v>
      </c>
      <c r="B1097" s="65" t="s">
        <v>1059</v>
      </c>
      <c r="C1097" s="59">
        <v>213681736</v>
      </c>
      <c r="D1097" s="74" t="s">
        <v>53</v>
      </c>
      <c r="E1097" s="66">
        <v>66243</v>
      </c>
      <c r="F1097" s="66">
        <v>0</v>
      </c>
    </row>
    <row r="1098" spans="1:6" s="67" customFormat="1" ht="12">
      <c r="A1098" s="64">
        <v>240314</v>
      </c>
      <c r="B1098" s="65" t="s">
        <v>1059</v>
      </c>
      <c r="C1098" s="59">
        <v>219481794</v>
      </c>
      <c r="D1098" s="74" t="s">
        <v>54</v>
      </c>
      <c r="E1098" s="66">
        <v>71242</v>
      </c>
      <c r="F1098" s="66">
        <v>0</v>
      </c>
    </row>
    <row r="1099" spans="1:6" s="67" customFormat="1" ht="12">
      <c r="A1099" s="64">
        <v>240314</v>
      </c>
      <c r="B1099" s="65" t="s">
        <v>1059</v>
      </c>
      <c r="C1099" s="68">
        <v>210185001</v>
      </c>
      <c r="D1099" s="74" t="s">
        <v>55</v>
      </c>
      <c r="E1099" s="66">
        <v>136375</v>
      </c>
      <c r="F1099" s="66">
        <v>0</v>
      </c>
    </row>
    <row r="1100" spans="1:6" s="67" customFormat="1" ht="12">
      <c r="A1100" s="64">
        <v>240314</v>
      </c>
      <c r="B1100" s="65" t="s">
        <v>1059</v>
      </c>
      <c r="C1100" s="68">
        <v>211085010</v>
      </c>
      <c r="D1100" s="74" t="s">
        <v>56</v>
      </c>
      <c r="E1100" s="66">
        <v>42948</v>
      </c>
      <c r="F1100" s="66">
        <v>0</v>
      </c>
    </row>
    <row r="1101" spans="1:6" s="67" customFormat="1" ht="12">
      <c r="A1101" s="64">
        <v>240314</v>
      </c>
      <c r="B1101" s="65" t="s">
        <v>1059</v>
      </c>
      <c r="C1101" s="68">
        <v>211585015</v>
      </c>
      <c r="D1101" s="74" t="s">
        <v>57</v>
      </c>
      <c r="E1101" s="66">
        <v>2124</v>
      </c>
      <c r="F1101" s="66">
        <v>0</v>
      </c>
    </row>
    <row r="1102" spans="1:6" s="67" customFormat="1" ht="12">
      <c r="A1102" s="64">
        <v>240314</v>
      </c>
      <c r="B1102" s="65" t="s">
        <v>1059</v>
      </c>
      <c r="C1102" s="68">
        <v>212585125</v>
      </c>
      <c r="D1102" s="74" t="s">
        <v>58</v>
      </c>
      <c r="E1102" s="66">
        <v>18070</v>
      </c>
      <c r="F1102" s="66">
        <v>0</v>
      </c>
    </row>
    <row r="1103" spans="1:6" s="67" customFormat="1" ht="12">
      <c r="A1103" s="64">
        <v>240314</v>
      </c>
      <c r="B1103" s="65" t="s">
        <v>1059</v>
      </c>
      <c r="C1103" s="68">
        <v>213685136</v>
      </c>
      <c r="D1103" s="74" t="s">
        <v>59</v>
      </c>
      <c r="E1103" s="66">
        <v>2366</v>
      </c>
      <c r="F1103" s="66">
        <v>0</v>
      </c>
    </row>
    <row r="1104" spans="1:6" s="67" customFormat="1" ht="12">
      <c r="A1104" s="64">
        <v>240314</v>
      </c>
      <c r="B1104" s="65" t="s">
        <v>1059</v>
      </c>
      <c r="C1104" s="68">
        <v>213985139</v>
      </c>
      <c r="D1104" s="74" t="s">
        <v>60</v>
      </c>
      <c r="E1104" s="66">
        <v>15506</v>
      </c>
      <c r="F1104" s="66">
        <v>0</v>
      </c>
    </row>
    <row r="1105" spans="1:6" s="67" customFormat="1" ht="12">
      <c r="A1105" s="64">
        <v>240314</v>
      </c>
      <c r="B1105" s="65" t="s">
        <v>1059</v>
      </c>
      <c r="C1105" s="68">
        <v>216285162</v>
      </c>
      <c r="D1105" s="74" t="s">
        <v>61</v>
      </c>
      <c r="E1105" s="66">
        <v>18644</v>
      </c>
      <c r="F1105" s="66">
        <v>0</v>
      </c>
    </row>
    <row r="1106" spans="1:6" s="67" customFormat="1" ht="12">
      <c r="A1106" s="64">
        <v>240314</v>
      </c>
      <c r="B1106" s="65" t="s">
        <v>1059</v>
      </c>
      <c r="C1106" s="68">
        <v>212585225</v>
      </c>
      <c r="D1106" s="74" t="s">
        <v>62</v>
      </c>
      <c r="E1106" s="66">
        <v>15749</v>
      </c>
      <c r="F1106" s="66">
        <v>0</v>
      </c>
    </row>
    <row r="1107" spans="1:6" s="67" customFormat="1" ht="12">
      <c r="A1107" s="64">
        <v>240314</v>
      </c>
      <c r="B1107" s="65" t="s">
        <v>1059</v>
      </c>
      <c r="C1107" s="68">
        <v>213085230</v>
      </c>
      <c r="D1107" s="74" t="s">
        <v>63</v>
      </c>
      <c r="E1107" s="66">
        <v>13924</v>
      </c>
      <c r="F1107" s="66">
        <v>0</v>
      </c>
    </row>
    <row r="1108" spans="1:6" s="67" customFormat="1" ht="12">
      <c r="A1108" s="64">
        <v>240314</v>
      </c>
      <c r="B1108" s="65" t="s">
        <v>1059</v>
      </c>
      <c r="C1108" s="68">
        <v>215085250</v>
      </c>
      <c r="D1108" s="74" t="s">
        <v>64</v>
      </c>
      <c r="E1108" s="66">
        <v>40426</v>
      </c>
      <c r="F1108" s="66">
        <v>0</v>
      </c>
    </row>
    <row r="1109" spans="1:6" s="67" customFormat="1" ht="12">
      <c r="A1109" s="64">
        <v>240314</v>
      </c>
      <c r="B1109" s="65" t="s">
        <v>1059</v>
      </c>
      <c r="C1109" s="68">
        <v>216385263</v>
      </c>
      <c r="D1109" s="74" t="s">
        <v>65</v>
      </c>
      <c r="E1109" s="66">
        <v>10782</v>
      </c>
      <c r="F1109" s="66">
        <v>0</v>
      </c>
    </row>
    <row r="1110" spans="1:6" s="67" customFormat="1" ht="12">
      <c r="A1110" s="64">
        <v>240314</v>
      </c>
      <c r="B1110" s="65" t="s">
        <v>1059</v>
      </c>
      <c r="C1110" s="68">
        <v>217985279</v>
      </c>
      <c r="D1110" s="74" t="s">
        <v>66</v>
      </c>
      <c r="E1110" s="66">
        <v>2083</v>
      </c>
      <c r="F1110" s="66">
        <v>0</v>
      </c>
    </row>
    <row r="1111" spans="1:6" s="67" customFormat="1" ht="12">
      <c r="A1111" s="64">
        <v>240314</v>
      </c>
      <c r="B1111" s="65" t="s">
        <v>1059</v>
      </c>
      <c r="C1111" s="68">
        <v>210085300</v>
      </c>
      <c r="D1111" s="74" t="s">
        <v>67</v>
      </c>
      <c r="E1111" s="66">
        <v>5392</v>
      </c>
      <c r="F1111" s="66">
        <v>0</v>
      </c>
    </row>
    <row r="1112" spans="1:6" s="67" customFormat="1" ht="12">
      <c r="A1112" s="64">
        <v>240314</v>
      </c>
      <c r="B1112" s="65" t="s">
        <v>1059</v>
      </c>
      <c r="C1112" s="68">
        <v>211585315</v>
      </c>
      <c r="D1112" s="74" t="s">
        <v>68</v>
      </c>
      <c r="E1112" s="66">
        <v>2670</v>
      </c>
      <c r="F1112" s="66">
        <v>0</v>
      </c>
    </row>
    <row r="1113" spans="1:6" s="67" customFormat="1" ht="12">
      <c r="A1113" s="64">
        <v>240314</v>
      </c>
      <c r="B1113" s="65" t="s">
        <v>1059</v>
      </c>
      <c r="C1113" s="68">
        <v>212585325</v>
      </c>
      <c r="D1113" s="74" t="s">
        <v>69</v>
      </c>
      <c r="E1113" s="66">
        <v>8625</v>
      </c>
      <c r="F1113" s="66">
        <v>0</v>
      </c>
    </row>
    <row r="1114" spans="1:6" s="67" customFormat="1" ht="12">
      <c r="A1114" s="64">
        <v>240314</v>
      </c>
      <c r="B1114" s="65" t="s">
        <v>1059</v>
      </c>
      <c r="C1114" s="68">
        <v>210085400</v>
      </c>
      <c r="D1114" s="74" t="s">
        <v>70</v>
      </c>
      <c r="E1114" s="66">
        <v>15163</v>
      </c>
      <c r="F1114" s="66">
        <v>0</v>
      </c>
    </row>
    <row r="1115" spans="1:6" s="67" customFormat="1" ht="12">
      <c r="A1115" s="64">
        <v>240314</v>
      </c>
      <c r="B1115" s="65" t="s">
        <v>1059</v>
      </c>
      <c r="C1115" s="68">
        <v>211085410</v>
      </c>
      <c r="D1115" s="74" t="s">
        <v>71</v>
      </c>
      <c r="E1115" s="66">
        <v>23007</v>
      </c>
      <c r="F1115" s="66">
        <v>0</v>
      </c>
    </row>
    <row r="1116" spans="1:6" s="67" customFormat="1" ht="12">
      <c r="A1116" s="64">
        <v>240314</v>
      </c>
      <c r="B1116" s="65" t="s">
        <v>1059</v>
      </c>
      <c r="C1116" s="68">
        <v>213085430</v>
      </c>
      <c r="D1116" s="74" t="s">
        <v>72</v>
      </c>
      <c r="E1116" s="66">
        <v>17570</v>
      </c>
      <c r="F1116" s="66">
        <v>0</v>
      </c>
    </row>
    <row r="1117" spans="1:6" s="67" customFormat="1" ht="12">
      <c r="A1117" s="64">
        <v>240314</v>
      </c>
      <c r="B1117" s="65" t="s">
        <v>1059</v>
      </c>
      <c r="C1117" s="68">
        <v>214085440</v>
      </c>
      <c r="D1117" s="74" t="s">
        <v>73</v>
      </c>
      <c r="E1117" s="66">
        <v>28980</v>
      </c>
      <c r="F1117" s="66">
        <v>0</v>
      </c>
    </row>
    <row r="1118" spans="1:6" s="67" customFormat="1" ht="12">
      <c r="A1118" s="64">
        <v>240314</v>
      </c>
      <c r="B1118" s="65" t="s">
        <v>1059</v>
      </c>
      <c r="C1118" s="68">
        <v>210186001</v>
      </c>
      <c r="D1118" s="74" t="s">
        <v>74</v>
      </c>
      <c r="E1118" s="66">
        <v>51024</v>
      </c>
      <c r="F1118" s="66">
        <v>0</v>
      </c>
    </row>
    <row r="1119" spans="1:6" s="67" customFormat="1" ht="12">
      <c r="A1119" s="64">
        <v>240314</v>
      </c>
      <c r="B1119" s="65" t="s">
        <v>1059</v>
      </c>
      <c r="C1119" s="68">
        <v>211986219</v>
      </c>
      <c r="D1119" s="74" t="s">
        <v>75</v>
      </c>
      <c r="E1119" s="66">
        <v>6475</v>
      </c>
      <c r="F1119" s="66">
        <v>0</v>
      </c>
    </row>
    <row r="1120" spans="1:6" s="67" customFormat="1" ht="12">
      <c r="A1120" s="64">
        <v>240314</v>
      </c>
      <c r="B1120" s="65" t="s">
        <v>1059</v>
      </c>
      <c r="C1120" s="68">
        <v>212086320</v>
      </c>
      <c r="D1120" s="74" t="s">
        <v>76</v>
      </c>
      <c r="E1120" s="66">
        <v>75322</v>
      </c>
      <c r="F1120" s="66">
        <v>0</v>
      </c>
    </row>
    <row r="1121" spans="1:6" s="67" customFormat="1" ht="12">
      <c r="A1121" s="64">
        <v>240314</v>
      </c>
      <c r="B1121" s="65" t="s">
        <v>1059</v>
      </c>
      <c r="C1121" s="68">
        <v>216886568</v>
      </c>
      <c r="D1121" s="74" t="s">
        <v>77</v>
      </c>
      <c r="E1121" s="66">
        <v>86144</v>
      </c>
      <c r="F1121" s="66">
        <v>0</v>
      </c>
    </row>
    <row r="1122" spans="1:6" s="67" customFormat="1" ht="12">
      <c r="A1122" s="64">
        <v>240314</v>
      </c>
      <c r="B1122" s="65" t="s">
        <v>1059</v>
      </c>
      <c r="C1122" s="68">
        <v>216986569</v>
      </c>
      <c r="D1122" s="74" t="s">
        <v>78</v>
      </c>
      <c r="E1122" s="66">
        <v>20605</v>
      </c>
      <c r="F1122" s="66">
        <v>0</v>
      </c>
    </row>
    <row r="1123" spans="1:6" s="67" customFormat="1" ht="12">
      <c r="A1123" s="64">
        <v>240314</v>
      </c>
      <c r="B1123" s="65" t="s">
        <v>1059</v>
      </c>
      <c r="C1123" s="68">
        <v>217186571</v>
      </c>
      <c r="D1123" s="74" t="s">
        <v>79</v>
      </c>
      <c r="E1123" s="66">
        <v>52919</v>
      </c>
      <c r="F1123" s="66">
        <v>0</v>
      </c>
    </row>
    <row r="1124" spans="1:6" s="67" customFormat="1" ht="12">
      <c r="A1124" s="64">
        <v>240314</v>
      </c>
      <c r="B1124" s="65" t="s">
        <v>1059</v>
      </c>
      <c r="C1124" s="68">
        <v>217386573</v>
      </c>
      <c r="D1124" s="74" t="s">
        <v>80</v>
      </c>
      <c r="E1124" s="66">
        <v>43927</v>
      </c>
      <c r="F1124" s="66">
        <v>0</v>
      </c>
    </row>
    <row r="1125" spans="1:6" s="67" customFormat="1" ht="12">
      <c r="A1125" s="64">
        <v>240314</v>
      </c>
      <c r="B1125" s="65" t="s">
        <v>1059</v>
      </c>
      <c r="C1125" s="68">
        <v>214986749</v>
      </c>
      <c r="D1125" s="74" t="s">
        <v>81</v>
      </c>
      <c r="E1125" s="66">
        <v>20722</v>
      </c>
      <c r="F1125" s="66">
        <v>0</v>
      </c>
    </row>
    <row r="1126" spans="1:6" s="67" customFormat="1" ht="12">
      <c r="A1126" s="64">
        <v>240314</v>
      </c>
      <c r="B1126" s="65" t="s">
        <v>1059</v>
      </c>
      <c r="C1126" s="68">
        <v>215586755</v>
      </c>
      <c r="D1126" s="74" t="s">
        <v>82</v>
      </c>
      <c r="E1126" s="66">
        <v>7402</v>
      </c>
      <c r="F1126" s="66">
        <v>0</v>
      </c>
    </row>
    <row r="1127" spans="1:6" s="67" customFormat="1" ht="12">
      <c r="A1127" s="64">
        <v>240314</v>
      </c>
      <c r="B1127" s="65" t="s">
        <v>1059</v>
      </c>
      <c r="C1127" s="68">
        <v>215786757</v>
      </c>
      <c r="D1127" s="74" t="s">
        <v>83</v>
      </c>
      <c r="E1127" s="66">
        <v>27545</v>
      </c>
      <c r="F1127" s="66">
        <v>0</v>
      </c>
    </row>
    <row r="1128" spans="1:6" s="67" customFormat="1" ht="12">
      <c r="A1128" s="64">
        <v>240314</v>
      </c>
      <c r="B1128" s="65" t="s">
        <v>1059</v>
      </c>
      <c r="C1128" s="68">
        <v>216086760</v>
      </c>
      <c r="D1128" s="74" t="s">
        <v>84</v>
      </c>
      <c r="E1128" s="66">
        <v>12407</v>
      </c>
      <c r="F1128" s="66">
        <v>0</v>
      </c>
    </row>
    <row r="1129" spans="1:6" s="67" customFormat="1" ht="12">
      <c r="A1129" s="64">
        <v>240314</v>
      </c>
      <c r="B1129" s="65" t="s">
        <v>1059</v>
      </c>
      <c r="C1129" s="68">
        <v>216586865</v>
      </c>
      <c r="D1129" s="74" t="s">
        <v>85</v>
      </c>
      <c r="E1129" s="66">
        <v>65003</v>
      </c>
      <c r="F1129" s="66">
        <v>0</v>
      </c>
    </row>
    <row r="1130" spans="1:6" s="67" customFormat="1" ht="12">
      <c r="A1130" s="64">
        <v>240314</v>
      </c>
      <c r="B1130" s="65" t="s">
        <v>1059</v>
      </c>
      <c r="C1130" s="68">
        <v>218586885</v>
      </c>
      <c r="D1130" s="74" t="s">
        <v>86</v>
      </c>
      <c r="E1130" s="66">
        <v>34468</v>
      </c>
      <c r="F1130" s="66">
        <v>0</v>
      </c>
    </row>
    <row r="1131" spans="1:6" s="67" customFormat="1" ht="12">
      <c r="A1131" s="64">
        <v>240314</v>
      </c>
      <c r="B1131" s="65" t="s">
        <v>1059</v>
      </c>
      <c r="C1131" s="59">
        <v>216488564</v>
      </c>
      <c r="D1131" s="74" t="s">
        <v>87</v>
      </c>
      <c r="E1131" s="66">
        <v>62435</v>
      </c>
      <c r="F1131" s="66">
        <v>0</v>
      </c>
    </row>
    <row r="1132" spans="1:6" s="67" customFormat="1" ht="12">
      <c r="A1132" s="64">
        <v>240314</v>
      </c>
      <c r="B1132" s="65" t="s">
        <v>1059</v>
      </c>
      <c r="C1132" s="59" t="s">
        <v>88</v>
      </c>
      <c r="D1132" s="74" t="s">
        <v>89</v>
      </c>
      <c r="E1132" s="66">
        <v>61900</v>
      </c>
      <c r="F1132" s="66">
        <v>0</v>
      </c>
    </row>
    <row r="1133" spans="1:6" s="67" customFormat="1" ht="12">
      <c r="A1133" s="64">
        <v>240314</v>
      </c>
      <c r="B1133" s="65" t="s">
        <v>1059</v>
      </c>
      <c r="C1133" s="59" t="s">
        <v>90</v>
      </c>
      <c r="D1133" s="74" t="s">
        <v>91</v>
      </c>
      <c r="E1133" s="66">
        <v>15588</v>
      </c>
      <c r="F1133" s="66">
        <v>0</v>
      </c>
    </row>
    <row r="1134" spans="1:6" s="67" customFormat="1" ht="12">
      <c r="A1134" s="64">
        <v>240314</v>
      </c>
      <c r="B1134" s="65" t="s">
        <v>1059</v>
      </c>
      <c r="C1134" s="68">
        <v>210194001</v>
      </c>
      <c r="D1134" s="74" t="s">
        <v>92</v>
      </c>
      <c r="E1134" s="66">
        <v>44461</v>
      </c>
      <c r="F1134" s="66">
        <v>0</v>
      </c>
    </row>
    <row r="1135" spans="1:6" s="67" customFormat="1" ht="12">
      <c r="A1135" s="64">
        <v>240314</v>
      </c>
      <c r="B1135" s="65" t="s">
        <v>1059</v>
      </c>
      <c r="C1135" s="68">
        <v>210195001</v>
      </c>
      <c r="D1135" s="74" t="s">
        <v>93</v>
      </c>
      <c r="E1135" s="66">
        <v>85218</v>
      </c>
      <c r="F1135" s="66">
        <v>0</v>
      </c>
    </row>
    <row r="1136" spans="1:6" s="67" customFormat="1" ht="12">
      <c r="A1136" s="64">
        <v>240314</v>
      </c>
      <c r="B1136" s="65" t="s">
        <v>1059</v>
      </c>
      <c r="C1136" s="68">
        <v>211595015</v>
      </c>
      <c r="D1136" s="74" t="s">
        <v>94</v>
      </c>
      <c r="E1136" s="66">
        <v>12572</v>
      </c>
      <c r="F1136" s="66">
        <v>0</v>
      </c>
    </row>
    <row r="1137" spans="1:6" s="67" customFormat="1" ht="12">
      <c r="A1137" s="64">
        <v>240314</v>
      </c>
      <c r="B1137" s="65" t="s">
        <v>1059</v>
      </c>
      <c r="C1137" s="68">
        <v>212595025</v>
      </c>
      <c r="D1137" s="74" t="s">
        <v>95</v>
      </c>
      <c r="E1137" s="66">
        <v>30799</v>
      </c>
      <c r="F1137" s="66">
        <v>0</v>
      </c>
    </row>
    <row r="1138" spans="1:6" s="67" customFormat="1" ht="12">
      <c r="A1138" s="64">
        <v>240314</v>
      </c>
      <c r="B1138" s="65" t="s">
        <v>1059</v>
      </c>
      <c r="C1138" s="68">
        <v>210095200</v>
      </c>
      <c r="D1138" s="74" t="s">
        <v>96</v>
      </c>
      <c r="E1138" s="66">
        <v>10913</v>
      </c>
      <c r="F1138" s="66">
        <v>0</v>
      </c>
    </row>
    <row r="1139" spans="1:6" s="67" customFormat="1" ht="12">
      <c r="A1139" s="64">
        <v>240314</v>
      </c>
      <c r="B1139" s="65" t="s">
        <v>1059</v>
      </c>
      <c r="C1139" s="68">
        <v>210197001</v>
      </c>
      <c r="D1139" s="74" t="s">
        <v>97</v>
      </c>
      <c r="E1139" s="66">
        <v>45429</v>
      </c>
      <c r="F1139" s="66">
        <v>0</v>
      </c>
    </row>
    <row r="1140" spans="1:6" s="67" customFormat="1" ht="12">
      <c r="A1140" s="64">
        <v>240314</v>
      </c>
      <c r="B1140" s="65" t="s">
        <v>1059</v>
      </c>
      <c r="C1140" s="68">
        <v>216197161</v>
      </c>
      <c r="D1140" s="74" t="s">
        <v>98</v>
      </c>
      <c r="E1140" s="66">
        <v>6234</v>
      </c>
      <c r="F1140" s="66">
        <v>0</v>
      </c>
    </row>
    <row r="1141" spans="1:6" s="67" customFormat="1" ht="12">
      <c r="A1141" s="64">
        <v>240314</v>
      </c>
      <c r="B1141" s="65" t="s">
        <v>1059</v>
      </c>
      <c r="C1141" s="68">
        <v>216697666</v>
      </c>
      <c r="D1141" s="74" t="s">
        <v>99</v>
      </c>
      <c r="E1141" s="66">
        <v>2573</v>
      </c>
      <c r="F1141" s="66">
        <v>0</v>
      </c>
    </row>
    <row r="1142" spans="1:6" s="67" customFormat="1" ht="12">
      <c r="A1142" s="64">
        <v>240314</v>
      </c>
      <c r="B1142" s="65" t="s">
        <v>1059</v>
      </c>
      <c r="C1142" s="68">
        <v>210199001</v>
      </c>
      <c r="D1142" s="74" t="s">
        <v>100</v>
      </c>
      <c r="E1142" s="66">
        <v>20771</v>
      </c>
      <c r="F1142" s="66">
        <v>0</v>
      </c>
    </row>
    <row r="1143" spans="1:6" s="67" customFormat="1" ht="12">
      <c r="A1143" s="64">
        <v>240314</v>
      </c>
      <c r="B1143" s="65" t="s">
        <v>1059</v>
      </c>
      <c r="C1143" s="68">
        <v>212499524</v>
      </c>
      <c r="D1143" s="74" t="s">
        <v>101</v>
      </c>
      <c r="E1143" s="66">
        <v>16531</v>
      </c>
      <c r="F1143" s="66">
        <v>0</v>
      </c>
    </row>
    <row r="1144" spans="1:6" s="67" customFormat="1" ht="12">
      <c r="A1144" s="64">
        <v>240314</v>
      </c>
      <c r="B1144" s="65" t="s">
        <v>1059</v>
      </c>
      <c r="C1144" s="68">
        <v>212499624</v>
      </c>
      <c r="D1144" s="74" t="s">
        <v>102</v>
      </c>
      <c r="E1144" s="66">
        <v>7014</v>
      </c>
      <c r="F1144" s="66">
        <v>0</v>
      </c>
    </row>
    <row r="1145" spans="1:6" s="67" customFormat="1" ht="12">
      <c r="A1145" s="64">
        <v>240314</v>
      </c>
      <c r="B1145" s="65" t="s">
        <v>1059</v>
      </c>
      <c r="C1145" s="68">
        <v>217399773</v>
      </c>
      <c r="D1145" s="74" t="s">
        <v>103</v>
      </c>
      <c r="E1145" s="66">
        <v>70416</v>
      </c>
      <c r="F1145" s="66">
        <v>0</v>
      </c>
    </row>
    <row r="1146" spans="1:6" s="67" customFormat="1" ht="12">
      <c r="A1146" s="109">
        <v>240315</v>
      </c>
      <c r="B1146" s="141" t="s">
        <v>104</v>
      </c>
      <c r="C1146" s="142"/>
      <c r="D1146" s="143"/>
      <c r="E1146" s="111">
        <f>+E1147</f>
        <v>77930965</v>
      </c>
      <c r="F1146" s="66"/>
    </row>
    <row r="1147" spans="1:6" s="67" customFormat="1" ht="12">
      <c r="A1147" s="57">
        <v>240315</v>
      </c>
      <c r="B1147" s="58" t="s">
        <v>1063</v>
      </c>
      <c r="C1147" s="112">
        <v>44600000</v>
      </c>
      <c r="D1147" s="113" t="s">
        <v>105</v>
      </c>
      <c r="E1147" s="66">
        <v>77930965</v>
      </c>
      <c r="F1147" s="66">
        <v>0</v>
      </c>
    </row>
    <row r="1148" spans="1:6" s="71" customFormat="1" ht="12">
      <c r="A1148" s="109">
        <v>242518</v>
      </c>
      <c r="B1148" s="132" t="s">
        <v>106</v>
      </c>
      <c r="C1148" s="133"/>
      <c r="D1148" s="134"/>
      <c r="E1148" s="111">
        <f>+E1149</f>
        <v>39404</v>
      </c>
      <c r="F1148" s="111"/>
    </row>
    <row r="1149" spans="1:6" s="67" customFormat="1" ht="12">
      <c r="A1149" s="57">
        <v>242518</v>
      </c>
      <c r="B1149" s="58" t="s">
        <v>107</v>
      </c>
      <c r="C1149" s="112">
        <v>70400000</v>
      </c>
      <c r="D1149" s="113" t="s">
        <v>108</v>
      </c>
      <c r="E1149" s="66">
        <v>39404</v>
      </c>
      <c r="F1149" s="66">
        <v>0</v>
      </c>
    </row>
    <row r="1150" spans="1:6" s="71" customFormat="1" ht="12">
      <c r="A1150" s="109">
        <v>242519</v>
      </c>
      <c r="B1150" s="132" t="s">
        <v>106</v>
      </c>
      <c r="C1150" s="133"/>
      <c r="D1150" s="134"/>
      <c r="E1150" s="111">
        <f>SUM(E1151:E1151)</f>
        <v>562</v>
      </c>
      <c r="F1150" s="111"/>
    </row>
    <row r="1151" spans="1:6" s="67" customFormat="1" ht="12">
      <c r="A1151" s="57">
        <v>242519</v>
      </c>
      <c r="B1151" s="58" t="s">
        <v>109</v>
      </c>
      <c r="C1151" s="112">
        <v>70400000</v>
      </c>
      <c r="D1151" s="113" t="s">
        <v>108</v>
      </c>
      <c r="E1151" s="66">
        <v>562</v>
      </c>
      <c r="F1151" s="66">
        <v>0</v>
      </c>
    </row>
    <row r="1152" spans="1:6" s="71" customFormat="1" ht="12">
      <c r="A1152" s="109">
        <v>242520</v>
      </c>
      <c r="B1152" s="132" t="s">
        <v>110</v>
      </c>
      <c r="C1152" s="133"/>
      <c r="D1152" s="134"/>
      <c r="E1152" s="111">
        <f>SUM(E1153:E1153)</f>
        <v>5528</v>
      </c>
      <c r="F1152" s="111"/>
    </row>
    <row r="1153" spans="1:6" s="67" customFormat="1" ht="12">
      <c r="A1153" s="57">
        <v>242520</v>
      </c>
      <c r="B1153" s="58" t="s">
        <v>111</v>
      </c>
      <c r="C1153" s="112">
        <v>23900000</v>
      </c>
      <c r="D1153" s="113" t="s">
        <v>112</v>
      </c>
      <c r="E1153" s="66">
        <v>5528</v>
      </c>
      <c r="F1153" s="66">
        <v>0</v>
      </c>
    </row>
    <row r="1154" spans="1:6" s="67" customFormat="1" ht="12">
      <c r="A1154" s="57">
        <v>242520</v>
      </c>
      <c r="B1154" s="58" t="s">
        <v>113</v>
      </c>
      <c r="C1154" s="112">
        <v>26800000</v>
      </c>
      <c r="D1154" s="113" t="s">
        <v>114</v>
      </c>
      <c r="E1154" s="66">
        <v>12</v>
      </c>
      <c r="F1154" s="66">
        <v>0</v>
      </c>
    </row>
    <row r="1155" spans="1:6" s="67" customFormat="1" ht="12">
      <c r="A1155" s="109">
        <v>242532</v>
      </c>
      <c r="B1155" s="132" t="s">
        <v>115</v>
      </c>
      <c r="C1155" s="133"/>
      <c r="D1155" s="134"/>
      <c r="E1155" s="111">
        <f>+E1156</f>
        <v>239</v>
      </c>
      <c r="F1155" s="111"/>
    </row>
    <row r="1156" spans="1:6" s="67" customFormat="1" ht="12">
      <c r="A1156" s="57">
        <v>242532</v>
      </c>
      <c r="B1156" s="58" t="s">
        <v>116</v>
      </c>
      <c r="C1156" s="112">
        <v>70400000</v>
      </c>
      <c r="D1156" s="113" t="s">
        <v>108</v>
      </c>
      <c r="E1156" s="66">
        <v>239</v>
      </c>
      <c r="F1156" s="66">
        <v>0</v>
      </c>
    </row>
    <row r="1157" spans="1:6" s="67" customFormat="1" ht="12">
      <c r="A1157" s="109">
        <v>243601</v>
      </c>
      <c r="B1157" s="132" t="s">
        <v>117</v>
      </c>
      <c r="C1157" s="133"/>
      <c r="D1157" s="134"/>
      <c r="E1157" s="111">
        <f>+E1158</f>
        <v>36080</v>
      </c>
      <c r="F1157" s="111"/>
    </row>
    <row r="1158" spans="1:6" s="67" customFormat="1" ht="12">
      <c r="A1158" s="57">
        <v>243601</v>
      </c>
      <c r="B1158" s="58" t="s">
        <v>118</v>
      </c>
      <c r="C1158" s="112">
        <v>910300000</v>
      </c>
      <c r="D1158" s="113" t="s">
        <v>119</v>
      </c>
      <c r="E1158" s="66">
        <f>35110+970</f>
        <v>36080</v>
      </c>
      <c r="F1158" s="66">
        <v>0</v>
      </c>
    </row>
    <row r="1159" spans="1:6" s="71" customFormat="1" ht="12">
      <c r="A1159" s="109">
        <v>243603</v>
      </c>
      <c r="B1159" s="132" t="s">
        <v>120</v>
      </c>
      <c r="C1159" s="133"/>
      <c r="D1159" s="134"/>
      <c r="E1159" s="111">
        <f>+E1160</f>
        <v>83457</v>
      </c>
      <c r="F1159" s="111"/>
    </row>
    <row r="1160" spans="1:6" s="67" customFormat="1" ht="12">
      <c r="A1160" s="57">
        <v>243603</v>
      </c>
      <c r="B1160" s="58" t="s">
        <v>121</v>
      </c>
      <c r="C1160" s="112">
        <v>910300000</v>
      </c>
      <c r="D1160" s="113" t="s">
        <v>119</v>
      </c>
      <c r="E1160" s="66">
        <f>78929+4528</f>
        <v>83457</v>
      </c>
      <c r="F1160" s="66">
        <v>0</v>
      </c>
    </row>
    <row r="1161" spans="1:6" s="71" customFormat="1" ht="12">
      <c r="A1161" s="109">
        <v>243605</v>
      </c>
      <c r="B1161" s="132" t="s">
        <v>122</v>
      </c>
      <c r="C1161" s="133"/>
      <c r="D1161" s="134"/>
      <c r="E1161" s="111">
        <f>+E1162</f>
        <v>40707</v>
      </c>
      <c r="F1161" s="111"/>
    </row>
    <row r="1162" spans="1:6" s="67" customFormat="1" ht="12">
      <c r="A1162" s="57">
        <v>243605</v>
      </c>
      <c r="B1162" s="58" t="s">
        <v>123</v>
      </c>
      <c r="C1162" s="112">
        <v>910300000</v>
      </c>
      <c r="D1162" s="113" t="s">
        <v>119</v>
      </c>
      <c r="E1162" s="66">
        <f>39703+1004</f>
        <v>40707</v>
      </c>
      <c r="F1162" s="66">
        <v>0</v>
      </c>
    </row>
    <row r="1163" spans="1:6" s="71" customFormat="1" ht="12">
      <c r="A1163" s="109">
        <v>243608</v>
      </c>
      <c r="B1163" s="132" t="s">
        <v>124</v>
      </c>
      <c r="C1163" s="133"/>
      <c r="D1163" s="134"/>
      <c r="E1163" s="111">
        <f>+E1164</f>
        <v>5844</v>
      </c>
      <c r="F1163" s="111"/>
    </row>
    <row r="1164" spans="1:6" s="67" customFormat="1" ht="12">
      <c r="A1164" s="57">
        <v>243608</v>
      </c>
      <c r="B1164" s="58" t="s">
        <v>125</v>
      </c>
      <c r="C1164" s="112">
        <v>910300000</v>
      </c>
      <c r="D1164" s="113" t="s">
        <v>119</v>
      </c>
      <c r="E1164" s="66">
        <f>5751+93</f>
        <v>5844</v>
      </c>
      <c r="F1164" s="66">
        <v>0</v>
      </c>
    </row>
    <row r="1165" spans="1:6" s="67" customFormat="1" ht="12">
      <c r="A1165" s="109">
        <v>243625</v>
      </c>
      <c r="B1165" s="132" t="s">
        <v>126</v>
      </c>
      <c r="C1165" s="133"/>
      <c r="D1165" s="134"/>
      <c r="E1165" s="111">
        <f>+E1166</f>
        <v>113179</v>
      </c>
      <c r="F1165" s="111"/>
    </row>
    <row r="1166" spans="1:6" s="67" customFormat="1" ht="12">
      <c r="A1166" s="57">
        <v>243625</v>
      </c>
      <c r="B1166" s="58" t="s">
        <v>127</v>
      </c>
      <c r="C1166" s="112">
        <v>910300000</v>
      </c>
      <c r="D1166" s="113" t="s">
        <v>119</v>
      </c>
      <c r="E1166" s="66">
        <f>112829+350</f>
        <v>113179</v>
      </c>
      <c r="F1166" s="66">
        <v>0</v>
      </c>
    </row>
    <row r="1167" spans="1:6" s="67" customFormat="1" ht="12">
      <c r="A1167" s="109">
        <v>243627</v>
      </c>
      <c r="B1167" s="135" t="s">
        <v>128</v>
      </c>
      <c r="C1167" s="136"/>
      <c r="D1167" s="137"/>
      <c r="E1167" s="111">
        <f>+E1168</f>
        <v>40069</v>
      </c>
      <c r="F1167" s="66"/>
    </row>
    <row r="1168" spans="1:6" s="67" customFormat="1" ht="12">
      <c r="A1168" s="57">
        <v>243627</v>
      </c>
      <c r="B1168" s="114" t="s">
        <v>129</v>
      </c>
      <c r="C1168" s="112">
        <v>210111001</v>
      </c>
      <c r="D1168" s="113" t="s">
        <v>130</v>
      </c>
      <c r="E1168" s="66">
        <f>37955+2114</f>
        <v>40069</v>
      </c>
      <c r="F1168" s="66">
        <v>0</v>
      </c>
    </row>
    <row r="1169" spans="1:6" s="67" customFormat="1" ht="12">
      <c r="A1169" s="109">
        <v>243698</v>
      </c>
      <c r="B1169" s="132" t="s">
        <v>131</v>
      </c>
      <c r="C1169" s="133"/>
      <c r="D1169" s="134"/>
      <c r="E1169" s="111">
        <f>+E1170</f>
        <v>123417</v>
      </c>
      <c r="F1169" s="66"/>
    </row>
    <row r="1170" spans="1:6" s="67" customFormat="1" ht="12">
      <c r="A1170" s="57">
        <v>243698</v>
      </c>
      <c r="B1170" s="58" t="s">
        <v>132</v>
      </c>
      <c r="C1170" s="112">
        <v>910300000</v>
      </c>
      <c r="D1170" s="113" t="s">
        <v>119</v>
      </c>
      <c r="E1170" s="66">
        <v>123417</v>
      </c>
      <c r="F1170" s="66">
        <v>0</v>
      </c>
    </row>
    <row r="1171" spans="1:6" s="67" customFormat="1" ht="12">
      <c r="A1171" s="109">
        <v>244023</v>
      </c>
      <c r="B1171" s="132" t="s">
        <v>133</v>
      </c>
      <c r="C1171" s="133"/>
      <c r="D1171" s="134"/>
      <c r="E1171" s="111">
        <f>+E1172</f>
        <v>409029</v>
      </c>
      <c r="F1171" s="111"/>
    </row>
    <row r="1172" spans="1:6" s="67" customFormat="1" ht="12">
      <c r="A1172" s="57">
        <v>244023</v>
      </c>
      <c r="B1172" s="58" t="s">
        <v>134</v>
      </c>
      <c r="C1172" s="112">
        <v>24700000</v>
      </c>
      <c r="D1172" s="113" t="s">
        <v>135</v>
      </c>
      <c r="E1172" s="66">
        <v>409029</v>
      </c>
      <c r="F1172" s="66">
        <v>0</v>
      </c>
    </row>
    <row r="1173" spans="1:6" s="67" customFormat="1" ht="12">
      <c r="A1173" s="57">
        <v>245503</v>
      </c>
      <c r="B1173" s="58" t="s">
        <v>206</v>
      </c>
      <c r="C1173" s="112">
        <v>69600000</v>
      </c>
      <c r="D1173" s="113" t="s">
        <v>207</v>
      </c>
      <c r="E1173" s="66">
        <v>54</v>
      </c>
      <c r="F1173" s="66"/>
    </row>
    <row r="1174" spans="1:6" s="67" customFormat="1" ht="12">
      <c r="A1174" s="109">
        <v>470508</v>
      </c>
      <c r="B1174" s="132" t="s">
        <v>136</v>
      </c>
      <c r="C1174" s="133"/>
      <c r="D1174" s="134"/>
      <c r="E1174" s="111"/>
      <c r="F1174" s="111">
        <f>+F1175</f>
        <v>6057192430</v>
      </c>
    </row>
    <row r="1175" spans="1:6" s="67" customFormat="1" ht="12">
      <c r="A1175" s="57">
        <v>470508</v>
      </c>
      <c r="B1175" s="58" t="s">
        <v>137</v>
      </c>
      <c r="C1175" s="112">
        <v>11500000</v>
      </c>
      <c r="D1175" s="113" t="s">
        <v>1240</v>
      </c>
      <c r="E1175" s="66">
        <v>0</v>
      </c>
      <c r="F1175" s="66">
        <v>6057192430</v>
      </c>
    </row>
    <row r="1176" spans="1:6" s="67" customFormat="1" ht="12">
      <c r="A1176" s="109">
        <v>470510</v>
      </c>
      <c r="B1176" s="115" t="s">
        <v>138</v>
      </c>
      <c r="C1176" s="116"/>
      <c r="D1176" s="113"/>
      <c r="E1176" s="111"/>
      <c r="F1176" s="111">
        <f>+F1177</f>
        <v>231303534</v>
      </c>
    </row>
    <row r="1177" spans="1:6" s="67" customFormat="1" ht="12">
      <c r="A1177" s="57">
        <v>470510</v>
      </c>
      <c r="B1177" s="58" t="s">
        <v>139</v>
      </c>
      <c r="C1177" s="112">
        <v>11500000</v>
      </c>
      <c r="D1177" s="113" t="s">
        <v>1240</v>
      </c>
      <c r="E1177" s="66">
        <v>0</v>
      </c>
      <c r="F1177" s="66">
        <v>231303534</v>
      </c>
    </row>
    <row r="1178" spans="1:6" s="67" customFormat="1" ht="12">
      <c r="A1178" s="109">
        <v>472203</v>
      </c>
      <c r="B1178" s="132" t="s">
        <v>140</v>
      </c>
      <c r="C1178" s="133"/>
      <c r="D1178" s="134"/>
      <c r="E1178" s="111"/>
      <c r="F1178" s="111">
        <f>+F1179</f>
        <v>717996</v>
      </c>
    </row>
    <row r="1179" spans="1:6" s="67" customFormat="1" ht="12">
      <c r="A1179" s="57">
        <v>472203</v>
      </c>
      <c r="B1179" s="58" t="s">
        <v>141</v>
      </c>
      <c r="C1179" s="112">
        <v>10200000</v>
      </c>
      <c r="D1179" s="113" t="s">
        <v>142</v>
      </c>
      <c r="E1179" s="66">
        <v>0</v>
      </c>
      <c r="F1179" s="66">
        <v>717996</v>
      </c>
    </row>
    <row r="1180" spans="1:6" s="67" customFormat="1" ht="12">
      <c r="A1180" s="109">
        <v>510124</v>
      </c>
      <c r="B1180" s="115" t="s">
        <v>143</v>
      </c>
      <c r="C1180" s="116"/>
      <c r="D1180" s="113"/>
      <c r="E1180" s="111"/>
      <c r="F1180" s="111">
        <f>+F1181</f>
        <v>401989</v>
      </c>
    </row>
    <row r="1181" spans="1:6" s="67" customFormat="1" ht="12">
      <c r="A1181" s="57">
        <v>510124</v>
      </c>
      <c r="B1181" s="58" t="s">
        <v>144</v>
      </c>
      <c r="C1181" s="112">
        <v>41300000</v>
      </c>
      <c r="D1181" s="113" t="s">
        <v>145</v>
      </c>
      <c r="E1181" s="66">
        <v>0</v>
      </c>
      <c r="F1181" s="66">
        <f>390993+10996</f>
        <v>401989</v>
      </c>
    </row>
    <row r="1182" spans="1:6" s="67" customFormat="1" ht="12">
      <c r="A1182" s="109">
        <v>510303</v>
      </c>
      <c r="B1182" s="132" t="s">
        <v>146</v>
      </c>
      <c r="C1182" s="133"/>
      <c r="D1182" s="134"/>
      <c r="E1182" s="111"/>
      <c r="F1182" s="111">
        <f>+F1183+F1184+F1185+F1186</f>
        <v>35153</v>
      </c>
    </row>
    <row r="1183" spans="1:6" s="67" customFormat="1" ht="12">
      <c r="A1183" s="57">
        <v>510303</v>
      </c>
      <c r="B1183" s="58" t="s">
        <v>147</v>
      </c>
      <c r="C1183" s="112">
        <v>70400000</v>
      </c>
      <c r="D1183" s="113" t="s">
        <v>108</v>
      </c>
      <c r="E1183" s="66">
        <v>0</v>
      </c>
      <c r="F1183" s="66">
        <f>12515+10614</f>
        <v>23129</v>
      </c>
    </row>
    <row r="1184" spans="1:6" s="67" customFormat="1" ht="12">
      <c r="A1184" s="57">
        <v>510303</v>
      </c>
      <c r="B1184" s="58" t="s">
        <v>147</v>
      </c>
      <c r="C1184" s="112">
        <v>44600000</v>
      </c>
      <c r="D1184" s="113" t="s">
        <v>105</v>
      </c>
      <c r="E1184" s="66">
        <v>0</v>
      </c>
      <c r="F1184" s="66">
        <v>878</v>
      </c>
    </row>
    <row r="1185" spans="1:6" s="67" customFormat="1" ht="12">
      <c r="A1185" s="57">
        <v>510303</v>
      </c>
      <c r="B1185" s="58" t="s">
        <v>147</v>
      </c>
      <c r="C1185" s="112">
        <v>27400000</v>
      </c>
      <c r="D1185" s="117" t="s">
        <v>148</v>
      </c>
      <c r="E1185" s="66">
        <v>0</v>
      </c>
      <c r="F1185" s="66">
        <v>8589</v>
      </c>
    </row>
    <row r="1186" spans="1:6" s="67" customFormat="1" ht="12">
      <c r="A1186" s="57">
        <v>510303</v>
      </c>
      <c r="B1186" s="58" t="s">
        <v>147</v>
      </c>
      <c r="C1186" s="112">
        <v>96300000</v>
      </c>
      <c r="D1186" s="117" t="s">
        <v>149</v>
      </c>
      <c r="E1186" s="66">
        <v>0</v>
      </c>
      <c r="F1186" s="66">
        <v>2557</v>
      </c>
    </row>
    <row r="1187" spans="1:6" s="67" customFormat="1" ht="12">
      <c r="A1187" s="109">
        <v>510305</v>
      </c>
      <c r="B1187" s="144" t="s">
        <v>150</v>
      </c>
      <c r="C1187" s="145"/>
      <c r="D1187" s="146"/>
      <c r="E1187" s="111"/>
      <c r="F1187" s="111">
        <f>+F1188</f>
        <v>21403</v>
      </c>
    </row>
    <row r="1188" spans="1:6" s="67" customFormat="1" ht="12">
      <c r="A1188" s="57">
        <v>510305</v>
      </c>
      <c r="B1188" s="58" t="s">
        <v>151</v>
      </c>
      <c r="C1188" s="112">
        <v>70400000</v>
      </c>
      <c r="D1188" s="113" t="s">
        <v>108</v>
      </c>
      <c r="E1188" s="66">
        <v>0</v>
      </c>
      <c r="F1188" s="66">
        <f>20767+636</f>
        <v>21403</v>
      </c>
    </row>
    <row r="1189" spans="1:6" s="67" customFormat="1" ht="12">
      <c r="A1189" s="109">
        <v>510306</v>
      </c>
      <c r="B1189" s="135" t="s">
        <v>152</v>
      </c>
      <c r="C1189" s="136"/>
      <c r="D1189" s="137"/>
      <c r="E1189" s="111"/>
      <c r="F1189" s="111">
        <f>+SUM(F1190:F1192)</f>
        <v>267362</v>
      </c>
    </row>
    <row r="1190" spans="1:6" s="67" customFormat="1" ht="16.5">
      <c r="A1190" s="57">
        <v>510306</v>
      </c>
      <c r="B1190" s="114" t="s">
        <v>153</v>
      </c>
      <c r="C1190" s="112">
        <v>70400000</v>
      </c>
      <c r="D1190" s="113" t="s">
        <v>108</v>
      </c>
      <c r="E1190" s="66">
        <v>0</v>
      </c>
      <c r="F1190" s="66">
        <f>159388+6070</f>
        <v>165458</v>
      </c>
    </row>
    <row r="1191" spans="1:6" s="67" customFormat="1" ht="16.5">
      <c r="A1191" s="57">
        <v>510306</v>
      </c>
      <c r="B1191" s="114" t="s">
        <v>153</v>
      </c>
      <c r="C1191" s="112">
        <v>70200000</v>
      </c>
      <c r="D1191" s="117" t="s">
        <v>154</v>
      </c>
      <c r="E1191" s="66">
        <v>0</v>
      </c>
      <c r="F1191" s="66">
        <v>88839</v>
      </c>
    </row>
    <row r="1192" spans="1:6" s="67" customFormat="1" ht="16.5">
      <c r="A1192" s="57">
        <v>510306</v>
      </c>
      <c r="B1192" s="114" t="s">
        <v>153</v>
      </c>
      <c r="C1192" s="112">
        <v>44600000</v>
      </c>
      <c r="D1192" s="113" t="s">
        <v>105</v>
      </c>
      <c r="E1192" s="66">
        <v>0</v>
      </c>
      <c r="F1192" s="66">
        <v>13065</v>
      </c>
    </row>
    <row r="1193" spans="1:6" s="67" customFormat="1" ht="12">
      <c r="A1193" s="109">
        <v>510401</v>
      </c>
      <c r="B1193" s="115" t="s">
        <v>155</v>
      </c>
      <c r="C1193" s="116"/>
      <c r="D1193" s="113"/>
      <c r="E1193" s="111"/>
      <c r="F1193" s="111">
        <f>+F1194</f>
        <v>141227</v>
      </c>
    </row>
    <row r="1194" spans="1:7" s="67" customFormat="1" ht="12">
      <c r="A1194" s="57">
        <v>510401</v>
      </c>
      <c r="B1194" s="58" t="s">
        <v>111</v>
      </c>
      <c r="C1194" s="112">
        <v>23900000</v>
      </c>
      <c r="D1194" s="113" t="s">
        <v>112</v>
      </c>
      <c r="E1194" s="66">
        <v>0</v>
      </c>
      <c r="F1194" s="66">
        <f>137452+3775</f>
        <v>141227</v>
      </c>
      <c r="G1194" s="72"/>
    </row>
    <row r="1195" spans="1:7" s="67" customFormat="1" ht="12">
      <c r="A1195" s="109">
        <v>510402</v>
      </c>
      <c r="B1195" s="115" t="s">
        <v>156</v>
      </c>
      <c r="C1195" s="116"/>
      <c r="D1195" s="113"/>
      <c r="E1195" s="111"/>
      <c r="F1195" s="111">
        <f>+F1196</f>
        <v>23835</v>
      </c>
      <c r="G1195" s="72"/>
    </row>
    <row r="1196" spans="1:7" s="67" customFormat="1" ht="12">
      <c r="A1196" s="57">
        <v>510402</v>
      </c>
      <c r="B1196" s="58" t="s">
        <v>113</v>
      </c>
      <c r="C1196" s="112">
        <v>26800000</v>
      </c>
      <c r="D1196" s="113" t="s">
        <v>114</v>
      </c>
      <c r="E1196" s="66">
        <v>0</v>
      </c>
      <c r="F1196" s="66">
        <f>23206+629</f>
        <v>23835</v>
      </c>
      <c r="G1196" s="72"/>
    </row>
    <row r="1197" spans="1:7" s="67" customFormat="1" ht="12">
      <c r="A1197" s="109">
        <v>510403</v>
      </c>
      <c r="B1197" s="115" t="s">
        <v>157</v>
      </c>
      <c r="C1197" s="116"/>
      <c r="D1197" s="113"/>
      <c r="E1197" s="111"/>
      <c r="F1197" s="111">
        <f>+F1198</f>
        <v>23823</v>
      </c>
      <c r="G1197" s="72"/>
    </row>
    <row r="1198" spans="1:7" s="67" customFormat="1" ht="12">
      <c r="A1198" s="57">
        <v>510403</v>
      </c>
      <c r="B1198" s="58" t="s">
        <v>158</v>
      </c>
      <c r="C1198" s="112">
        <v>22000000</v>
      </c>
      <c r="D1198" s="113" t="s">
        <v>159</v>
      </c>
      <c r="E1198" s="66">
        <v>0</v>
      </c>
      <c r="F1198" s="66">
        <f>23194+629</f>
        <v>23823</v>
      </c>
      <c r="G1198" s="72"/>
    </row>
    <row r="1199" spans="1:7" s="67" customFormat="1" ht="12">
      <c r="A1199" s="109">
        <v>510404</v>
      </c>
      <c r="B1199" s="132" t="s">
        <v>160</v>
      </c>
      <c r="C1199" s="133"/>
      <c r="D1199" s="134"/>
      <c r="E1199" s="111"/>
      <c r="F1199" s="111">
        <f>+F1200</f>
        <v>47671</v>
      </c>
      <c r="G1199" s="72"/>
    </row>
    <row r="1200" spans="1:7" s="67" customFormat="1" ht="12">
      <c r="A1200" s="57">
        <v>510404</v>
      </c>
      <c r="B1200" s="114" t="s">
        <v>161</v>
      </c>
      <c r="C1200" s="112">
        <v>11300000</v>
      </c>
      <c r="D1200" s="113" t="s">
        <v>216</v>
      </c>
      <c r="E1200" s="66">
        <v>0</v>
      </c>
      <c r="F1200" s="66">
        <v>47671</v>
      </c>
      <c r="G1200" s="72"/>
    </row>
    <row r="1201" spans="1:7" s="67" customFormat="1" ht="12">
      <c r="A1201" s="109">
        <v>512011</v>
      </c>
      <c r="B1201" s="132" t="s">
        <v>162</v>
      </c>
      <c r="C1201" s="133"/>
      <c r="D1201" s="134"/>
      <c r="E1201" s="111"/>
      <c r="F1201" s="111">
        <f>+F1202</f>
        <v>5695</v>
      </c>
      <c r="G1201" s="72"/>
    </row>
    <row r="1202" spans="1:7" s="67" customFormat="1" ht="12">
      <c r="A1202" s="57">
        <v>512011</v>
      </c>
      <c r="B1202" s="58" t="s">
        <v>162</v>
      </c>
      <c r="C1202" s="112">
        <v>112525000</v>
      </c>
      <c r="D1202" s="113" t="s">
        <v>163</v>
      </c>
      <c r="E1202" s="66"/>
      <c r="F1202" s="66">
        <v>5695</v>
      </c>
      <c r="G1202" s="72"/>
    </row>
    <row r="1203" spans="1:7" s="67" customFormat="1" ht="12">
      <c r="A1203" s="109">
        <v>540818</v>
      </c>
      <c r="B1203" s="132" t="s">
        <v>164</v>
      </c>
      <c r="C1203" s="133"/>
      <c r="D1203" s="134"/>
      <c r="E1203" s="111"/>
      <c r="F1203" s="111">
        <f>+SUM(F1204:F2329)</f>
        <v>4662816190</v>
      </c>
      <c r="G1203" s="72"/>
    </row>
    <row r="1204" spans="1:6" s="67" customFormat="1" ht="12">
      <c r="A1204" s="57">
        <v>540818</v>
      </c>
      <c r="B1204" s="65" t="s">
        <v>165</v>
      </c>
      <c r="C1204" s="59">
        <v>119191000</v>
      </c>
      <c r="D1204" s="58" t="s">
        <v>1242</v>
      </c>
      <c r="E1204" s="73">
        <v>0</v>
      </c>
      <c r="F1204" s="66">
        <v>15574672</v>
      </c>
    </row>
    <row r="1205" spans="1:6" s="67" customFormat="1" ht="12">
      <c r="A1205" s="57">
        <v>540818</v>
      </c>
      <c r="B1205" s="65" t="s">
        <v>165</v>
      </c>
      <c r="C1205" s="59">
        <v>110505000</v>
      </c>
      <c r="D1205" s="58" t="s">
        <v>1243</v>
      </c>
      <c r="E1205" s="73">
        <v>0</v>
      </c>
      <c r="F1205" s="66">
        <v>298168445</v>
      </c>
    </row>
    <row r="1206" spans="1:6" s="67" customFormat="1" ht="12">
      <c r="A1206" s="57">
        <v>540818</v>
      </c>
      <c r="B1206" s="65" t="s">
        <v>165</v>
      </c>
      <c r="C1206" s="59">
        <v>118181000</v>
      </c>
      <c r="D1206" s="58" t="s">
        <v>1244</v>
      </c>
      <c r="E1206" s="73">
        <v>0</v>
      </c>
      <c r="F1206" s="66">
        <v>34271956</v>
      </c>
    </row>
    <row r="1207" spans="1:6" s="67" customFormat="1" ht="12">
      <c r="A1207" s="57">
        <v>540818</v>
      </c>
      <c r="B1207" s="65" t="s">
        <v>165</v>
      </c>
      <c r="C1207" s="59">
        <v>110808000</v>
      </c>
      <c r="D1207" s="58" t="s">
        <v>1245</v>
      </c>
      <c r="E1207" s="73">
        <v>0</v>
      </c>
      <c r="F1207" s="66">
        <v>65387699</v>
      </c>
    </row>
    <row r="1208" spans="1:6" s="67" customFormat="1" ht="12">
      <c r="A1208" s="57">
        <v>540818</v>
      </c>
      <c r="B1208" s="65" t="s">
        <v>165</v>
      </c>
      <c r="C1208" s="59">
        <v>111313000</v>
      </c>
      <c r="D1208" s="58" t="s">
        <v>1246</v>
      </c>
      <c r="E1208" s="73">
        <v>0</v>
      </c>
      <c r="F1208" s="66">
        <v>122588288</v>
      </c>
    </row>
    <row r="1209" spans="1:6" s="67" customFormat="1" ht="12">
      <c r="A1209" s="57">
        <v>540818</v>
      </c>
      <c r="B1209" s="65" t="s">
        <v>165</v>
      </c>
      <c r="C1209" s="59">
        <v>111515000</v>
      </c>
      <c r="D1209" s="58" t="s">
        <v>1247</v>
      </c>
      <c r="E1209" s="73">
        <v>0</v>
      </c>
      <c r="F1209" s="66">
        <v>130438267</v>
      </c>
    </row>
    <row r="1210" spans="1:6" s="67" customFormat="1" ht="12">
      <c r="A1210" s="57">
        <v>540818</v>
      </c>
      <c r="B1210" s="65" t="s">
        <v>165</v>
      </c>
      <c r="C1210" s="68">
        <v>111717000</v>
      </c>
      <c r="D1210" s="58" t="s">
        <v>1248</v>
      </c>
      <c r="E1210" s="73">
        <v>0</v>
      </c>
      <c r="F1210" s="66">
        <v>66156823</v>
      </c>
    </row>
    <row r="1211" spans="1:6" s="67" customFormat="1" ht="12">
      <c r="A1211" s="57">
        <v>540818</v>
      </c>
      <c r="B1211" s="65" t="s">
        <v>165</v>
      </c>
      <c r="C1211" s="59">
        <v>111818000</v>
      </c>
      <c r="D1211" s="58" t="s">
        <v>1249</v>
      </c>
      <c r="E1211" s="73">
        <v>0</v>
      </c>
      <c r="F1211" s="66">
        <v>36664019</v>
      </c>
    </row>
    <row r="1212" spans="1:6" s="67" customFormat="1" ht="12">
      <c r="A1212" s="57">
        <v>540818</v>
      </c>
      <c r="B1212" s="65" t="s">
        <v>165</v>
      </c>
      <c r="C1212" s="68">
        <v>118585000</v>
      </c>
      <c r="D1212" s="58" t="s">
        <v>1250</v>
      </c>
      <c r="E1212" s="73">
        <v>0</v>
      </c>
      <c r="F1212" s="66">
        <v>40304129</v>
      </c>
    </row>
    <row r="1213" spans="1:6" s="67" customFormat="1" ht="12">
      <c r="A1213" s="57">
        <v>540818</v>
      </c>
      <c r="B1213" s="65" t="s">
        <v>165</v>
      </c>
      <c r="C1213" s="68">
        <v>111919000</v>
      </c>
      <c r="D1213" s="58" t="s">
        <v>1251</v>
      </c>
      <c r="E1213" s="73">
        <v>0</v>
      </c>
      <c r="F1213" s="66">
        <v>119682025</v>
      </c>
    </row>
    <row r="1214" spans="1:6" s="67" customFormat="1" ht="12">
      <c r="A1214" s="57">
        <v>540818</v>
      </c>
      <c r="B1214" s="65" t="s">
        <v>165</v>
      </c>
      <c r="C1214" s="68">
        <v>112020000</v>
      </c>
      <c r="D1214" s="58" t="s">
        <v>1252</v>
      </c>
      <c r="E1214" s="73">
        <v>0</v>
      </c>
      <c r="F1214" s="66">
        <v>76243493</v>
      </c>
    </row>
    <row r="1215" spans="1:6" s="67" customFormat="1" ht="12">
      <c r="A1215" s="57">
        <v>540818</v>
      </c>
      <c r="B1215" s="65" t="s">
        <v>165</v>
      </c>
      <c r="C1215" s="68">
        <v>112727000</v>
      </c>
      <c r="D1215" s="58" t="s">
        <v>1253</v>
      </c>
      <c r="E1215" s="73">
        <v>0</v>
      </c>
      <c r="F1215" s="66">
        <v>70097870</v>
      </c>
    </row>
    <row r="1216" spans="1:6" s="67" customFormat="1" ht="12">
      <c r="A1216" s="57">
        <v>540818</v>
      </c>
      <c r="B1216" s="65" t="s">
        <v>165</v>
      </c>
      <c r="C1216" s="68">
        <v>112323000</v>
      </c>
      <c r="D1216" s="58" t="s">
        <v>1254</v>
      </c>
      <c r="E1216" s="73">
        <v>0</v>
      </c>
      <c r="F1216" s="66">
        <v>132637849</v>
      </c>
    </row>
    <row r="1217" spans="1:6" s="67" customFormat="1" ht="12">
      <c r="A1217" s="57">
        <v>540818</v>
      </c>
      <c r="B1217" s="65" t="s">
        <v>165</v>
      </c>
      <c r="C1217" s="68">
        <v>112525000</v>
      </c>
      <c r="D1217" s="58" t="s">
        <v>212</v>
      </c>
      <c r="E1217" s="73">
        <v>0</v>
      </c>
      <c r="F1217" s="66">
        <v>181462311</v>
      </c>
    </row>
    <row r="1218" spans="1:6" s="67" customFormat="1" ht="12">
      <c r="A1218" s="57">
        <v>540818</v>
      </c>
      <c r="B1218" s="65" t="s">
        <v>165</v>
      </c>
      <c r="C1218" s="68">
        <v>119494000</v>
      </c>
      <c r="D1218" s="58" t="s">
        <v>1255</v>
      </c>
      <c r="E1218" s="73">
        <v>0</v>
      </c>
      <c r="F1218" s="66">
        <v>9209959</v>
      </c>
    </row>
    <row r="1219" spans="1:6" s="67" customFormat="1" ht="12">
      <c r="A1219" s="57">
        <v>540818</v>
      </c>
      <c r="B1219" s="65" t="s">
        <v>165</v>
      </c>
      <c r="C1219" s="68">
        <v>119595000</v>
      </c>
      <c r="D1219" s="58" t="s">
        <v>1256</v>
      </c>
      <c r="E1219" s="73">
        <v>0</v>
      </c>
      <c r="F1219" s="66">
        <v>20773481</v>
      </c>
    </row>
    <row r="1220" spans="1:6" s="67" customFormat="1" ht="12">
      <c r="A1220" s="57">
        <v>540818</v>
      </c>
      <c r="B1220" s="65" t="s">
        <v>165</v>
      </c>
      <c r="C1220" s="68">
        <v>114141000</v>
      </c>
      <c r="D1220" s="58" t="s">
        <v>1257</v>
      </c>
      <c r="E1220" s="73">
        <v>0</v>
      </c>
      <c r="F1220" s="66">
        <v>79442311</v>
      </c>
    </row>
    <row r="1221" spans="1:6" s="67" customFormat="1" ht="12">
      <c r="A1221" s="57">
        <v>540818</v>
      </c>
      <c r="B1221" s="65" t="s">
        <v>165</v>
      </c>
      <c r="C1221" s="68">
        <v>114444000</v>
      </c>
      <c r="D1221" s="58" t="s">
        <v>1258</v>
      </c>
      <c r="E1221" s="73">
        <v>0</v>
      </c>
      <c r="F1221" s="66">
        <v>64224016</v>
      </c>
    </row>
    <row r="1222" spans="1:6" s="67" customFormat="1" ht="12">
      <c r="A1222" s="57">
        <v>540818</v>
      </c>
      <c r="B1222" s="65" t="s">
        <v>165</v>
      </c>
      <c r="C1222" s="68">
        <v>114747000</v>
      </c>
      <c r="D1222" s="58" t="s">
        <v>1259</v>
      </c>
      <c r="E1222" s="73">
        <v>0</v>
      </c>
      <c r="F1222" s="66">
        <v>97449427</v>
      </c>
    </row>
    <row r="1223" spans="1:6" s="67" customFormat="1" ht="12">
      <c r="A1223" s="57">
        <v>540818</v>
      </c>
      <c r="B1223" s="65" t="s">
        <v>165</v>
      </c>
      <c r="C1223" s="68">
        <v>115050000</v>
      </c>
      <c r="D1223" s="58" t="s">
        <v>1260</v>
      </c>
      <c r="E1223" s="73">
        <v>0</v>
      </c>
      <c r="F1223" s="66">
        <v>46601008</v>
      </c>
    </row>
    <row r="1224" spans="1:6" s="67" customFormat="1" ht="12">
      <c r="A1224" s="57">
        <v>540818</v>
      </c>
      <c r="B1224" s="65" t="s">
        <v>165</v>
      </c>
      <c r="C1224" s="68">
        <v>115252000</v>
      </c>
      <c r="D1224" s="58" t="s">
        <v>1261</v>
      </c>
      <c r="E1224" s="73">
        <v>0</v>
      </c>
      <c r="F1224" s="66">
        <v>123273728</v>
      </c>
    </row>
    <row r="1225" spans="1:6" s="67" customFormat="1" ht="12">
      <c r="A1225" s="57">
        <v>540818</v>
      </c>
      <c r="B1225" s="65" t="s">
        <v>165</v>
      </c>
      <c r="C1225" s="68">
        <v>115454000</v>
      </c>
      <c r="D1225" s="58" t="s">
        <v>1262</v>
      </c>
      <c r="E1225" s="73">
        <v>0</v>
      </c>
      <c r="F1225" s="66">
        <v>88615410</v>
      </c>
    </row>
    <row r="1226" spans="1:6" s="67" customFormat="1" ht="12">
      <c r="A1226" s="57">
        <v>540818</v>
      </c>
      <c r="B1226" s="65" t="s">
        <v>165</v>
      </c>
      <c r="C1226" s="68">
        <v>118686000</v>
      </c>
      <c r="D1226" s="58" t="s">
        <v>1263</v>
      </c>
      <c r="E1226" s="73">
        <v>0</v>
      </c>
      <c r="F1226" s="66">
        <v>57929266</v>
      </c>
    </row>
    <row r="1227" spans="1:6" s="67" customFormat="1" ht="12">
      <c r="A1227" s="57">
        <v>540818</v>
      </c>
      <c r="B1227" s="65" t="s">
        <v>165</v>
      </c>
      <c r="C1227" s="59">
        <v>116363000</v>
      </c>
      <c r="D1227" s="58" t="s">
        <v>1264</v>
      </c>
      <c r="E1227" s="73">
        <v>0</v>
      </c>
      <c r="F1227" s="66">
        <v>29812005</v>
      </c>
    </row>
    <row r="1228" spans="1:6" s="67" customFormat="1" ht="12">
      <c r="A1228" s="57">
        <v>540818</v>
      </c>
      <c r="B1228" s="65" t="s">
        <v>165</v>
      </c>
      <c r="C1228" s="68">
        <v>116666000</v>
      </c>
      <c r="D1228" s="58" t="s">
        <v>1265</v>
      </c>
      <c r="E1228" s="73">
        <v>0</v>
      </c>
      <c r="F1228" s="66">
        <v>32767183</v>
      </c>
    </row>
    <row r="1229" spans="1:6" s="67" customFormat="1" ht="12">
      <c r="A1229" s="57">
        <v>540818</v>
      </c>
      <c r="B1229" s="65" t="s">
        <v>165</v>
      </c>
      <c r="C1229" s="68">
        <v>118888000</v>
      </c>
      <c r="D1229" s="58" t="s">
        <v>1266</v>
      </c>
      <c r="E1229" s="73">
        <v>0</v>
      </c>
      <c r="F1229" s="66">
        <v>9888736</v>
      </c>
    </row>
    <row r="1230" spans="1:6" s="67" customFormat="1" ht="12">
      <c r="A1230" s="57">
        <v>540818</v>
      </c>
      <c r="B1230" s="65" t="s">
        <v>165</v>
      </c>
      <c r="C1230" s="68">
        <v>116868000</v>
      </c>
      <c r="D1230" s="58" t="s">
        <v>1267</v>
      </c>
      <c r="E1230" s="73">
        <v>0</v>
      </c>
      <c r="F1230" s="66">
        <v>117817187</v>
      </c>
    </row>
    <row r="1231" spans="1:6" s="67" customFormat="1" ht="12">
      <c r="A1231" s="57">
        <v>540818</v>
      </c>
      <c r="B1231" s="65" t="s">
        <v>165</v>
      </c>
      <c r="C1231" s="68">
        <v>117070000</v>
      </c>
      <c r="D1231" s="58" t="s">
        <v>1268</v>
      </c>
      <c r="E1231" s="73">
        <v>0</v>
      </c>
      <c r="F1231" s="66">
        <v>78962481</v>
      </c>
    </row>
    <row r="1232" spans="1:6" s="67" customFormat="1" ht="12">
      <c r="A1232" s="57">
        <v>540818</v>
      </c>
      <c r="B1232" s="65" t="s">
        <v>165</v>
      </c>
      <c r="C1232" s="68">
        <v>117373000</v>
      </c>
      <c r="D1232" s="58" t="s">
        <v>1269</v>
      </c>
      <c r="E1232" s="73">
        <v>0</v>
      </c>
      <c r="F1232" s="66">
        <v>106190272</v>
      </c>
    </row>
    <row r="1233" spans="1:6" s="67" customFormat="1" ht="12">
      <c r="A1233" s="57">
        <v>540818</v>
      </c>
      <c r="B1233" s="65" t="s">
        <v>165</v>
      </c>
      <c r="C1233" s="68">
        <v>117676000</v>
      </c>
      <c r="D1233" s="58" t="s">
        <v>1270</v>
      </c>
      <c r="E1233" s="73">
        <v>0</v>
      </c>
      <c r="F1233" s="66">
        <v>148807555</v>
      </c>
    </row>
    <row r="1234" spans="1:6" s="67" customFormat="1" ht="12">
      <c r="A1234" s="57">
        <v>540818</v>
      </c>
      <c r="B1234" s="65" t="s">
        <v>165</v>
      </c>
      <c r="C1234" s="68">
        <v>119797000</v>
      </c>
      <c r="D1234" s="58" t="s">
        <v>1271</v>
      </c>
      <c r="E1234" s="73">
        <v>0</v>
      </c>
      <c r="F1234" s="66">
        <v>8236679</v>
      </c>
    </row>
    <row r="1235" spans="1:6" s="67" customFormat="1" ht="12">
      <c r="A1235" s="57">
        <v>540818</v>
      </c>
      <c r="B1235" s="65" t="s">
        <v>165</v>
      </c>
      <c r="C1235" s="68">
        <v>119999000</v>
      </c>
      <c r="D1235" s="58" t="s">
        <v>1272</v>
      </c>
      <c r="E1235" s="73">
        <v>0</v>
      </c>
      <c r="F1235" s="66">
        <v>15812038</v>
      </c>
    </row>
    <row r="1236" spans="1:6" s="67" customFormat="1" ht="12">
      <c r="A1236" s="57">
        <v>540818</v>
      </c>
      <c r="B1236" s="65" t="s">
        <v>165</v>
      </c>
      <c r="C1236" s="59">
        <v>210108001</v>
      </c>
      <c r="D1236" s="58" t="s">
        <v>1273</v>
      </c>
      <c r="E1236" s="73">
        <v>0</v>
      </c>
      <c r="F1236" s="66">
        <v>87204473</v>
      </c>
    </row>
    <row r="1237" spans="1:6" s="67" customFormat="1" ht="12">
      <c r="A1237" s="57">
        <v>540818</v>
      </c>
      <c r="B1237" s="65" t="s">
        <v>165</v>
      </c>
      <c r="C1237" s="59">
        <v>210111001</v>
      </c>
      <c r="D1237" s="58" t="s">
        <v>1274</v>
      </c>
      <c r="E1237" s="73">
        <v>0</v>
      </c>
      <c r="F1237" s="66">
        <v>472241049</v>
      </c>
    </row>
    <row r="1238" spans="1:6" s="67" customFormat="1" ht="12">
      <c r="A1238" s="57">
        <v>540818</v>
      </c>
      <c r="B1238" s="65" t="s">
        <v>165</v>
      </c>
      <c r="C1238" s="59">
        <v>210113001</v>
      </c>
      <c r="D1238" s="58" t="s">
        <v>1275</v>
      </c>
      <c r="E1238" s="73">
        <v>0</v>
      </c>
      <c r="F1238" s="66">
        <v>87857844</v>
      </c>
    </row>
    <row r="1239" spans="1:6" s="67" customFormat="1" ht="12">
      <c r="A1239" s="57">
        <v>540818</v>
      </c>
      <c r="B1239" s="65" t="s">
        <v>165</v>
      </c>
      <c r="C1239" s="69">
        <v>210147001</v>
      </c>
      <c r="D1239" s="58" t="s">
        <v>1276</v>
      </c>
      <c r="E1239" s="73">
        <v>0</v>
      </c>
      <c r="F1239" s="66">
        <v>40497391</v>
      </c>
    </row>
    <row r="1240" spans="1:6" s="67" customFormat="1" ht="12">
      <c r="A1240" s="57">
        <v>540818</v>
      </c>
      <c r="B1240" s="65" t="s">
        <v>165</v>
      </c>
      <c r="C1240" s="59" t="s">
        <v>1277</v>
      </c>
      <c r="D1240" s="58" t="s">
        <v>1278</v>
      </c>
      <c r="E1240" s="73">
        <v>0</v>
      </c>
      <c r="F1240" s="66">
        <v>27036497</v>
      </c>
    </row>
    <row r="1241" spans="1:6" s="67" customFormat="1" ht="12">
      <c r="A1241" s="57">
        <v>540818</v>
      </c>
      <c r="B1241" s="65" t="s">
        <v>165</v>
      </c>
      <c r="C1241" s="59" t="s">
        <v>1279</v>
      </c>
      <c r="D1241" s="58" t="s">
        <v>1280</v>
      </c>
      <c r="E1241" s="73">
        <v>0</v>
      </c>
      <c r="F1241" s="66">
        <v>10071689</v>
      </c>
    </row>
    <row r="1242" spans="1:6" s="67" customFormat="1" ht="12">
      <c r="A1242" s="57">
        <v>540818</v>
      </c>
      <c r="B1242" s="65" t="s">
        <v>165</v>
      </c>
      <c r="C1242" s="59" t="s">
        <v>1281</v>
      </c>
      <c r="D1242" s="58" t="s">
        <v>1282</v>
      </c>
      <c r="E1242" s="73">
        <v>0</v>
      </c>
      <c r="F1242" s="66">
        <v>44627016</v>
      </c>
    </row>
    <row r="1243" spans="1:6" s="67" customFormat="1" ht="12">
      <c r="A1243" s="57">
        <v>540818</v>
      </c>
      <c r="B1243" s="65" t="s">
        <v>165</v>
      </c>
      <c r="C1243" s="59" t="s">
        <v>1283</v>
      </c>
      <c r="D1243" s="58" t="s">
        <v>1284</v>
      </c>
      <c r="E1243" s="73">
        <v>0</v>
      </c>
      <c r="F1243" s="66">
        <v>147595381</v>
      </c>
    </row>
    <row r="1244" spans="1:6" s="67" customFormat="1" ht="12">
      <c r="A1244" s="57">
        <v>540818</v>
      </c>
      <c r="B1244" s="65" t="s">
        <v>165</v>
      </c>
      <c r="C1244" s="59" t="s">
        <v>1285</v>
      </c>
      <c r="D1244" s="58" t="s">
        <v>1286</v>
      </c>
      <c r="E1244" s="73">
        <v>0</v>
      </c>
      <c r="F1244" s="66">
        <v>17592229</v>
      </c>
    </row>
    <row r="1245" spans="1:6" s="67" customFormat="1" ht="12">
      <c r="A1245" s="57">
        <v>540818</v>
      </c>
      <c r="B1245" s="65" t="s">
        <v>165</v>
      </c>
      <c r="C1245" s="59">
        <v>215808758</v>
      </c>
      <c r="D1245" s="58" t="s">
        <v>1287</v>
      </c>
      <c r="E1245" s="73">
        <v>0</v>
      </c>
      <c r="F1245" s="66">
        <v>23737988</v>
      </c>
    </row>
    <row r="1246" spans="1:6" s="67" customFormat="1" ht="12">
      <c r="A1246" s="57">
        <v>540818</v>
      </c>
      <c r="B1246" s="65" t="s">
        <v>165</v>
      </c>
      <c r="C1246" s="59" t="s">
        <v>1288</v>
      </c>
      <c r="D1246" s="58" t="s">
        <v>1289</v>
      </c>
      <c r="E1246" s="73">
        <v>0</v>
      </c>
      <c r="F1246" s="66">
        <v>15047859</v>
      </c>
    </row>
    <row r="1247" spans="1:6" s="67" customFormat="1" ht="12">
      <c r="A1247" s="57">
        <v>540818</v>
      </c>
      <c r="B1247" s="65" t="s">
        <v>165</v>
      </c>
      <c r="C1247" s="68">
        <v>210115001</v>
      </c>
      <c r="D1247" s="58" t="s">
        <v>1290</v>
      </c>
      <c r="E1247" s="73">
        <v>0</v>
      </c>
      <c r="F1247" s="66">
        <v>12795700</v>
      </c>
    </row>
    <row r="1248" spans="1:6" s="67" customFormat="1" ht="12">
      <c r="A1248" s="57">
        <v>540818</v>
      </c>
      <c r="B1248" s="65" t="s">
        <v>165</v>
      </c>
      <c r="C1248" s="68">
        <v>213815238</v>
      </c>
      <c r="D1248" s="58" t="s">
        <v>1291</v>
      </c>
      <c r="E1248" s="73">
        <v>0</v>
      </c>
      <c r="F1248" s="66">
        <v>13243518</v>
      </c>
    </row>
    <row r="1249" spans="1:6" s="67" customFormat="1" ht="12">
      <c r="A1249" s="57">
        <v>540818</v>
      </c>
      <c r="B1249" s="65" t="s">
        <v>165</v>
      </c>
      <c r="C1249" s="68">
        <v>215915759</v>
      </c>
      <c r="D1249" s="58" t="s">
        <v>1292</v>
      </c>
      <c r="E1249" s="73">
        <v>0</v>
      </c>
      <c r="F1249" s="66">
        <v>17015592</v>
      </c>
    </row>
    <row r="1250" spans="1:6" s="67" customFormat="1" ht="12">
      <c r="A1250" s="57">
        <v>540818</v>
      </c>
      <c r="B1250" s="65" t="s">
        <v>165</v>
      </c>
      <c r="C1250" s="68">
        <v>210117001</v>
      </c>
      <c r="D1250" s="58" t="s">
        <v>1293</v>
      </c>
      <c r="E1250" s="73">
        <v>0</v>
      </c>
      <c r="F1250" s="66">
        <v>39278262</v>
      </c>
    </row>
    <row r="1251" spans="1:6" s="67" customFormat="1" ht="12">
      <c r="A1251" s="57">
        <v>540818</v>
      </c>
      <c r="B1251" s="65" t="s">
        <v>165</v>
      </c>
      <c r="C1251" s="68">
        <v>210118001</v>
      </c>
      <c r="D1251" s="58" t="s">
        <v>1294</v>
      </c>
      <c r="E1251" s="73">
        <v>0</v>
      </c>
      <c r="F1251" s="66">
        <v>21067676</v>
      </c>
    </row>
    <row r="1252" spans="1:6" s="67" customFormat="1" ht="12">
      <c r="A1252" s="57">
        <v>540818</v>
      </c>
      <c r="B1252" s="65" t="s">
        <v>165</v>
      </c>
      <c r="C1252" s="68">
        <v>210119001</v>
      </c>
      <c r="D1252" s="58" t="s">
        <v>1295</v>
      </c>
      <c r="E1252" s="73">
        <v>0</v>
      </c>
      <c r="F1252" s="66">
        <v>26422189</v>
      </c>
    </row>
    <row r="1253" spans="1:6" s="67" customFormat="1" ht="12">
      <c r="A1253" s="57">
        <v>540818</v>
      </c>
      <c r="B1253" s="65" t="s">
        <v>165</v>
      </c>
      <c r="C1253" s="68">
        <v>210120001</v>
      </c>
      <c r="D1253" s="58" t="s">
        <v>1296</v>
      </c>
      <c r="E1253" s="73">
        <v>0</v>
      </c>
      <c r="F1253" s="66">
        <v>35912382</v>
      </c>
    </row>
    <row r="1254" spans="1:6" s="67" customFormat="1" ht="12">
      <c r="A1254" s="57">
        <v>540818</v>
      </c>
      <c r="B1254" s="65" t="s">
        <v>165</v>
      </c>
      <c r="C1254" s="68">
        <v>210123001</v>
      </c>
      <c r="D1254" s="58" t="s">
        <v>1297</v>
      </c>
      <c r="E1254" s="73">
        <v>0</v>
      </c>
      <c r="F1254" s="66">
        <v>14032980</v>
      </c>
    </row>
    <row r="1255" spans="1:6" s="67" customFormat="1" ht="12">
      <c r="A1255" s="57">
        <v>540818</v>
      </c>
      <c r="B1255" s="65" t="s">
        <v>165</v>
      </c>
      <c r="C1255" s="68">
        <v>211723417</v>
      </c>
      <c r="D1255" s="58" t="s">
        <v>1298</v>
      </c>
      <c r="E1255" s="73">
        <v>0</v>
      </c>
      <c r="F1255" s="66">
        <v>44007441</v>
      </c>
    </row>
    <row r="1256" spans="1:6" s="67" customFormat="1" ht="12">
      <c r="A1256" s="57">
        <v>540818</v>
      </c>
      <c r="B1256" s="65" t="s">
        <v>165</v>
      </c>
      <c r="C1256" s="68">
        <v>216023660</v>
      </c>
      <c r="D1256" s="58" t="s">
        <v>1299</v>
      </c>
      <c r="E1256" s="73">
        <v>0</v>
      </c>
      <c r="F1256" s="66">
        <v>11713499</v>
      </c>
    </row>
    <row r="1257" spans="1:6" s="67" customFormat="1" ht="12">
      <c r="A1257" s="57">
        <v>540818</v>
      </c>
      <c r="B1257" s="65" t="s">
        <v>165</v>
      </c>
      <c r="C1257" s="68">
        <v>219025290</v>
      </c>
      <c r="D1257" s="58" t="s">
        <v>1300</v>
      </c>
      <c r="E1257" s="73">
        <v>0</v>
      </c>
      <c r="F1257" s="66">
        <v>10301088</v>
      </c>
    </row>
    <row r="1258" spans="1:6" s="67" customFormat="1" ht="12">
      <c r="A1258" s="57">
        <v>540818</v>
      </c>
      <c r="B1258" s="65" t="s">
        <v>165</v>
      </c>
      <c r="C1258" s="68">
        <v>210725307</v>
      </c>
      <c r="D1258" s="58" t="s">
        <v>1301</v>
      </c>
      <c r="E1258" s="73">
        <v>0</v>
      </c>
      <c r="F1258" s="66">
        <v>7601996</v>
      </c>
    </row>
    <row r="1259" spans="1:6" s="67" customFormat="1" ht="12">
      <c r="A1259" s="57">
        <v>540818</v>
      </c>
      <c r="B1259" s="65" t="s">
        <v>165</v>
      </c>
      <c r="C1259" s="68">
        <v>215425754</v>
      </c>
      <c r="D1259" s="58" t="s">
        <v>1302</v>
      </c>
      <c r="E1259" s="73">
        <v>0</v>
      </c>
      <c r="F1259" s="66">
        <v>31583087</v>
      </c>
    </row>
    <row r="1260" spans="1:6" s="67" customFormat="1" ht="12">
      <c r="A1260" s="57">
        <v>540818</v>
      </c>
      <c r="B1260" s="65" t="s">
        <v>165</v>
      </c>
      <c r="C1260" s="68">
        <v>213044430</v>
      </c>
      <c r="D1260" s="58" t="s">
        <v>1303</v>
      </c>
      <c r="E1260" s="73">
        <v>0</v>
      </c>
      <c r="F1260" s="66">
        <v>16754989</v>
      </c>
    </row>
    <row r="1261" spans="1:6" s="67" customFormat="1" ht="12">
      <c r="A1261" s="57">
        <v>540818</v>
      </c>
      <c r="B1261" s="65" t="s">
        <v>165</v>
      </c>
      <c r="C1261" s="68">
        <v>210141001</v>
      </c>
      <c r="D1261" s="58" t="s">
        <v>1304</v>
      </c>
      <c r="E1261" s="73">
        <v>0</v>
      </c>
      <c r="F1261" s="66">
        <v>38013889</v>
      </c>
    </row>
    <row r="1262" spans="1:6" s="67" customFormat="1" ht="12">
      <c r="A1262" s="57">
        <v>540818</v>
      </c>
      <c r="B1262" s="65" t="s">
        <v>165</v>
      </c>
      <c r="C1262" s="68">
        <v>218947189</v>
      </c>
      <c r="D1262" s="58" t="s">
        <v>1305</v>
      </c>
      <c r="E1262" s="73">
        <v>0</v>
      </c>
      <c r="F1262" s="66">
        <v>14015164</v>
      </c>
    </row>
    <row r="1263" spans="1:6" s="67" customFormat="1" ht="12">
      <c r="A1263" s="57">
        <v>540818</v>
      </c>
      <c r="B1263" s="65" t="s">
        <v>165</v>
      </c>
      <c r="C1263" s="68">
        <v>210150001</v>
      </c>
      <c r="D1263" s="58" t="s">
        <v>1306</v>
      </c>
      <c r="E1263" s="73">
        <v>0</v>
      </c>
      <c r="F1263" s="66">
        <v>41081424</v>
      </c>
    </row>
    <row r="1264" spans="1:6" s="67" customFormat="1" ht="12">
      <c r="A1264" s="57">
        <v>540818</v>
      </c>
      <c r="B1264" s="65" t="s">
        <v>165</v>
      </c>
      <c r="C1264" s="68">
        <v>210152001</v>
      </c>
      <c r="D1264" s="58" t="s">
        <v>1307</v>
      </c>
      <c r="E1264" s="73">
        <v>0</v>
      </c>
      <c r="F1264" s="66">
        <v>45199449</v>
      </c>
    </row>
    <row r="1265" spans="1:6" s="67" customFormat="1" ht="12">
      <c r="A1265" s="57">
        <v>540818</v>
      </c>
      <c r="B1265" s="65" t="s">
        <v>165</v>
      </c>
      <c r="C1265" s="68">
        <v>213552835</v>
      </c>
      <c r="D1265" s="58" t="s">
        <v>1308</v>
      </c>
      <c r="E1265" s="73">
        <v>0</v>
      </c>
      <c r="F1265" s="66">
        <v>23472832</v>
      </c>
    </row>
    <row r="1266" spans="1:6" s="67" customFormat="1" ht="12">
      <c r="A1266" s="57">
        <v>540818</v>
      </c>
      <c r="B1266" s="65" t="s">
        <v>165</v>
      </c>
      <c r="C1266" s="68">
        <v>210154001</v>
      </c>
      <c r="D1266" s="58" t="s">
        <v>1309</v>
      </c>
      <c r="E1266" s="73">
        <v>0</v>
      </c>
      <c r="F1266" s="66">
        <v>66747771</v>
      </c>
    </row>
    <row r="1267" spans="1:6" s="67" customFormat="1" ht="12">
      <c r="A1267" s="57">
        <v>540818</v>
      </c>
      <c r="B1267" s="65" t="s">
        <v>165</v>
      </c>
      <c r="C1267" s="70">
        <v>210163001</v>
      </c>
      <c r="D1267" s="58" t="s">
        <v>1310</v>
      </c>
      <c r="E1267" s="73">
        <v>0</v>
      </c>
      <c r="F1267" s="66">
        <v>28006991</v>
      </c>
    </row>
    <row r="1268" spans="1:6" s="67" customFormat="1" ht="12">
      <c r="A1268" s="57">
        <v>540818</v>
      </c>
      <c r="B1268" s="65" t="s">
        <v>165</v>
      </c>
      <c r="C1268" s="68">
        <v>210166001</v>
      </c>
      <c r="D1268" s="58" t="s">
        <v>1311</v>
      </c>
      <c r="E1268" s="73">
        <v>0</v>
      </c>
      <c r="F1268" s="66">
        <v>16059752</v>
      </c>
    </row>
    <row r="1269" spans="1:6" s="67" customFormat="1" ht="12">
      <c r="A1269" s="57">
        <v>540818</v>
      </c>
      <c r="B1269" s="65" t="s">
        <v>165</v>
      </c>
      <c r="C1269" s="68">
        <v>217066170</v>
      </c>
      <c r="D1269" s="58" t="s">
        <v>1312</v>
      </c>
      <c r="E1269" s="73">
        <v>0</v>
      </c>
      <c r="F1269" s="66">
        <v>41417487</v>
      </c>
    </row>
    <row r="1270" spans="1:6" s="67" customFormat="1" ht="12">
      <c r="A1270" s="57">
        <v>540818</v>
      </c>
      <c r="B1270" s="65" t="s">
        <v>165</v>
      </c>
      <c r="C1270" s="68">
        <v>210168001</v>
      </c>
      <c r="D1270" s="58" t="s">
        <v>1313</v>
      </c>
      <c r="E1270" s="73">
        <v>0</v>
      </c>
      <c r="F1270" s="66">
        <v>20283713</v>
      </c>
    </row>
    <row r="1271" spans="1:6" s="67" customFormat="1" ht="12">
      <c r="A1271" s="57">
        <v>540818</v>
      </c>
      <c r="B1271" s="65" t="s">
        <v>165</v>
      </c>
      <c r="C1271" s="68">
        <v>218168081</v>
      </c>
      <c r="D1271" s="58" t="s">
        <v>1314</v>
      </c>
      <c r="E1271" s="73">
        <v>0</v>
      </c>
      <c r="F1271" s="66">
        <v>50849100</v>
      </c>
    </row>
    <row r="1272" spans="1:6" s="67" customFormat="1" ht="12">
      <c r="A1272" s="57">
        <v>540818</v>
      </c>
      <c r="B1272" s="65" t="s">
        <v>165</v>
      </c>
      <c r="C1272" s="68">
        <v>217668276</v>
      </c>
      <c r="D1272" s="58" t="s">
        <v>1315</v>
      </c>
      <c r="E1272" s="73">
        <v>0</v>
      </c>
      <c r="F1272" s="66">
        <v>18004016</v>
      </c>
    </row>
    <row r="1273" spans="1:6" s="67" customFormat="1" ht="12">
      <c r="A1273" s="57">
        <v>540818</v>
      </c>
      <c r="B1273" s="65" t="s">
        <v>165</v>
      </c>
      <c r="C1273" s="68">
        <v>210768307</v>
      </c>
      <c r="D1273" s="58" t="s">
        <v>1316</v>
      </c>
      <c r="E1273" s="73">
        <v>0</v>
      </c>
      <c r="F1273" s="66">
        <v>12075377</v>
      </c>
    </row>
    <row r="1274" spans="1:6" s="67" customFormat="1" ht="12">
      <c r="A1274" s="57">
        <v>540818</v>
      </c>
      <c r="B1274" s="65" t="s">
        <v>165</v>
      </c>
      <c r="C1274" s="68">
        <v>210170001</v>
      </c>
      <c r="D1274" s="58" t="s">
        <v>1317</v>
      </c>
      <c r="E1274" s="73">
        <v>0</v>
      </c>
      <c r="F1274" s="66">
        <v>30344724</v>
      </c>
    </row>
    <row r="1275" spans="1:6" s="67" customFormat="1" ht="12">
      <c r="A1275" s="57">
        <v>540818</v>
      </c>
      <c r="B1275" s="65" t="s">
        <v>165</v>
      </c>
      <c r="C1275" s="68">
        <v>210173001</v>
      </c>
      <c r="D1275" s="58" t="s">
        <v>1318</v>
      </c>
      <c r="E1275" s="73">
        <v>0</v>
      </c>
      <c r="F1275" s="66">
        <v>43330899</v>
      </c>
    </row>
    <row r="1276" spans="1:6" s="67" customFormat="1" ht="12">
      <c r="A1276" s="57">
        <v>540818</v>
      </c>
      <c r="B1276" s="65" t="s">
        <v>165</v>
      </c>
      <c r="C1276" s="68">
        <v>210176001</v>
      </c>
      <c r="D1276" s="58" t="s">
        <v>1319</v>
      </c>
      <c r="E1276" s="73">
        <v>0</v>
      </c>
      <c r="F1276" s="66">
        <v>42761315</v>
      </c>
    </row>
    <row r="1277" spans="1:6" s="67" customFormat="1" ht="12">
      <c r="A1277" s="57">
        <v>540818</v>
      </c>
      <c r="B1277" s="65" t="s">
        <v>165</v>
      </c>
      <c r="C1277" s="68">
        <v>210976109</v>
      </c>
      <c r="D1277" s="58" t="s">
        <v>1320</v>
      </c>
      <c r="E1277" s="73">
        <v>0</v>
      </c>
      <c r="F1277" s="66">
        <v>10042151</v>
      </c>
    </row>
    <row r="1278" spans="1:6" s="67" customFormat="1" ht="12">
      <c r="A1278" s="57">
        <v>540818</v>
      </c>
      <c r="B1278" s="65" t="s">
        <v>165</v>
      </c>
      <c r="C1278" s="68">
        <v>211176111</v>
      </c>
      <c r="D1278" s="58" t="s">
        <v>1321</v>
      </c>
      <c r="E1278" s="73">
        <v>0</v>
      </c>
      <c r="F1278" s="66">
        <v>119357685</v>
      </c>
    </row>
    <row r="1279" spans="1:6" s="67" customFormat="1" ht="12">
      <c r="A1279" s="57">
        <v>540818</v>
      </c>
      <c r="B1279" s="65" t="s">
        <v>165</v>
      </c>
      <c r="C1279" s="68">
        <v>214776147</v>
      </c>
      <c r="D1279" s="58" t="s">
        <v>1322</v>
      </c>
      <c r="E1279" s="73">
        <v>0</v>
      </c>
      <c r="F1279" s="66">
        <v>11409659</v>
      </c>
    </row>
    <row r="1280" spans="1:6" s="67" customFormat="1" ht="12">
      <c r="A1280" s="57">
        <v>540818</v>
      </c>
      <c r="B1280" s="65" t="s">
        <v>165</v>
      </c>
      <c r="C1280" s="68">
        <v>212076520</v>
      </c>
      <c r="D1280" s="58" t="s">
        <v>1323</v>
      </c>
      <c r="E1280" s="73">
        <v>0</v>
      </c>
      <c r="F1280" s="66">
        <v>22194831</v>
      </c>
    </row>
    <row r="1281" spans="1:6" s="67" customFormat="1" ht="12">
      <c r="A1281" s="57">
        <v>540818</v>
      </c>
      <c r="B1281" s="65" t="s">
        <v>165</v>
      </c>
      <c r="C1281" s="68">
        <v>213476834</v>
      </c>
      <c r="D1281" s="58" t="s">
        <v>1324</v>
      </c>
      <c r="E1281" s="73">
        <v>0</v>
      </c>
      <c r="F1281" s="66">
        <v>15845683</v>
      </c>
    </row>
    <row r="1282" spans="1:6" s="67" customFormat="1" ht="12">
      <c r="A1282" s="57">
        <v>540818</v>
      </c>
      <c r="B1282" s="65" t="s">
        <v>165</v>
      </c>
      <c r="C1282" s="59" t="s">
        <v>1325</v>
      </c>
      <c r="D1282" s="74" t="s">
        <v>1326</v>
      </c>
      <c r="E1282" s="73">
        <v>0</v>
      </c>
      <c r="F1282" s="66">
        <v>109019</v>
      </c>
    </row>
    <row r="1283" spans="1:6" s="67" customFormat="1" ht="12">
      <c r="A1283" s="57">
        <v>540818</v>
      </c>
      <c r="B1283" s="65" t="s">
        <v>165</v>
      </c>
      <c r="C1283" s="59" t="s">
        <v>1327</v>
      </c>
      <c r="D1283" s="74" t="s">
        <v>1328</v>
      </c>
      <c r="E1283" s="73">
        <v>0</v>
      </c>
      <c r="F1283" s="66">
        <v>15315</v>
      </c>
    </row>
    <row r="1284" spans="1:6" s="67" customFormat="1" ht="12">
      <c r="A1284" s="57">
        <v>540818</v>
      </c>
      <c r="B1284" s="65" t="s">
        <v>165</v>
      </c>
      <c r="C1284" s="59" t="s">
        <v>1329</v>
      </c>
      <c r="D1284" s="74" t="s">
        <v>1330</v>
      </c>
      <c r="E1284" s="73">
        <v>0</v>
      </c>
      <c r="F1284" s="66">
        <v>26270</v>
      </c>
    </row>
    <row r="1285" spans="1:6" s="67" customFormat="1" ht="12">
      <c r="A1285" s="57">
        <v>540818</v>
      </c>
      <c r="B1285" s="65" t="s">
        <v>165</v>
      </c>
      <c r="C1285" s="59" t="s">
        <v>1331</v>
      </c>
      <c r="D1285" s="74" t="s">
        <v>1332</v>
      </c>
      <c r="E1285" s="73">
        <v>0</v>
      </c>
      <c r="F1285" s="66">
        <v>179146</v>
      </c>
    </row>
    <row r="1286" spans="1:6" s="67" customFormat="1" ht="12">
      <c r="A1286" s="57">
        <v>540818</v>
      </c>
      <c r="B1286" s="65" t="s">
        <v>165</v>
      </c>
      <c r="C1286" s="59" t="s">
        <v>1333</v>
      </c>
      <c r="D1286" s="74" t="s">
        <v>1334</v>
      </c>
      <c r="E1286" s="73">
        <v>0</v>
      </c>
      <c r="F1286" s="66">
        <v>146368</v>
      </c>
    </row>
    <row r="1287" spans="1:6" s="67" customFormat="1" ht="12">
      <c r="A1287" s="57">
        <v>540818</v>
      </c>
      <c r="B1287" s="65" t="s">
        <v>165</v>
      </c>
      <c r="C1287" s="59" t="s">
        <v>1335</v>
      </c>
      <c r="D1287" s="74" t="s">
        <v>1336</v>
      </c>
      <c r="E1287" s="73">
        <v>0</v>
      </c>
      <c r="F1287" s="66">
        <v>265828</v>
      </c>
    </row>
    <row r="1288" spans="1:6" s="67" customFormat="1" ht="12">
      <c r="A1288" s="57">
        <v>540818</v>
      </c>
      <c r="B1288" s="65" t="s">
        <v>165</v>
      </c>
      <c r="C1288" s="59" t="s">
        <v>1337</v>
      </c>
      <c r="D1288" s="74" t="s">
        <v>1338</v>
      </c>
      <c r="E1288" s="73">
        <v>0</v>
      </c>
      <c r="F1288" s="66">
        <v>38650</v>
      </c>
    </row>
    <row r="1289" spans="1:6" s="67" customFormat="1" ht="12">
      <c r="A1289" s="57">
        <v>540818</v>
      </c>
      <c r="B1289" s="65" t="s">
        <v>165</v>
      </c>
      <c r="C1289" s="59" t="s">
        <v>1339</v>
      </c>
      <c r="D1289" s="74" t="s">
        <v>1340</v>
      </c>
      <c r="E1289" s="73">
        <v>0</v>
      </c>
      <c r="F1289" s="66">
        <v>79439</v>
      </c>
    </row>
    <row r="1290" spans="1:6" s="67" customFormat="1" ht="12">
      <c r="A1290" s="57">
        <v>540818</v>
      </c>
      <c r="B1290" s="65" t="s">
        <v>165</v>
      </c>
      <c r="C1290" s="59" t="s">
        <v>1341</v>
      </c>
      <c r="D1290" s="74" t="s">
        <v>1342</v>
      </c>
      <c r="E1290" s="73">
        <v>0</v>
      </c>
      <c r="F1290" s="66">
        <v>100349</v>
      </c>
    </row>
    <row r="1291" spans="1:6" s="67" customFormat="1" ht="12">
      <c r="A1291" s="57">
        <v>540818</v>
      </c>
      <c r="B1291" s="65" t="s">
        <v>165</v>
      </c>
      <c r="C1291" s="59" t="s">
        <v>1343</v>
      </c>
      <c r="D1291" s="74" t="s">
        <v>1344</v>
      </c>
      <c r="E1291" s="73">
        <v>0</v>
      </c>
      <c r="F1291" s="66">
        <v>49866</v>
      </c>
    </row>
    <row r="1292" spans="1:6" s="67" customFormat="1" ht="12">
      <c r="A1292" s="57">
        <v>540818</v>
      </c>
      <c r="B1292" s="65" t="s">
        <v>165</v>
      </c>
      <c r="C1292" s="59" t="s">
        <v>1345</v>
      </c>
      <c r="D1292" s="74" t="s">
        <v>1346</v>
      </c>
      <c r="E1292" s="73">
        <v>0</v>
      </c>
      <c r="F1292" s="66">
        <v>610258</v>
      </c>
    </row>
    <row r="1293" spans="1:6" s="67" customFormat="1" ht="12">
      <c r="A1293" s="57">
        <v>540818</v>
      </c>
      <c r="B1293" s="65" t="s">
        <v>165</v>
      </c>
      <c r="C1293" s="59">
        <v>215105051</v>
      </c>
      <c r="D1293" s="74" t="s">
        <v>1347</v>
      </c>
      <c r="E1293" s="73">
        <v>0</v>
      </c>
      <c r="F1293" s="66">
        <v>324429</v>
      </c>
    </row>
    <row r="1294" spans="1:6" s="67" customFormat="1" ht="12">
      <c r="A1294" s="57">
        <v>540818</v>
      </c>
      <c r="B1294" s="65" t="s">
        <v>165</v>
      </c>
      <c r="C1294" s="59" t="s">
        <v>1348</v>
      </c>
      <c r="D1294" s="74" t="s">
        <v>1349</v>
      </c>
      <c r="E1294" s="73">
        <v>0</v>
      </c>
      <c r="F1294" s="66">
        <v>77565</v>
      </c>
    </row>
    <row r="1295" spans="1:6" s="67" customFormat="1" ht="12">
      <c r="A1295" s="57">
        <v>540818</v>
      </c>
      <c r="B1295" s="65" t="s">
        <v>165</v>
      </c>
      <c r="C1295" s="59">
        <v>215905059</v>
      </c>
      <c r="D1295" s="74" t="s">
        <v>1350</v>
      </c>
      <c r="E1295" s="73">
        <v>0</v>
      </c>
      <c r="F1295" s="66">
        <v>38014</v>
      </c>
    </row>
    <row r="1296" spans="1:6" s="67" customFormat="1" ht="12">
      <c r="A1296" s="57">
        <v>540818</v>
      </c>
      <c r="B1296" s="65" t="s">
        <v>165</v>
      </c>
      <c r="C1296" s="59" t="s">
        <v>1351</v>
      </c>
      <c r="D1296" s="74" t="s">
        <v>1352</v>
      </c>
      <c r="E1296" s="73">
        <v>0</v>
      </c>
      <c r="F1296" s="66">
        <v>262590</v>
      </c>
    </row>
    <row r="1297" spans="1:6" s="67" customFormat="1" ht="12">
      <c r="A1297" s="57">
        <v>540818</v>
      </c>
      <c r="B1297" s="65" t="s">
        <v>165</v>
      </c>
      <c r="C1297" s="59" t="s">
        <v>1353</v>
      </c>
      <c r="D1297" s="74" t="s">
        <v>1354</v>
      </c>
      <c r="E1297" s="73">
        <v>0</v>
      </c>
      <c r="F1297" s="66">
        <v>43704</v>
      </c>
    </row>
    <row r="1298" spans="1:6" s="67" customFormat="1" ht="12">
      <c r="A1298" s="57">
        <v>540818</v>
      </c>
      <c r="B1298" s="65" t="s">
        <v>165</v>
      </c>
      <c r="C1298" s="59" t="s">
        <v>1355</v>
      </c>
      <c r="D1298" s="74" t="s">
        <v>1356</v>
      </c>
      <c r="E1298" s="73">
        <v>0</v>
      </c>
      <c r="F1298" s="66">
        <v>59897</v>
      </c>
    </row>
    <row r="1299" spans="1:6" s="67" customFormat="1" ht="12">
      <c r="A1299" s="57">
        <v>540818</v>
      </c>
      <c r="B1299" s="65" t="s">
        <v>165</v>
      </c>
      <c r="C1299" s="59" t="s">
        <v>1357</v>
      </c>
      <c r="D1299" s="74" t="s">
        <v>1358</v>
      </c>
      <c r="E1299" s="73">
        <v>0</v>
      </c>
      <c r="F1299" s="66">
        <v>105293</v>
      </c>
    </row>
    <row r="1300" spans="1:6" s="67" customFormat="1" ht="12">
      <c r="A1300" s="57">
        <v>540818</v>
      </c>
      <c r="B1300" s="65" t="s">
        <v>165</v>
      </c>
      <c r="C1300" s="59" t="s">
        <v>1359</v>
      </c>
      <c r="D1300" s="74" t="s">
        <v>1360</v>
      </c>
      <c r="E1300" s="73">
        <v>0</v>
      </c>
      <c r="F1300" s="66">
        <v>167221</v>
      </c>
    </row>
    <row r="1301" spans="1:6" s="67" customFormat="1" ht="12">
      <c r="A1301" s="57">
        <v>540818</v>
      </c>
      <c r="B1301" s="65" t="s">
        <v>165</v>
      </c>
      <c r="C1301" s="59" t="s">
        <v>1361</v>
      </c>
      <c r="D1301" s="74" t="s">
        <v>1362</v>
      </c>
      <c r="E1301" s="73">
        <v>0</v>
      </c>
      <c r="F1301" s="66">
        <v>63370</v>
      </c>
    </row>
    <row r="1302" spans="1:6" s="67" customFormat="1" ht="12">
      <c r="A1302" s="57">
        <v>540818</v>
      </c>
      <c r="B1302" s="65" t="s">
        <v>165</v>
      </c>
      <c r="C1302" s="59" t="s">
        <v>1363</v>
      </c>
      <c r="D1302" s="74" t="s">
        <v>1364</v>
      </c>
      <c r="E1302" s="73">
        <v>0</v>
      </c>
      <c r="F1302" s="66">
        <v>49233</v>
      </c>
    </row>
    <row r="1303" spans="1:6" s="67" customFormat="1" ht="12">
      <c r="A1303" s="57">
        <v>540818</v>
      </c>
      <c r="B1303" s="65" t="s">
        <v>165</v>
      </c>
      <c r="C1303" s="59" t="s">
        <v>1365</v>
      </c>
      <c r="D1303" s="74" t="s">
        <v>1366</v>
      </c>
      <c r="E1303" s="73">
        <v>0</v>
      </c>
      <c r="F1303" s="66">
        <v>229315</v>
      </c>
    </row>
    <row r="1304" spans="1:6" s="67" customFormat="1" ht="12">
      <c r="A1304" s="57">
        <v>540818</v>
      </c>
      <c r="B1304" s="65" t="s">
        <v>165</v>
      </c>
      <c r="C1304" s="59" t="s">
        <v>1367</v>
      </c>
      <c r="D1304" s="74" t="s">
        <v>1368</v>
      </c>
      <c r="E1304" s="73">
        <v>0</v>
      </c>
      <c r="F1304" s="66">
        <v>62110</v>
      </c>
    </row>
    <row r="1305" spans="1:6" s="67" customFormat="1" ht="12">
      <c r="A1305" s="57">
        <v>540818</v>
      </c>
      <c r="B1305" s="65" t="s">
        <v>165</v>
      </c>
      <c r="C1305" s="59">
        <v>212905129</v>
      </c>
      <c r="D1305" s="74" t="s">
        <v>1369</v>
      </c>
      <c r="E1305" s="73">
        <v>0</v>
      </c>
      <c r="F1305" s="66">
        <v>334412</v>
      </c>
    </row>
    <row r="1306" spans="1:6" s="67" customFormat="1" ht="12">
      <c r="A1306" s="57">
        <v>540818</v>
      </c>
      <c r="B1306" s="65" t="s">
        <v>165</v>
      </c>
      <c r="C1306" s="59" t="s">
        <v>1370</v>
      </c>
      <c r="D1306" s="74" t="s">
        <v>1371</v>
      </c>
      <c r="E1306" s="73">
        <v>0</v>
      </c>
      <c r="F1306" s="66">
        <v>62012</v>
      </c>
    </row>
    <row r="1307" spans="1:6" s="67" customFormat="1" ht="12">
      <c r="A1307" s="57">
        <v>540818</v>
      </c>
      <c r="B1307" s="65" t="s">
        <v>165</v>
      </c>
      <c r="C1307" s="59" t="s">
        <v>1372</v>
      </c>
      <c r="D1307" s="74" t="s">
        <v>1373</v>
      </c>
      <c r="E1307" s="73">
        <v>0</v>
      </c>
      <c r="F1307" s="66">
        <v>137058</v>
      </c>
    </row>
    <row r="1308" spans="1:6" s="67" customFormat="1" ht="12">
      <c r="A1308" s="57">
        <v>540818</v>
      </c>
      <c r="B1308" s="65" t="s">
        <v>165</v>
      </c>
      <c r="C1308" s="59" t="s">
        <v>1374</v>
      </c>
      <c r="D1308" s="74" t="s">
        <v>1375</v>
      </c>
      <c r="E1308" s="73">
        <v>0</v>
      </c>
      <c r="F1308" s="66">
        <v>36350</v>
      </c>
    </row>
    <row r="1309" spans="1:6" s="67" customFormat="1" ht="12">
      <c r="A1309" s="57">
        <v>540818</v>
      </c>
      <c r="B1309" s="65" t="s">
        <v>165</v>
      </c>
      <c r="C1309" s="59" t="s">
        <v>1376</v>
      </c>
      <c r="D1309" s="74" t="s">
        <v>1377</v>
      </c>
      <c r="E1309" s="73">
        <v>0</v>
      </c>
      <c r="F1309" s="66">
        <v>36985</v>
      </c>
    </row>
    <row r="1310" spans="1:6" s="67" customFormat="1" ht="12">
      <c r="A1310" s="57">
        <v>540818</v>
      </c>
      <c r="B1310" s="65" t="s">
        <v>165</v>
      </c>
      <c r="C1310" s="59" t="s">
        <v>1378</v>
      </c>
      <c r="D1310" s="74" t="s">
        <v>1379</v>
      </c>
      <c r="E1310" s="73">
        <v>0</v>
      </c>
      <c r="F1310" s="66">
        <v>300984</v>
      </c>
    </row>
    <row r="1311" spans="1:6" s="67" customFormat="1" ht="12">
      <c r="A1311" s="57">
        <v>540818</v>
      </c>
      <c r="B1311" s="65" t="s">
        <v>165</v>
      </c>
      <c r="C1311" s="59" t="s">
        <v>1380</v>
      </c>
      <c r="D1311" s="74" t="s">
        <v>1381</v>
      </c>
      <c r="E1311" s="73">
        <v>0</v>
      </c>
      <c r="F1311" s="66">
        <v>265223</v>
      </c>
    </row>
    <row r="1312" spans="1:6" s="67" customFormat="1" ht="12">
      <c r="A1312" s="57">
        <v>540818</v>
      </c>
      <c r="B1312" s="65" t="s">
        <v>165</v>
      </c>
      <c r="C1312" s="59">
        <v>215005150</v>
      </c>
      <c r="D1312" s="74" t="s">
        <v>1382</v>
      </c>
      <c r="E1312" s="73">
        <v>0</v>
      </c>
      <c r="F1312" s="66">
        <v>34897</v>
      </c>
    </row>
    <row r="1313" spans="1:6" s="67" customFormat="1" ht="12">
      <c r="A1313" s="57">
        <v>540818</v>
      </c>
      <c r="B1313" s="65" t="s">
        <v>165</v>
      </c>
      <c r="C1313" s="59" t="s">
        <v>1383</v>
      </c>
      <c r="D1313" s="74" t="s">
        <v>1384</v>
      </c>
      <c r="E1313" s="73">
        <v>0</v>
      </c>
      <c r="F1313" s="66">
        <v>572123</v>
      </c>
    </row>
    <row r="1314" spans="1:6" s="67" customFormat="1" ht="12">
      <c r="A1314" s="57">
        <v>540818</v>
      </c>
      <c r="B1314" s="65" t="s">
        <v>165</v>
      </c>
      <c r="C1314" s="59" t="s">
        <v>1385</v>
      </c>
      <c r="D1314" s="74" t="s">
        <v>1386</v>
      </c>
      <c r="E1314" s="73">
        <v>0</v>
      </c>
      <c r="F1314" s="66">
        <v>375576</v>
      </c>
    </row>
    <row r="1315" spans="1:6" s="67" customFormat="1" ht="12">
      <c r="A1315" s="57">
        <v>540818</v>
      </c>
      <c r="B1315" s="65" t="s">
        <v>165</v>
      </c>
      <c r="C1315" s="59" t="s">
        <v>1387</v>
      </c>
      <c r="D1315" s="74" t="s">
        <v>1388</v>
      </c>
      <c r="E1315" s="73">
        <v>0</v>
      </c>
      <c r="F1315" s="66">
        <v>71368</v>
      </c>
    </row>
    <row r="1316" spans="1:6" s="67" customFormat="1" ht="12">
      <c r="A1316" s="57">
        <v>540818</v>
      </c>
      <c r="B1316" s="65" t="s">
        <v>165</v>
      </c>
      <c r="C1316" s="59" t="s">
        <v>1389</v>
      </c>
      <c r="D1316" s="74" t="s">
        <v>1390</v>
      </c>
      <c r="E1316" s="73">
        <v>0</v>
      </c>
      <c r="F1316" s="66">
        <v>100474</v>
      </c>
    </row>
    <row r="1317" spans="1:6" s="67" customFormat="1" ht="12">
      <c r="A1317" s="57">
        <v>540818</v>
      </c>
      <c r="B1317" s="65" t="s">
        <v>165</v>
      </c>
      <c r="C1317" s="59" t="s">
        <v>1391</v>
      </c>
      <c r="D1317" s="74" t="s">
        <v>1392</v>
      </c>
      <c r="E1317" s="73">
        <v>0</v>
      </c>
      <c r="F1317" s="66">
        <v>24909</v>
      </c>
    </row>
    <row r="1318" spans="1:6" s="67" customFormat="1" ht="12">
      <c r="A1318" s="57">
        <v>540818</v>
      </c>
      <c r="B1318" s="65" t="s">
        <v>165</v>
      </c>
      <c r="C1318" s="59" t="s">
        <v>1393</v>
      </c>
      <c r="D1318" s="74" t="s">
        <v>1394</v>
      </c>
      <c r="E1318" s="73">
        <v>0</v>
      </c>
      <c r="F1318" s="66">
        <v>116495</v>
      </c>
    </row>
    <row r="1319" spans="1:6" s="67" customFormat="1" ht="12">
      <c r="A1319" s="57">
        <v>540818</v>
      </c>
      <c r="B1319" s="65" t="s">
        <v>165</v>
      </c>
      <c r="C1319" s="59" t="s">
        <v>1395</v>
      </c>
      <c r="D1319" s="74" t="s">
        <v>1396</v>
      </c>
      <c r="E1319" s="73">
        <v>0</v>
      </c>
      <c r="F1319" s="66">
        <v>389678</v>
      </c>
    </row>
    <row r="1320" spans="1:6" s="67" customFormat="1" ht="12">
      <c r="A1320" s="57">
        <v>540818</v>
      </c>
      <c r="B1320" s="65" t="s">
        <v>165</v>
      </c>
      <c r="C1320" s="59" t="s">
        <v>1397</v>
      </c>
      <c r="D1320" s="74" t="s">
        <v>1398</v>
      </c>
      <c r="E1320" s="73">
        <v>0</v>
      </c>
      <c r="F1320" s="66">
        <v>189056</v>
      </c>
    </row>
    <row r="1321" spans="1:6" s="67" customFormat="1" ht="12">
      <c r="A1321" s="57">
        <v>540818</v>
      </c>
      <c r="B1321" s="65" t="s">
        <v>165</v>
      </c>
      <c r="C1321" s="59" t="s">
        <v>1399</v>
      </c>
      <c r="D1321" s="74" t="s">
        <v>1400</v>
      </c>
      <c r="E1321" s="73">
        <v>0</v>
      </c>
      <c r="F1321" s="66">
        <v>109382</v>
      </c>
    </row>
    <row r="1322" spans="1:6" s="67" customFormat="1" ht="12">
      <c r="A1322" s="57">
        <v>540818</v>
      </c>
      <c r="B1322" s="65" t="s">
        <v>165</v>
      </c>
      <c r="C1322" s="59">
        <v>214005240</v>
      </c>
      <c r="D1322" s="74" t="s">
        <v>1401</v>
      </c>
      <c r="E1322" s="73">
        <v>0</v>
      </c>
      <c r="F1322" s="66">
        <v>87500</v>
      </c>
    </row>
    <row r="1323" spans="1:6" s="67" customFormat="1" ht="12">
      <c r="A1323" s="57">
        <v>540818</v>
      </c>
      <c r="B1323" s="65" t="s">
        <v>165</v>
      </c>
      <c r="C1323" s="59" t="s">
        <v>1402</v>
      </c>
      <c r="D1323" s="74" t="s">
        <v>1403</v>
      </c>
      <c r="E1323" s="73">
        <v>0</v>
      </c>
      <c r="F1323" s="66">
        <v>342377</v>
      </c>
    </row>
    <row r="1324" spans="1:6" s="67" customFormat="1" ht="12">
      <c r="A1324" s="57">
        <v>540818</v>
      </c>
      <c r="B1324" s="65" t="s">
        <v>165</v>
      </c>
      <c r="C1324" s="59" t="s">
        <v>1404</v>
      </c>
      <c r="D1324" s="74" t="s">
        <v>1405</v>
      </c>
      <c r="E1324" s="73">
        <v>0</v>
      </c>
      <c r="F1324" s="66">
        <v>55206</v>
      </c>
    </row>
    <row r="1325" spans="1:6" s="67" customFormat="1" ht="12">
      <c r="A1325" s="57">
        <v>540818</v>
      </c>
      <c r="B1325" s="65" t="s">
        <v>165</v>
      </c>
      <c r="C1325" s="59" t="s">
        <v>1406</v>
      </c>
      <c r="D1325" s="74" t="s">
        <v>1407</v>
      </c>
      <c r="E1325" s="73">
        <v>0</v>
      </c>
      <c r="F1325" s="66">
        <v>157748</v>
      </c>
    </row>
    <row r="1326" spans="1:6" s="67" customFormat="1" ht="12">
      <c r="A1326" s="57">
        <v>540818</v>
      </c>
      <c r="B1326" s="65" t="s">
        <v>165</v>
      </c>
      <c r="C1326" s="59" t="s">
        <v>1408</v>
      </c>
      <c r="D1326" s="74" t="s">
        <v>1409</v>
      </c>
      <c r="E1326" s="73">
        <v>0</v>
      </c>
      <c r="F1326" s="66">
        <v>156416</v>
      </c>
    </row>
    <row r="1327" spans="1:6" s="67" customFormat="1" ht="12">
      <c r="A1327" s="57">
        <v>540818</v>
      </c>
      <c r="B1327" s="65" t="s">
        <v>165</v>
      </c>
      <c r="C1327" s="59" t="s">
        <v>1410</v>
      </c>
      <c r="D1327" s="74" t="s">
        <v>1411</v>
      </c>
      <c r="E1327" s="73">
        <v>0</v>
      </c>
      <c r="F1327" s="66">
        <v>29812</v>
      </c>
    </row>
    <row r="1328" spans="1:6" s="67" customFormat="1" ht="12">
      <c r="A1328" s="57">
        <v>540818</v>
      </c>
      <c r="B1328" s="65" t="s">
        <v>165</v>
      </c>
      <c r="C1328" s="59" t="s">
        <v>1412</v>
      </c>
      <c r="D1328" s="74" t="s">
        <v>1413</v>
      </c>
      <c r="E1328" s="73">
        <v>0</v>
      </c>
      <c r="F1328" s="66">
        <v>211773</v>
      </c>
    </row>
    <row r="1329" spans="1:6" s="67" customFormat="1" ht="12">
      <c r="A1329" s="57">
        <v>540818</v>
      </c>
      <c r="B1329" s="65" t="s">
        <v>165</v>
      </c>
      <c r="C1329" s="59">
        <v>211005310</v>
      </c>
      <c r="D1329" s="74" t="s">
        <v>1414</v>
      </c>
      <c r="E1329" s="73">
        <v>0</v>
      </c>
      <c r="F1329" s="66">
        <v>70884</v>
      </c>
    </row>
    <row r="1330" spans="1:6" s="67" customFormat="1" ht="12">
      <c r="A1330" s="57">
        <v>540818</v>
      </c>
      <c r="B1330" s="65" t="s">
        <v>165</v>
      </c>
      <c r="C1330" s="59" t="s">
        <v>1415</v>
      </c>
      <c r="D1330" s="74" t="s">
        <v>1416</v>
      </c>
      <c r="E1330" s="73">
        <v>0</v>
      </c>
      <c r="F1330" s="66">
        <v>67403</v>
      </c>
    </row>
    <row r="1331" spans="1:6" s="67" customFormat="1" ht="12">
      <c r="A1331" s="57">
        <v>540818</v>
      </c>
      <c r="B1331" s="65" t="s">
        <v>165</v>
      </c>
      <c r="C1331" s="59" t="s">
        <v>1417</v>
      </c>
      <c r="D1331" s="74" t="s">
        <v>1418</v>
      </c>
      <c r="E1331" s="73">
        <v>0</v>
      </c>
      <c r="F1331" s="66">
        <v>38447</v>
      </c>
    </row>
    <row r="1332" spans="1:6" s="67" customFormat="1" ht="12">
      <c r="A1332" s="57">
        <v>540818</v>
      </c>
      <c r="B1332" s="65" t="s">
        <v>165</v>
      </c>
      <c r="C1332" s="59" t="s">
        <v>1419</v>
      </c>
      <c r="D1332" s="74" t="s">
        <v>1420</v>
      </c>
      <c r="E1332" s="73">
        <v>0</v>
      </c>
      <c r="F1332" s="66">
        <v>200423</v>
      </c>
    </row>
    <row r="1333" spans="1:6" s="67" customFormat="1" ht="12">
      <c r="A1333" s="57">
        <v>540818</v>
      </c>
      <c r="B1333" s="65" t="s">
        <v>165</v>
      </c>
      <c r="C1333" s="59" t="s">
        <v>1421</v>
      </c>
      <c r="D1333" s="74" t="s">
        <v>1422</v>
      </c>
      <c r="E1333" s="73">
        <v>0</v>
      </c>
      <c r="F1333" s="66">
        <v>41616</v>
      </c>
    </row>
    <row r="1334" spans="1:6" s="67" customFormat="1" ht="12">
      <c r="A1334" s="57">
        <v>540818</v>
      </c>
      <c r="B1334" s="65" t="s">
        <v>165</v>
      </c>
      <c r="C1334" s="59" t="s">
        <v>1423</v>
      </c>
      <c r="D1334" s="74" t="s">
        <v>1424</v>
      </c>
      <c r="E1334" s="73">
        <v>0</v>
      </c>
      <c r="F1334" s="66">
        <v>23698</v>
      </c>
    </row>
    <row r="1335" spans="1:6" s="67" customFormat="1" ht="12">
      <c r="A1335" s="57">
        <v>540818</v>
      </c>
      <c r="B1335" s="65" t="s">
        <v>165</v>
      </c>
      <c r="C1335" s="59" t="s">
        <v>1425</v>
      </c>
      <c r="D1335" s="74" t="s">
        <v>1426</v>
      </c>
      <c r="E1335" s="73">
        <v>0</v>
      </c>
      <c r="F1335" s="66">
        <v>36743</v>
      </c>
    </row>
    <row r="1336" spans="1:6" s="67" customFormat="1" ht="12">
      <c r="A1336" s="57">
        <v>540818</v>
      </c>
      <c r="B1336" s="65" t="s">
        <v>165</v>
      </c>
      <c r="C1336" s="59" t="s">
        <v>1427</v>
      </c>
      <c r="D1336" s="74" t="s">
        <v>1428</v>
      </c>
      <c r="E1336" s="73">
        <v>0</v>
      </c>
      <c r="F1336" s="66">
        <v>87258</v>
      </c>
    </row>
    <row r="1337" spans="1:6" s="67" customFormat="1" ht="12">
      <c r="A1337" s="57">
        <v>540818</v>
      </c>
      <c r="B1337" s="65" t="s">
        <v>165</v>
      </c>
      <c r="C1337" s="59" t="s">
        <v>1429</v>
      </c>
      <c r="D1337" s="74" t="s">
        <v>1430</v>
      </c>
      <c r="E1337" s="73">
        <v>0</v>
      </c>
      <c r="F1337" s="66">
        <v>100968</v>
      </c>
    </row>
    <row r="1338" spans="1:6" s="67" customFormat="1" ht="12">
      <c r="A1338" s="57">
        <v>540818</v>
      </c>
      <c r="B1338" s="65" t="s">
        <v>165</v>
      </c>
      <c r="C1338" s="59">
        <v>217605376</v>
      </c>
      <c r="D1338" s="74" t="s">
        <v>1431</v>
      </c>
      <c r="E1338" s="73">
        <v>0</v>
      </c>
      <c r="F1338" s="66">
        <v>275907</v>
      </c>
    </row>
    <row r="1339" spans="1:6" s="67" customFormat="1" ht="12">
      <c r="A1339" s="57">
        <v>540818</v>
      </c>
      <c r="B1339" s="65" t="s">
        <v>165</v>
      </c>
      <c r="C1339" s="59" t="s">
        <v>1432</v>
      </c>
      <c r="D1339" s="74" t="s">
        <v>1433</v>
      </c>
      <c r="E1339" s="73">
        <v>0</v>
      </c>
      <c r="F1339" s="66">
        <v>221428</v>
      </c>
    </row>
    <row r="1340" spans="1:6" s="67" customFormat="1" ht="12">
      <c r="A1340" s="57">
        <v>540818</v>
      </c>
      <c r="B1340" s="65" t="s">
        <v>165</v>
      </c>
      <c r="C1340" s="59" t="s">
        <v>1434</v>
      </c>
      <c r="D1340" s="74" t="s">
        <v>1435</v>
      </c>
      <c r="E1340" s="73">
        <v>0</v>
      </c>
      <c r="F1340" s="66">
        <v>58051</v>
      </c>
    </row>
    <row r="1341" spans="1:6" s="67" customFormat="1" ht="12">
      <c r="A1341" s="57">
        <v>540818</v>
      </c>
      <c r="B1341" s="65" t="s">
        <v>165</v>
      </c>
      <c r="C1341" s="59" t="s">
        <v>1436</v>
      </c>
      <c r="D1341" s="74" t="s">
        <v>1437</v>
      </c>
      <c r="E1341" s="73">
        <v>0</v>
      </c>
      <c r="F1341" s="66">
        <v>111622</v>
      </c>
    </row>
    <row r="1342" spans="1:6" s="67" customFormat="1" ht="12">
      <c r="A1342" s="57">
        <v>540818</v>
      </c>
      <c r="B1342" s="65" t="s">
        <v>165</v>
      </c>
      <c r="C1342" s="59" t="s">
        <v>1438</v>
      </c>
      <c r="D1342" s="74" t="s">
        <v>1439</v>
      </c>
      <c r="E1342" s="73">
        <v>0</v>
      </c>
      <c r="F1342" s="66">
        <v>73184</v>
      </c>
    </row>
    <row r="1343" spans="1:6" s="67" customFormat="1" ht="12">
      <c r="A1343" s="57">
        <v>540818</v>
      </c>
      <c r="B1343" s="65" t="s">
        <v>165</v>
      </c>
      <c r="C1343" s="59" t="s">
        <v>1440</v>
      </c>
      <c r="D1343" s="74" t="s">
        <v>1441</v>
      </c>
      <c r="E1343" s="73">
        <v>0</v>
      </c>
      <c r="F1343" s="66">
        <v>64134</v>
      </c>
    </row>
    <row r="1344" spans="1:6" s="67" customFormat="1" ht="12">
      <c r="A1344" s="57">
        <v>540818</v>
      </c>
      <c r="B1344" s="65" t="s">
        <v>165</v>
      </c>
      <c r="C1344" s="59" t="s">
        <v>1442</v>
      </c>
      <c r="D1344" s="74" t="s">
        <v>1443</v>
      </c>
      <c r="E1344" s="73">
        <v>0</v>
      </c>
      <c r="F1344" s="66">
        <v>320126</v>
      </c>
    </row>
    <row r="1345" spans="1:6" s="67" customFormat="1" ht="12">
      <c r="A1345" s="57">
        <v>540818</v>
      </c>
      <c r="B1345" s="65" t="s">
        <v>165</v>
      </c>
      <c r="C1345" s="59" t="s">
        <v>1444</v>
      </c>
      <c r="D1345" s="74" t="s">
        <v>1445</v>
      </c>
      <c r="E1345" s="73">
        <v>0</v>
      </c>
      <c r="F1345" s="66">
        <v>40012</v>
      </c>
    </row>
    <row r="1346" spans="1:6" s="67" customFormat="1" ht="12">
      <c r="A1346" s="57">
        <v>540818</v>
      </c>
      <c r="B1346" s="65" t="s">
        <v>165</v>
      </c>
      <c r="C1346" s="59" t="s">
        <v>1446</v>
      </c>
      <c r="D1346" s="74" t="s">
        <v>1447</v>
      </c>
      <c r="E1346" s="73">
        <v>0</v>
      </c>
      <c r="F1346" s="66">
        <v>55596</v>
      </c>
    </row>
    <row r="1347" spans="1:6" s="67" customFormat="1" ht="12">
      <c r="A1347" s="57">
        <v>540818</v>
      </c>
      <c r="B1347" s="65" t="s">
        <v>165</v>
      </c>
      <c r="C1347" s="59" t="s">
        <v>1448</v>
      </c>
      <c r="D1347" s="74" t="s">
        <v>1449</v>
      </c>
      <c r="E1347" s="73">
        <v>0</v>
      </c>
      <c r="F1347" s="66">
        <v>146064</v>
      </c>
    </row>
    <row r="1348" spans="1:6" s="67" customFormat="1" ht="12">
      <c r="A1348" s="57">
        <v>540818</v>
      </c>
      <c r="B1348" s="65" t="s">
        <v>165</v>
      </c>
      <c r="C1348" s="59" t="s">
        <v>1450</v>
      </c>
      <c r="D1348" s="74" t="s">
        <v>1451</v>
      </c>
      <c r="E1348" s="73">
        <v>0</v>
      </c>
      <c r="F1348" s="66">
        <v>70278</v>
      </c>
    </row>
    <row r="1349" spans="1:6" s="67" customFormat="1" ht="12">
      <c r="A1349" s="57">
        <v>540818</v>
      </c>
      <c r="B1349" s="65" t="s">
        <v>165</v>
      </c>
      <c r="C1349" s="59" t="s">
        <v>1452</v>
      </c>
      <c r="D1349" s="74" t="s">
        <v>1453</v>
      </c>
      <c r="E1349" s="73">
        <v>0</v>
      </c>
      <c r="F1349" s="66">
        <v>470905</v>
      </c>
    </row>
    <row r="1350" spans="1:6" s="67" customFormat="1" ht="12">
      <c r="A1350" s="57">
        <v>540818</v>
      </c>
      <c r="B1350" s="65" t="s">
        <v>165</v>
      </c>
      <c r="C1350" s="59" t="s">
        <v>1454</v>
      </c>
      <c r="D1350" s="74" t="s">
        <v>1455</v>
      </c>
      <c r="E1350" s="73">
        <v>0</v>
      </c>
      <c r="F1350" s="66">
        <v>176861</v>
      </c>
    </row>
    <row r="1351" spans="1:6" s="67" customFormat="1" ht="12">
      <c r="A1351" s="57">
        <v>540818</v>
      </c>
      <c r="B1351" s="65" t="s">
        <v>165</v>
      </c>
      <c r="C1351" s="59" t="s">
        <v>1456</v>
      </c>
      <c r="D1351" s="74" t="s">
        <v>1457</v>
      </c>
      <c r="E1351" s="73">
        <v>0</v>
      </c>
      <c r="F1351" s="66">
        <v>20309</v>
      </c>
    </row>
    <row r="1352" spans="1:6" s="67" customFormat="1" ht="12">
      <c r="A1352" s="57">
        <v>540818</v>
      </c>
      <c r="B1352" s="65" t="s">
        <v>165</v>
      </c>
      <c r="C1352" s="59" t="s">
        <v>1458</v>
      </c>
      <c r="D1352" s="74" t="s">
        <v>1459</v>
      </c>
      <c r="E1352" s="73">
        <v>0</v>
      </c>
      <c r="F1352" s="66">
        <v>115072</v>
      </c>
    </row>
    <row r="1353" spans="1:6" s="67" customFormat="1" ht="12">
      <c r="A1353" s="57">
        <v>540818</v>
      </c>
      <c r="B1353" s="65" t="s">
        <v>165</v>
      </c>
      <c r="C1353" s="59" t="s">
        <v>1460</v>
      </c>
      <c r="D1353" s="74" t="s">
        <v>1461</v>
      </c>
      <c r="E1353" s="73">
        <v>0</v>
      </c>
      <c r="F1353" s="66">
        <v>69503</v>
      </c>
    </row>
    <row r="1354" spans="1:6" s="67" customFormat="1" ht="12">
      <c r="A1354" s="57">
        <v>540818</v>
      </c>
      <c r="B1354" s="65" t="s">
        <v>165</v>
      </c>
      <c r="C1354" s="59" t="s">
        <v>1462</v>
      </c>
      <c r="D1354" s="74" t="s">
        <v>1463</v>
      </c>
      <c r="E1354" s="73">
        <v>0</v>
      </c>
      <c r="F1354" s="66">
        <v>53995</v>
      </c>
    </row>
    <row r="1355" spans="1:6" s="67" customFormat="1" ht="12">
      <c r="A1355" s="57">
        <v>540818</v>
      </c>
      <c r="B1355" s="65" t="s">
        <v>165</v>
      </c>
      <c r="C1355" s="59" t="s">
        <v>1464</v>
      </c>
      <c r="D1355" s="74" t="s">
        <v>1465</v>
      </c>
      <c r="E1355" s="73">
        <v>0</v>
      </c>
      <c r="F1355" s="66">
        <v>254569</v>
      </c>
    </row>
    <row r="1356" spans="1:6" s="67" customFormat="1" ht="12">
      <c r="A1356" s="57">
        <v>540818</v>
      </c>
      <c r="B1356" s="65" t="s">
        <v>165</v>
      </c>
      <c r="C1356" s="59">
        <v>218505585</v>
      </c>
      <c r="D1356" s="74" t="s">
        <v>1466</v>
      </c>
      <c r="E1356" s="73">
        <v>0</v>
      </c>
      <c r="F1356" s="66">
        <v>111047</v>
      </c>
    </row>
    <row r="1357" spans="1:6" s="67" customFormat="1" ht="12">
      <c r="A1357" s="57">
        <v>540818</v>
      </c>
      <c r="B1357" s="65" t="s">
        <v>165</v>
      </c>
      <c r="C1357" s="59" t="s">
        <v>1467</v>
      </c>
      <c r="D1357" s="74" t="s">
        <v>1468</v>
      </c>
      <c r="E1357" s="73">
        <v>0</v>
      </c>
      <c r="F1357" s="66">
        <v>83414</v>
      </c>
    </row>
    <row r="1358" spans="1:6" s="67" customFormat="1" ht="12">
      <c r="A1358" s="57">
        <v>540818</v>
      </c>
      <c r="B1358" s="65" t="s">
        <v>165</v>
      </c>
      <c r="C1358" s="59" t="s">
        <v>1469</v>
      </c>
      <c r="D1358" s="74" t="s">
        <v>1470</v>
      </c>
      <c r="E1358" s="73">
        <v>0</v>
      </c>
      <c r="F1358" s="66">
        <v>148274</v>
      </c>
    </row>
    <row r="1359" spans="1:6" s="67" customFormat="1" ht="12">
      <c r="A1359" s="57">
        <v>540818</v>
      </c>
      <c r="B1359" s="65" t="s">
        <v>165</v>
      </c>
      <c r="C1359" s="59" t="s">
        <v>1471</v>
      </c>
      <c r="D1359" s="74" t="s">
        <v>1472</v>
      </c>
      <c r="E1359" s="73">
        <v>0</v>
      </c>
      <c r="F1359" s="66">
        <v>86138</v>
      </c>
    </row>
    <row r="1360" spans="1:6" s="67" customFormat="1" ht="12">
      <c r="A1360" s="57">
        <v>540818</v>
      </c>
      <c r="B1360" s="65" t="s">
        <v>165</v>
      </c>
      <c r="C1360" s="59" t="s">
        <v>1473</v>
      </c>
      <c r="D1360" s="74" t="s">
        <v>1474</v>
      </c>
      <c r="E1360" s="73">
        <v>0</v>
      </c>
      <c r="F1360" s="66">
        <v>610864</v>
      </c>
    </row>
    <row r="1361" spans="1:6" s="67" customFormat="1" ht="12">
      <c r="A1361" s="57">
        <v>540818</v>
      </c>
      <c r="B1361" s="65" t="s">
        <v>165</v>
      </c>
      <c r="C1361" s="59" t="s">
        <v>1475</v>
      </c>
      <c r="D1361" s="74" t="s">
        <v>1476</v>
      </c>
      <c r="E1361" s="73">
        <v>0</v>
      </c>
      <c r="F1361" s="66">
        <v>58934</v>
      </c>
    </row>
    <row r="1362" spans="1:6" s="67" customFormat="1" ht="12">
      <c r="A1362" s="57">
        <v>540818</v>
      </c>
      <c r="B1362" s="65" t="s">
        <v>165</v>
      </c>
      <c r="C1362" s="59" t="s">
        <v>1477</v>
      </c>
      <c r="D1362" s="74" t="s">
        <v>1478</v>
      </c>
      <c r="E1362" s="73">
        <v>0</v>
      </c>
      <c r="F1362" s="66">
        <v>223062</v>
      </c>
    </row>
    <row r="1363" spans="1:6" s="67" customFormat="1" ht="12">
      <c r="A1363" s="57">
        <v>540818</v>
      </c>
      <c r="B1363" s="65" t="s">
        <v>165</v>
      </c>
      <c r="C1363" s="59" t="s">
        <v>1479</v>
      </c>
      <c r="D1363" s="74" t="s">
        <v>1480</v>
      </c>
      <c r="E1363" s="73">
        <v>0</v>
      </c>
      <c r="F1363" s="66">
        <v>101301</v>
      </c>
    </row>
    <row r="1364" spans="1:6" s="67" customFormat="1" ht="12">
      <c r="A1364" s="57">
        <v>540818</v>
      </c>
      <c r="B1364" s="65" t="s">
        <v>165</v>
      </c>
      <c r="C1364" s="59" t="s">
        <v>1481</v>
      </c>
      <c r="D1364" s="74" t="s">
        <v>1482</v>
      </c>
      <c r="E1364" s="73">
        <v>0</v>
      </c>
      <c r="F1364" s="66">
        <v>51210</v>
      </c>
    </row>
    <row r="1365" spans="1:6" s="67" customFormat="1" ht="12">
      <c r="A1365" s="57">
        <v>540818</v>
      </c>
      <c r="B1365" s="65" t="s">
        <v>165</v>
      </c>
      <c r="C1365" s="59" t="s">
        <v>1483</v>
      </c>
      <c r="D1365" s="74" t="s">
        <v>1484</v>
      </c>
      <c r="E1365" s="73">
        <v>0</v>
      </c>
      <c r="F1365" s="66">
        <v>98940</v>
      </c>
    </row>
    <row r="1366" spans="1:6" s="67" customFormat="1" ht="12">
      <c r="A1366" s="57">
        <v>540818</v>
      </c>
      <c r="B1366" s="65" t="s">
        <v>165</v>
      </c>
      <c r="C1366" s="59" t="s">
        <v>1485</v>
      </c>
      <c r="D1366" s="74" t="s">
        <v>1486</v>
      </c>
      <c r="E1366" s="73">
        <v>0</v>
      </c>
      <c r="F1366" s="66">
        <v>44266</v>
      </c>
    </row>
    <row r="1367" spans="1:6" s="67" customFormat="1" ht="12">
      <c r="A1367" s="57">
        <v>540818</v>
      </c>
      <c r="B1367" s="65" t="s">
        <v>165</v>
      </c>
      <c r="C1367" s="59" t="s">
        <v>1487</v>
      </c>
      <c r="D1367" s="74" t="s">
        <v>1488</v>
      </c>
      <c r="E1367" s="73">
        <v>0</v>
      </c>
      <c r="F1367" s="66">
        <v>86531</v>
      </c>
    </row>
    <row r="1368" spans="1:6" s="67" customFormat="1" ht="12">
      <c r="A1368" s="57">
        <v>540818</v>
      </c>
      <c r="B1368" s="65" t="s">
        <v>165</v>
      </c>
      <c r="C1368" s="59" t="s">
        <v>1489</v>
      </c>
      <c r="D1368" s="74" t="s">
        <v>1490</v>
      </c>
      <c r="E1368" s="73">
        <v>0</v>
      </c>
      <c r="F1368" s="66">
        <v>22427</v>
      </c>
    </row>
    <row r="1369" spans="1:6" s="67" customFormat="1" ht="12">
      <c r="A1369" s="57">
        <v>540818</v>
      </c>
      <c r="B1369" s="65" t="s">
        <v>165</v>
      </c>
      <c r="C1369" s="59" t="s">
        <v>1491</v>
      </c>
      <c r="D1369" s="74" t="s">
        <v>1492</v>
      </c>
      <c r="E1369" s="73">
        <v>0</v>
      </c>
      <c r="F1369" s="66">
        <v>261140</v>
      </c>
    </row>
    <row r="1370" spans="1:6" s="67" customFormat="1" ht="12">
      <c r="A1370" s="57">
        <v>540818</v>
      </c>
      <c r="B1370" s="65" t="s">
        <v>165</v>
      </c>
      <c r="C1370" s="59" t="s">
        <v>1493</v>
      </c>
      <c r="D1370" s="74" t="s">
        <v>1494</v>
      </c>
      <c r="E1370" s="73">
        <v>0</v>
      </c>
      <c r="F1370" s="66">
        <v>79096</v>
      </c>
    </row>
    <row r="1371" spans="1:6" s="67" customFormat="1" ht="12">
      <c r="A1371" s="57">
        <v>540818</v>
      </c>
      <c r="B1371" s="65" t="s">
        <v>165</v>
      </c>
      <c r="C1371" s="59" t="s">
        <v>1495</v>
      </c>
      <c r="D1371" s="74" t="s">
        <v>1496</v>
      </c>
      <c r="E1371" s="73">
        <v>0</v>
      </c>
      <c r="F1371" s="66">
        <v>158686</v>
      </c>
    </row>
    <row r="1372" spans="1:6" s="67" customFormat="1" ht="12">
      <c r="A1372" s="57">
        <v>540818</v>
      </c>
      <c r="B1372" s="65" t="s">
        <v>165</v>
      </c>
      <c r="C1372" s="59" t="s">
        <v>1497</v>
      </c>
      <c r="D1372" s="74" t="s">
        <v>1498</v>
      </c>
      <c r="E1372" s="73">
        <v>0</v>
      </c>
      <c r="F1372" s="66">
        <v>235733</v>
      </c>
    </row>
    <row r="1373" spans="1:6" s="67" customFormat="1" ht="12">
      <c r="A1373" s="57">
        <v>540818</v>
      </c>
      <c r="B1373" s="65" t="s">
        <v>165</v>
      </c>
      <c r="C1373" s="59" t="s">
        <v>1499</v>
      </c>
      <c r="D1373" s="74" t="s">
        <v>1500</v>
      </c>
      <c r="E1373" s="73">
        <v>0</v>
      </c>
      <c r="F1373" s="66">
        <v>89958</v>
      </c>
    </row>
    <row r="1374" spans="1:6" s="67" customFormat="1" ht="12">
      <c r="A1374" s="57">
        <v>540818</v>
      </c>
      <c r="B1374" s="65" t="s">
        <v>165</v>
      </c>
      <c r="C1374" s="59" t="s">
        <v>1501</v>
      </c>
      <c r="D1374" s="74" t="s">
        <v>1502</v>
      </c>
      <c r="E1374" s="73">
        <v>0</v>
      </c>
      <c r="F1374" s="66">
        <v>137681</v>
      </c>
    </row>
    <row r="1375" spans="1:6" s="67" customFormat="1" ht="12">
      <c r="A1375" s="57">
        <v>540818</v>
      </c>
      <c r="B1375" s="65" t="s">
        <v>165</v>
      </c>
      <c r="C1375" s="59" t="s">
        <v>1503</v>
      </c>
      <c r="D1375" s="74" t="s">
        <v>1504</v>
      </c>
      <c r="E1375" s="73">
        <v>0</v>
      </c>
      <c r="F1375" s="66">
        <v>125051</v>
      </c>
    </row>
    <row r="1376" spans="1:6" s="67" customFormat="1" ht="12">
      <c r="A1376" s="57">
        <v>540818</v>
      </c>
      <c r="B1376" s="65" t="s">
        <v>165</v>
      </c>
      <c r="C1376" s="59" t="s">
        <v>1505</v>
      </c>
      <c r="D1376" s="74" t="s">
        <v>1506</v>
      </c>
      <c r="E1376" s="73">
        <v>0</v>
      </c>
      <c r="F1376" s="66">
        <v>161622</v>
      </c>
    </row>
    <row r="1377" spans="1:6" s="67" customFormat="1" ht="12">
      <c r="A1377" s="57">
        <v>540818</v>
      </c>
      <c r="B1377" s="65" t="s">
        <v>165</v>
      </c>
      <c r="C1377" s="59" t="s">
        <v>1507</v>
      </c>
      <c r="D1377" s="74" t="s">
        <v>1508</v>
      </c>
      <c r="E1377" s="73">
        <v>0</v>
      </c>
      <c r="F1377" s="66">
        <v>218250</v>
      </c>
    </row>
    <row r="1378" spans="1:6" s="67" customFormat="1" ht="12">
      <c r="A1378" s="57">
        <v>540818</v>
      </c>
      <c r="B1378" s="65" t="s">
        <v>165</v>
      </c>
      <c r="C1378" s="59" t="s">
        <v>1509</v>
      </c>
      <c r="D1378" s="74" t="s">
        <v>1510</v>
      </c>
      <c r="E1378" s="73">
        <v>0</v>
      </c>
      <c r="F1378" s="66">
        <v>88771</v>
      </c>
    </row>
    <row r="1379" spans="1:6" s="67" customFormat="1" ht="12">
      <c r="A1379" s="57">
        <v>540818</v>
      </c>
      <c r="B1379" s="65" t="s">
        <v>165</v>
      </c>
      <c r="C1379" s="59" t="s">
        <v>1511</v>
      </c>
      <c r="D1379" s="74" t="s">
        <v>1512</v>
      </c>
      <c r="E1379" s="73">
        <v>0</v>
      </c>
      <c r="F1379" s="66">
        <v>184806</v>
      </c>
    </row>
    <row r="1380" spans="1:6" s="67" customFormat="1" ht="12">
      <c r="A1380" s="57">
        <v>540818</v>
      </c>
      <c r="B1380" s="65" t="s">
        <v>165</v>
      </c>
      <c r="C1380" s="59" t="s">
        <v>1513</v>
      </c>
      <c r="D1380" s="74" t="s">
        <v>1514</v>
      </c>
      <c r="E1380" s="73">
        <v>0</v>
      </c>
      <c r="F1380" s="66">
        <v>199122</v>
      </c>
    </row>
    <row r="1381" spans="1:6" s="67" customFormat="1" ht="12">
      <c r="A1381" s="57">
        <v>540818</v>
      </c>
      <c r="B1381" s="65" t="s">
        <v>165</v>
      </c>
      <c r="C1381" s="59" t="s">
        <v>1515</v>
      </c>
      <c r="D1381" s="74" t="s">
        <v>1516</v>
      </c>
      <c r="E1381" s="73">
        <v>0</v>
      </c>
      <c r="F1381" s="66">
        <v>255266</v>
      </c>
    </row>
    <row r="1382" spans="1:6" s="67" customFormat="1" ht="12">
      <c r="A1382" s="57">
        <v>540818</v>
      </c>
      <c r="B1382" s="65" t="s">
        <v>165</v>
      </c>
      <c r="C1382" s="59" t="s">
        <v>1517</v>
      </c>
      <c r="D1382" s="74" t="s">
        <v>1518</v>
      </c>
      <c r="E1382" s="73">
        <v>0</v>
      </c>
      <c r="F1382" s="66">
        <v>108051</v>
      </c>
    </row>
    <row r="1383" spans="1:6" s="67" customFormat="1" ht="12">
      <c r="A1383" s="57">
        <v>540818</v>
      </c>
      <c r="B1383" s="65" t="s">
        <v>165</v>
      </c>
      <c r="C1383" s="59" t="s">
        <v>1519</v>
      </c>
      <c r="D1383" s="74" t="s">
        <v>1520</v>
      </c>
      <c r="E1383" s="73">
        <v>0</v>
      </c>
      <c r="F1383" s="66">
        <v>112258</v>
      </c>
    </row>
    <row r="1384" spans="1:6" s="67" customFormat="1" ht="12">
      <c r="A1384" s="57">
        <v>540818</v>
      </c>
      <c r="B1384" s="65" t="s">
        <v>165</v>
      </c>
      <c r="C1384" s="59">
        <v>219005790</v>
      </c>
      <c r="D1384" s="74" t="s">
        <v>1521</v>
      </c>
      <c r="E1384" s="73">
        <v>0</v>
      </c>
      <c r="F1384" s="66">
        <v>212807</v>
      </c>
    </row>
    <row r="1385" spans="1:6" s="67" customFormat="1" ht="12">
      <c r="A1385" s="57">
        <v>540818</v>
      </c>
      <c r="B1385" s="65" t="s">
        <v>165</v>
      </c>
      <c r="C1385" s="59" t="s">
        <v>1522</v>
      </c>
      <c r="D1385" s="74" t="s">
        <v>1523</v>
      </c>
      <c r="E1385" s="73">
        <v>0</v>
      </c>
      <c r="F1385" s="66">
        <v>44431</v>
      </c>
    </row>
    <row r="1386" spans="1:6" s="67" customFormat="1" ht="12">
      <c r="A1386" s="57">
        <v>540818</v>
      </c>
      <c r="B1386" s="65" t="s">
        <v>165</v>
      </c>
      <c r="C1386" s="59" t="s">
        <v>1524</v>
      </c>
      <c r="D1386" s="74" t="s">
        <v>1525</v>
      </c>
      <c r="E1386" s="73">
        <v>0</v>
      </c>
      <c r="F1386" s="66">
        <v>66979</v>
      </c>
    </row>
    <row r="1387" spans="1:6" s="67" customFormat="1" ht="12">
      <c r="A1387" s="57">
        <v>540818</v>
      </c>
      <c r="B1387" s="65" t="s">
        <v>165</v>
      </c>
      <c r="C1387" s="59" t="s">
        <v>1526</v>
      </c>
      <c r="D1387" s="74" t="s">
        <v>1527</v>
      </c>
      <c r="E1387" s="73">
        <v>0</v>
      </c>
      <c r="F1387" s="66">
        <v>47127</v>
      </c>
    </row>
    <row r="1388" spans="1:6" s="67" customFormat="1" ht="12">
      <c r="A1388" s="57">
        <v>540818</v>
      </c>
      <c r="B1388" s="65" t="s">
        <v>165</v>
      </c>
      <c r="C1388" s="59" t="s">
        <v>1528</v>
      </c>
      <c r="D1388" s="74" t="s">
        <v>1529</v>
      </c>
      <c r="E1388" s="73">
        <v>0</v>
      </c>
      <c r="F1388" s="66">
        <v>61430</v>
      </c>
    </row>
    <row r="1389" spans="1:6" s="67" customFormat="1" ht="12">
      <c r="A1389" s="57">
        <v>540818</v>
      </c>
      <c r="B1389" s="65" t="s">
        <v>165</v>
      </c>
      <c r="C1389" s="59" t="s">
        <v>1530</v>
      </c>
      <c r="D1389" s="74" t="s">
        <v>1531</v>
      </c>
      <c r="E1389" s="73">
        <v>0</v>
      </c>
      <c r="F1389" s="66">
        <v>223830</v>
      </c>
    </row>
    <row r="1390" spans="1:6" s="67" customFormat="1" ht="12">
      <c r="A1390" s="57">
        <v>540818</v>
      </c>
      <c r="B1390" s="65" t="s">
        <v>165</v>
      </c>
      <c r="C1390" s="59" t="s">
        <v>1532</v>
      </c>
      <c r="D1390" s="74" t="s">
        <v>1533</v>
      </c>
      <c r="E1390" s="73">
        <v>0</v>
      </c>
      <c r="F1390" s="66">
        <v>110343</v>
      </c>
    </row>
    <row r="1391" spans="1:6" s="67" customFormat="1" ht="12">
      <c r="A1391" s="57">
        <v>540818</v>
      </c>
      <c r="B1391" s="65" t="s">
        <v>165</v>
      </c>
      <c r="C1391" s="59" t="s">
        <v>1534</v>
      </c>
      <c r="D1391" s="74" t="s">
        <v>1535</v>
      </c>
      <c r="E1391" s="73">
        <v>0</v>
      </c>
      <c r="F1391" s="66">
        <v>42464</v>
      </c>
    </row>
    <row r="1392" spans="1:6" s="67" customFormat="1" ht="12">
      <c r="A1392" s="57">
        <v>540818</v>
      </c>
      <c r="B1392" s="65" t="s">
        <v>165</v>
      </c>
      <c r="C1392" s="59" t="s">
        <v>1536</v>
      </c>
      <c r="D1392" s="74" t="s">
        <v>1537</v>
      </c>
      <c r="E1392" s="73">
        <v>0</v>
      </c>
      <c r="F1392" s="66">
        <v>69269</v>
      </c>
    </row>
    <row r="1393" spans="1:6" s="67" customFormat="1" ht="12">
      <c r="A1393" s="57">
        <v>540818</v>
      </c>
      <c r="B1393" s="65" t="s">
        <v>165</v>
      </c>
      <c r="C1393" s="59" t="s">
        <v>1538</v>
      </c>
      <c r="D1393" s="74" t="s">
        <v>1539</v>
      </c>
      <c r="E1393" s="73">
        <v>0</v>
      </c>
      <c r="F1393" s="66">
        <v>91525</v>
      </c>
    </row>
    <row r="1394" spans="1:6" s="67" customFormat="1" ht="12">
      <c r="A1394" s="57">
        <v>540818</v>
      </c>
      <c r="B1394" s="65" t="s">
        <v>165</v>
      </c>
      <c r="C1394" s="59" t="s">
        <v>1540</v>
      </c>
      <c r="D1394" s="74" t="s">
        <v>1541</v>
      </c>
      <c r="E1394" s="73">
        <v>0</v>
      </c>
      <c r="F1394" s="66">
        <v>150063</v>
      </c>
    </row>
    <row r="1395" spans="1:6" s="67" customFormat="1" ht="12">
      <c r="A1395" s="57">
        <v>540818</v>
      </c>
      <c r="B1395" s="65" t="s">
        <v>165</v>
      </c>
      <c r="C1395" s="59" t="s">
        <v>1542</v>
      </c>
      <c r="D1395" s="74" t="s">
        <v>1543</v>
      </c>
      <c r="E1395" s="73">
        <v>0</v>
      </c>
      <c r="F1395" s="66">
        <v>50075</v>
      </c>
    </row>
    <row r="1396" spans="1:6" s="67" customFormat="1" ht="12">
      <c r="A1396" s="57">
        <v>540818</v>
      </c>
      <c r="B1396" s="65" t="s">
        <v>165</v>
      </c>
      <c r="C1396" s="59" t="s">
        <v>1544</v>
      </c>
      <c r="D1396" s="74" t="s">
        <v>1545</v>
      </c>
      <c r="E1396" s="73">
        <v>0</v>
      </c>
      <c r="F1396" s="66">
        <v>276603</v>
      </c>
    </row>
    <row r="1397" spans="1:6" s="67" customFormat="1" ht="12">
      <c r="A1397" s="57">
        <v>540818</v>
      </c>
      <c r="B1397" s="65" t="s">
        <v>165</v>
      </c>
      <c r="C1397" s="59" t="s">
        <v>1546</v>
      </c>
      <c r="D1397" s="74" t="s">
        <v>1547</v>
      </c>
      <c r="E1397" s="73">
        <v>0</v>
      </c>
      <c r="F1397" s="66">
        <v>135502</v>
      </c>
    </row>
    <row r="1398" spans="1:6" s="67" customFormat="1" ht="12">
      <c r="A1398" s="57">
        <v>540818</v>
      </c>
      <c r="B1398" s="65" t="s">
        <v>165</v>
      </c>
      <c r="C1398" s="59" t="s">
        <v>1548</v>
      </c>
      <c r="D1398" s="74" t="s">
        <v>1549</v>
      </c>
      <c r="E1398" s="73">
        <v>0</v>
      </c>
      <c r="F1398" s="66">
        <v>118270</v>
      </c>
    </row>
    <row r="1399" spans="1:6" s="67" customFormat="1" ht="12">
      <c r="A1399" s="57">
        <v>540818</v>
      </c>
      <c r="B1399" s="65" t="s">
        <v>165</v>
      </c>
      <c r="C1399" s="59" t="s">
        <v>1550</v>
      </c>
      <c r="D1399" s="74" t="s">
        <v>1551</v>
      </c>
      <c r="E1399" s="73">
        <v>0</v>
      </c>
      <c r="F1399" s="66">
        <v>227763</v>
      </c>
    </row>
    <row r="1400" spans="1:6" s="67" customFormat="1" ht="12">
      <c r="A1400" s="57">
        <v>540818</v>
      </c>
      <c r="B1400" s="65" t="s">
        <v>165</v>
      </c>
      <c r="C1400" s="59" t="s">
        <v>1552</v>
      </c>
      <c r="D1400" s="74" t="s">
        <v>1553</v>
      </c>
      <c r="E1400" s="73">
        <v>0</v>
      </c>
      <c r="F1400" s="66">
        <v>397154</v>
      </c>
    </row>
    <row r="1401" spans="1:6" s="67" customFormat="1" ht="12">
      <c r="A1401" s="57">
        <v>540818</v>
      </c>
      <c r="B1401" s="65" t="s">
        <v>165</v>
      </c>
      <c r="C1401" s="59" t="s">
        <v>1554</v>
      </c>
      <c r="D1401" s="74" t="s">
        <v>1555</v>
      </c>
      <c r="E1401" s="73">
        <v>0</v>
      </c>
      <c r="F1401" s="66">
        <v>182565</v>
      </c>
    </row>
    <row r="1402" spans="1:6" s="67" customFormat="1" ht="12">
      <c r="A1402" s="57">
        <v>540818</v>
      </c>
      <c r="B1402" s="65" t="s">
        <v>165</v>
      </c>
      <c r="C1402" s="59" t="s">
        <v>1556</v>
      </c>
      <c r="D1402" s="74" t="s">
        <v>1557</v>
      </c>
      <c r="E1402" s="73">
        <v>0</v>
      </c>
      <c r="F1402" s="66">
        <v>113195</v>
      </c>
    </row>
    <row r="1403" spans="1:6" s="67" customFormat="1" ht="12">
      <c r="A1403" s="57">
        <v>540818</v>
      </c>
      <c r="B1403" s="65" t="s">
        <v>165</v>
      </c>
      <c r="C1403" s="59" t="s">
        <v>1558</v>
      </c>
      <c r="D1403" s="74" t="s">
        <v>1559</v>
      </c>
      <c r="E1403" s="73">
        <v>0</v>
      </c>
      <c r="F1403" s="66">
        <v>223698</v>
      </c>
    </row>
    <row r="1404" spans="1:6" s="67" customFormat="1" ht="12">
      <c r="A1404" s="57">
        <v>540818</v>
      </c>
      <c r="B1404" s="65" t="s">
        <v>165</v>
      </c>
      <c r="C1404" s="59" t="s">
        <v>1560</v>
      </c>
      <c r="D1404" s="74" t="s">
        <v>1561</v>
      </c>
      <c r="E1404" s="73">
        <v>0</v>
      </c>
      <c r="F1404" s="66">
        <v>109927</v>
      </c>
    </row>
    <row r="1405" spans="1:6" s="67" customFormat="1" ht="12">
      <c r="A1405" s="57">
        <v>540818</v>
      </c>
      <c r="B1405" s="65" t="s">
        <v>165</v>
      </c>
      <c r="C1405" s="59" t="s">
        <v>1562</v>
      </c>
      <c r="D1405" s="74" t="s">
        <v>1563</v>
      </c>
      <c r="E1405" s="73">
        <v>0</v>
      </c>
      <c r="F1405" s="66">
        <v>204570</v>
      </c>
    </row>
    <row r="1406" spans="1:6" s="67" customFormat="1" ht="12">
      <c r="A1406" s="57">
        <v>540818</v>
      </c>
      <c r="B1406" s="65" t="s">
        <v>165</v>
      </c>
      <c r="C1406" s="59" t="s">
        <v>1564</v>
      </c>
      <c r="D1406" s="74" t="s">
        <v>1565</v>
      </c>
      <c r="E1406" s="73">
        <v>0</v>
      </c>
      <c r="F1406" s="66">
        <v>518461</v>
      </c>
    </row>
    <row r="1407" spans="1:6" s="67" customFormat="1" ht="12">
      <c r="A1407" s="57">
        <v>540818</v>
      </c>
      <c r="B1407" s="65" t="s">
        <v>165</v>
      </c>
      <c r="C1407" s="59" t="s">
        <v>1566</v>
      </c>
      <c r="D1407" s="74" t="s">
        <v>1567</v>
      </c>
      <c r="E1407" s="73">
        <v>0</v>
      </c>
      <c r="F1407" s="66">
        <v>175024</v>
      </c>
    </row>
    <row r="1408" spans="1:6" s="67" customFormat="1" ht="12">
      <c r="A1408" s="57">
        <v>540818</v>
      </c>
      <c r="B1408" s="65" t="s">
        <v>165</v>
      </c>
      <c r="C1408" s="59" t="s">
        <v>1568</v>
      </c>
      <c r="D1408" s="74" t="s">
        <v>1569</v>
      </c>
      <c r="E1408" s="73">
        <v>0</v>
      </c>
      <c r="F1408" s="66">
        <v>152360</v>
      </c>
    </row>
    <row r="1409" spans="1:6" s="67" customFormat="1" ht="12">
      <c r="A1409" s="57">
        <v>540818</v>
      </c>
      <c r="B1409" s="65" t="s">
        <v>165</v>
      </c>
      <c r="C1409" s="59" t="s">
        <v>1570</v>
      </c>
      <c r="D1409" s="74" t="s">
        <v>1571</v>
      </c>
      <c r="E1409" s="73">
        <v>0</v>
      </c>
      <c r="F1409" s="66">
        <v>39346</v>
      </c>
    </row>
    <row r="1410" spans="1:6" s="67" customFormat="1" ht="12">
      <c r="A1410" s="57">
        <v>540818</v>
      </c>
      <c r="B1410" s="65" t="s">
        <v>165</v>
      </c>
      <c r="C1410" s="59" t="s">
        <v>1572</v>
      </c>
      <c r="D1410" s="74" t="s">
        <v>1573</v>
      </c>
      <c r="E1410" s="73">
        <v>0</v>
      </c>
      <c r="F1410" s="66">
        <v>93795</v>
      </c>
    </row>
    <row r="1411" spans="1:6" s="67" customFormat="1" ht="12">
      <c r="A1411" s="57">
        <v>540818</v>
      </c>
      <c r="B1411" s="65" t="s">
        <v>165</v>
      </c>
      <c r="C1411" s="59" t="s">
        <v>1574</v>
      </c>
      <c r="D1411" s="74" t="s">
        <v>1575</v>
      </c>
      <c r="E1411" s="73">
        <v>0</v>
      </c>
      <c r="F1411" s="66">
        <v>152754</v>
      </c>
    </row>
    <row r="1412" spans="1:6" s="67" customFormat="1" ht="12">
      <c r="A1412" s="57">
        <v>540818</v>
      </c>
      <c r="B1412" s="65" t="s">
        <v>165</v>
      </c>
      <c r="C1412" s="59" t="s">
        <v>1576</v>
      </c>
      <c r="D1412" s="74" t="s">
        <v>1577</v>
      </c>
      <c r="E1412" s="73">
        <v>0</v>
      </c>
      <c r="F1412" s="66">
        <v>153359</v>
      </c>
    </row>
    <row r="1413" spans="1:6" s="67" customFormat="1" ht="12">
      <c r="A1413" s="57">
        <v>540818</v>
      </c>
      <c r="B1413" s="65" t="s">
        <v>165</v>
      </c>
      <c r="C1413" s="59" t="s">
        <v>1578</v>
      </c>
      <c r="D1413" s="74" t="s">
        <v>1579</v>
      </c>
      <c r="E1413" s="73">
        <v>0</v>
      </c>
      <c r="F1413" s="66">
        <v>193031</v>
      </c>
    </row>
    <row r="1414" spans="1:6" s="67" customFormat="1" ht="12">
      <c r="A1414" s="57">
        <v>540818</v>
      </c>
      <c r="B1414" s="65" t="s">
        <v>165</v>
      </c>
      <c r="C1414" s="59" t="s">
        <v>1580</v>
      </c>
      <c r="D1414" s="74" t="s">
        <v>1581</v>
      </c>
      <c r="E1414" s="73">
        <v>0</v>
      </c>
      <c r="F1414" s="66">
        <v>200998</v>
      </c>
    </row>
    <row r="1415" spans="1:6" s="67" customFormat="1" ht="12">
      <c r="A1415" s="57">
        <v>540818</v>
      </c>
      <c r="B1415" s="65" t="s">
        <v>165</v>
      </c>
      <c r="C1415" s="59" t="s">
        <v>1582</v>
      </c>
      <c r="D1415" s="74" t="s">
        <v>1583</v>
      </c>
      <c r="E1415" s="73">
        <v>0</v>
      </c>
      <c r="F1415" s="66">
        <v>593037</v>
      </c>
    </row>
    <row r="1416" spans="1:6" s="67" customFormat="1" ht="12">
      <c r="A1416" s="57">
        <v>540818</v>
      </c>
      <c r="B1416" s="65" t="s">
        <v>165</v>
      </c>
      <c r="C1416" s="59" t="s">
        <v>1584</v>
      </c>
      <c r="D1416" s="74" t="s">
        <v>1585</v>
      </c>
      <c r="E1416" s="73">
        <v>0</v>
      </c>
      <c r="F1416" s="66">
        <v>107438</v>
      </c>
    </row>
    <row r="1417" spans="1:6" s="67" customFormat="1" ht="12">
      <c r="A1417" s="57">
        <v>540818</v>
      </c>
      <c r="B1417" s="65" t="s">
        <v>165</v>
      </c>
      <c r="C1417" s="59" t="s">
        <v>1586</v>
      </c>
      <c r="D1417" s="74" t="s">
        <v>1587</v>
      </c>
      <c r="E1417" s="73">
        <v>0</v>
      </c>
      <c r="F1417" s="66">
        <v>155569</v>
      </c>
    </row>
    <row r="1418" spans="1:6" s="67" customFormat="1" ht="12">
      <c r="A1418" s="57">
        <v>540818</v>
      </c>
      <c r="B1418" s="65" t="s">
        <v>165</v>
      </c>
      <c r="C1418" s="59" t="s">
        <v>1588</v>
      </c>
      <c r="D1418" s="74" t="s">
        <v>1589</v>
      </c>
      <c r="E1418" s="73">
        <v>0</v>
      </c>
      <c r="F1418" s="66">
        <v>85345</v>
      </c>
    </row>
    <row r="1419" spans="1:6" s="67" customFormat="1" ht="12">
      <c r="A1419" s="57">
        <v>540818</v>
      </c>
      <c r="B1419" s="65" t="s">
        <v>165</v>
      </c>
      <c r="C1419" s="59" t="s">
        <v>1590</v>
      </c>
      <c r="D1419" s="74" t="s">
        <v>1591</v>
      </c>
      <c r="E1419" s="73">
        <v>0</v>
      </c>
      <c r="F1419" s="66">
        <v>69491</v>
      </c>
    </row>
    <row r="1420" spans="1:6" s="67" customFormat="1" ht="12">
      <c r="A1420" s="57">
        <v>540818</v>
      </c>
      <c r="B1420" s="65" t="s">
        <v>165</v>
      </c>
      <c r="C1420" s="59" t="s">
        <v>1592</v>
      </c>
      <c r="D1420" s="74" t="s">
        <v>1593</v>
      </c>
      <c r="E1420" s="73">
        <v>0</v>
      </c>
      <c r="F1420" s="66">
        <v>55418</v>
      </c>
    </row>
    <row r="1421" spans="1:6" s="67" customFormat="1" ht="12">
      <c r="A1421" s="57">
        <v>540818</v>
      </c>
      <c r="B1421" s="65" t="s">
        <v>165</v>
      </c>
      <c r="C1421" s="59" t="s">
        <v>1594</v>
      </c>
      <c r="D1421" s="74" t="s">
        <v>1595</v>
      </c>
      <c r="E1421" s="73">
        <v>0</v>
      </c>
      <c r="F1421" s="66">
        <v>287648</v>
      </c>
    </row>
    <row r="1422" spans="1:6" s="67" customFormat="1" ht="12">
      <c r="A1422" s="57">
        <v>540818</v>
      </c>
      <c r="B1422" s="65" t="s">
        <v>165</v>
      </c>
      <c r="C1422" s="59">
        <v>213013030</v>
      </c>
      <c r="D1422" s="74" t="s">
        <v>1596</v>
      </c>
      <c r="E1422" s="73">
        <v>0</v>
      </c>
      <c r="F1422" s="66">
        <v>131306</v>
      </c>
    </row>
    <row r="1423" spans="1:6" s="67" customFormat="1" ht="12">
      <c r="A1423" s="57">
        <v>540818</v>
      </c>
      <c r="B1423" s="65" t="s">
        <v>165</v>
      </c>
      <c r="C1423" s="59" t="s">
        <v>1597</v>
      </c>
      <c r="D1423" s="74" t="s">
        <v>1598</v>
      </c>
      <c r="E1423" s="73">
        <v>0</v>
      </c>
      <c r="F1423" s="66">
        <v>95892</v>
      </c>
    </row>
    <row r="1424" spans="1:6" s="67" customFormat="1" ht="12">
      <c r="A1424" s="57">
        <v>540818</v>
      </c>
      <c r="B1424" s="65" t="s">
        <v>165</v>
      </c>
      <c r="C1424" s="59" t="s">
        <v>1599</v>
      </c>
      <c r="D1424" s="74" t="s">
        <v>1600</v>
      </c>
      <c r="E1424" s="73">
        <v>0</v>
      </c>
      <c r="F1424" s="66">
        <v>532400</v>
      </c>
    </row>
    <row r="1425" spans="1:6" s="67" customFormat="1" ht="12">
      <c r="A1425" s="57">
        <v>540818</v>
      </c>
      <c r="B1425" s="65" t="s">
        <v>165</v>
      </c>
      <c r="C1425" s="59" t="s">
        <v>1601</v>
      </c>
      <c r="D1425" s="74" t="s">
        <v>1602</v>
      </c>
      <c r="E1425" s="73">
        <v>0</v>
      </c>
      <c r="F1425" s="66">
        <v>64288</v>
      </c>
    </row>
    <row r="1426" spans="1:6" s="67" customFormat="1" ht="12">
      <c r="A1426" s="57">
        <v>540818</v>
      </c>
      <c r="B1426" s="65" t="s">
        <v>165</v>
      </c>
      <c r="C1426" s="59">
        <v>217413074</v>
      </c>
      <c r="D1426" s="74" t="s">
        <v>1603</v>
      </c>
      <c r="E1426" s="73">
        <v>0</v>
      </c>
      <c r="F1426" s="66">
        <v>227588</v>
      </c>
    </row>
    <row r="1427" spans="1:6" s="67" customFormat="1" ht="12">
      <c r="A1427" s="57">
        <v>540818</v>
      </c>
      <c r="B1427" s="65" t="s">
        <v>165</v>
      </c>
      <c r="C1427" s="59">
        <v>214013140</v>
      </c>
      <c r="D1427" s="74" t="s">
        <v>1604</v>
      </c>
      <c r="E1427" s="73">
        <v>0</v>
      </c>
      <c r="F1427" s="66">
        <v>229171</v>
      </c>
    </row>
    <row r="1428" spans="1:6" s="67" customFormat="1" ht="12">
      <c r="A1428" s="57">
        <v>540818</v>
      </c>
      <c r="B1428" s="65" t="s">
        <v>165</v>
      </c>
      <c r="C1428" s="59">
        <v>216013160</v>
      </c>
      <c r="D1428" s="74" t="s">
        <v>1605</v>
      </c>
      <c r="E1428" s="73">
        <v>0</v>
      </c>
      <c r="F1428" s="66">
        <v>95109</v>
      </c>
    </row>
    <row r="1429" spans="1:6" s="67" customFormat="1" ht="12">
      <c r="A1429" s="57">
        <v>540818</v>
      </c>
      <c r="B1429" s="65" t="s">
        <v>165</v>
      </c>
      <c r="C1429" s="59">
        <v>218813188</v>
      </c>
      <c r="D1429" s="74" t="s">
        <v>1606</v>
      </c>
      <c r="E1429" s="73">
        <v>0</v>
      </c>
      <c r="F1429" s="66">
        <v>136780</v>
      </c>
    </row>
    <row r="1430" spans="1:6" s="67" customFormat="1" ht="12">
      <c r="A1430" s="57">
        <v>540818</v>
      </c>
      <c r="B1430" s="65" t="s">
        <v>165</v>
      </c>
      <c r="C1430" s="59">
        <v>211213212</v>
      </c>
      <c r="D1430" s="74" t="s">
        <v>1607</v>
      </c>
      <c r="E1430" s="73">
        <v>0</v>
      </c>
      <c r="F1430" s="66">
        <v>174730</v>
      </c>
    </row>
    <row r="1431" spans="1:6" s="67" customFormat="1" ht="12">
      <c r="A1431" s="57">
        <v>540818</v>
      </c>
      <c r="B1431" s="65" t="s">
        <v>165</v>
      </c>
      <c r="C1431" s="59">
        <v>212213222</v>
      </c>
      <c r="D1431" s="74" t="s">
        <v>1608</v>
      </c>
      <c r="E1431" s="73">
        <v>0</v>
      </c>
      <c r="F1431" s="66">
        <v>139939</v>
      </c>
    </row>
    <row r="1432" spans="1:6" s="67" customFormat="1" ht="12">
      <c r="A1432" s="57">
        <v>540818</v>
      </c>
      <c r="B1432" s="65" t="s">
        <v>165</v>
      </c>
      <c r="C1432" s="59">
        <v>214413244</v>
      </c>
      <c r="D1432" s="74" t="s">
        <v>1609</v>
      </c>
      <c r="E1432" s="73">
        <v>0</v>
      </c>
      <c r="F1432" s="66">
        <v>649447</v>
      </c>
    </row>
    <row r="1433" spans="1:6" s="67" customFormat="1" ht="12">
      <c r="A1433" s="57">
        <v>540818</v>
      </c>
      <c r="B1433" s="65" t="s">
        <v>165</v>
      </c>
      <c r="C1433" s="59">
        <v>214813248</v>
      </c>
      <c r="D1433" s="74" t="s">
        <v>1610</v>
      </c>
      <c r="E1433" s="73">
        <v>0</v>
      </c>
      <c r="F1433" s="66">
        <v>72643</v>
      </c>
    </row>
    <row r="1434" spans="1:6" s="67" customFormat="1" ht="12">
      <c r="A1434" s="57">
        <v>540818</v>
      </c>
      <c r="B1434" s="65" t="s">
        <v>165</v>
      </c>
      <c r="C1434" s="59">
        <v>216813268</v>
      </c>
      <c r="D1434" s="74" t="s">
        <v>1611</v>
      </c>
      <c r="E1434" s="73">
        <v>0</v>
      </c>
      <c r="F1434" s="66">
        <v>117049</v>
      </c>
    </row>
    <row r="1435" spans="1:6" s="67" customFormat="1" ht="12">
      <c r="A1435" s="57">
        <v>540818</v>
      </c>
      <c r="B1435" s="65" t="s">
        <v>165</v>
      </c>
      <c r="C1435" s="59">
        <v>210013300</v>
      </c>
      <c r="D1435" s="74" t="s">
        <v>1612</v>
      </c>
      <c r="E1435" s="73">
        <v>0</v>
      </c>
      <c r="F1435" s="66">
        <v>154101</v>
      </c>
    </row>
    <row r="1436" spans="1:6" s="67" customFormat="1" ht="12">
      <c r="A1436" s="57">
        <v>540818</v>
      </c>
      <c r="B1436" s="65" t="s">
        <v>165</v>
      </c>
      <c r="C1436" s="59">
        <v>213313433</v>
      </c>
      <c r="D1436" s="74" t="s">
        <v>1613</v>
      </c>
      <c r="E1436" s="73">
        <v>0</v>
      </c>
      <c r="F1436" s="66">
        <v>246222</v>
      </c>
    </row>
    <row r="1437" spans="1:6" s="67" customFormat="1" ht="12">
      <c r="A1437" s="57">
        <v>540818</v>
      </c>
      <c r="B1437" s="65" t="s">
        <v>165</v>
      </c>
      <c r="C1437" s="59">
        <v>214013440</v>
      </c>
      <c r="D1437" s="74" t="s">
        <v>1614</v>
      </c>
      <c r="E1437" s="73">
        <v>0</v>
      </c>
      <c r="F1437" s="66">
        <v>134555</v>
      </c>
    </row>
    <row r="1438" spans="1:6" s="67" customFormat="1" ht="12">
      <c r="A1438" s="57">
        <v>540818</v>
      </c>
      <c r="B1438" s="65" t="s">
        <v>165</v>
      </c>
      <c r="C1438" s="59">
        <v>214213442</v>
      </c>
      <c r="D1438" s="74" t="s">
        <v>1615</v>
      </c>
      <c r="E1438" s="73">
        <v>0</v>
      </c>
      <c r="F1438" s="66">
        <v>563309</v>
      </c>
    </row>
    <row r="1439" spans="1:6" s="67" customFormat="1" ht="12">
      <c r="A1439" s="57">
        <v>540818</v>
      </c>
      <c r="B1439" s="65" t="s">
        <v>165</v>
      </c>
      <c r="C1439" s="59">
        <v>215813458</v>
      </c>
      <c r="D1439" s="74" t="s">
        <v>1616</v>
      </c>
      <c r="E1439" s="73">
        <v>0</v>
      </c>
      <c r="F1439" s="66">
        <v>161273</v>
      </c>
    </row>
    <row r="1440" spans="1:6" s="67" customFormat="1" ht="12">
      <c r="A1440" s="57">
        <v>540818</v>
      </c>
      <c r="B1440" s="65" t="s">
        <v>165</v>
      </c>
      <c r="C1440" s="59">
        <v>216813468</v>
      </c>
      <c r="D1440" s="74" t="s">
        <v>1617</v>
      </c>
      <c r="E1440" s="73">
        <v>0</v>
      </c>
      <c r="F1440" s="66">
        <v>458261</v>
      </c>
    </row>
    <row r="1441" spans="1:6" s="67" customFormat="1" ht="12">
      <c r="A1441" s="57">
        <v>540818</v>
      </c>
      <c r="B1441" s="65" t="s">
        <v>165</v>
      </c>
      <c r="C1441" s="59">
        <v>217313473</v>
      </c>
      <c r="D1441" s="74" t="s">
        <v>1618</v>
      </c>
      <c r="E1441" s="73">
        <v>0</v>
      </c>
      <c r="F1441" s="66">
        <v>215897</v>
      </c>
    </row>
    <row r="1442" spans="1:6" s="67" customFormat="1" ht="12">
      <c r="A1442" s="57">
        <v>540818</v>
      </c>
      <c r="B1442" s="65" t="s">
        <v>165</v>
      </c>
      <c r="C1442" s="59">
        <v>214913549</v>
      </c>
      <c r="D1442" s="74" t="s">
        <v>1619</v>
      </c>
      <c r="E1442" s="73">
        <v>0</v>
      </c>
      <c r="F1442" s="66">
        <v>290272</v>
      </c>
    </row>
    <row r="1443" spans="1:6" s="67" customFormat="1" ht="12">
      <c r="A1443" s="57">
        <v>540818</v>
      </c>
      <c r="B1443" s="65" t="s">
        <v>165</v>
      </c>
      <c r="C1443" s="59">
        <v>218013580</v>
      </c>
      <c r="D1443" s="74" t="s">
        <v>1620</v>
      </c>
      <c r="E1443" s="73">
        <v>0</v>
      </c>
      <c r="F1443" s="66">
        <v>72776</v>
      </c>
    </row>
    <row r="1444" spans="1:6" s="67" customFormat="1" ht="12">
      <c r="A1444" s="57">
        <v>540818</v>
      </c>
      <c r="B1444" s="65" t="s">
        <v>165</v>
      </c>
      <c r="C1444" s="59">
        <v>210013600</v>
      </c>
      <c r="D1444" s="74" t="s">
        <v>1621</v>
      </c>
      <c r="E1444" s="73">
        <v>0</v>
      </c>
      <c r="F1444" s="66">
        <v>176154</v>
      </c>
    </row>
    <row r="1445" spans="1:6" s="67" customFormat="1" ht="12">
      <c r="A1445" s="57">
        <v>540818</v>
      </c>
      <c r="B1445" s="65" t="s">
        <v>165</v>
      </c>
      <c r="C1445" s="59">
        <v>212013620</v>
      </c>
      <c r="D1445" s="74" t="s">
        <v>1622</v>
      </c>
      <c r="E1445" s="73">
        <v>0</v>
      </c>
      <c r="F1445" s="66">
        <v>62621</v>
      </c>
    </row>
    <row r="1446" spans="1:6" s="67" customFormat="1" ht="12">
      <c r="A1446" s="57">
        <v>540818</v>
      </c>
      <c r="B1446" s="65" t="s">
        <v>165</v>
      </c>
      <c r="C1446" s="59">
        <v>214713647</v>
      </c>
      <c r="D1446" s="74" t="s">
        <v>1623</v>
      </c>
      <c r="E1446" s="73">
        <v>0</v>
      </c>
      <c r="F1446" s="66">
        <v>138338</v>
      </c>
    </row>
    <row r="1447" spans="1:6" s="67" customFormat="1" ht="12">
      <c r="A1447" s="57">
        <v>540818</v>
      </c>
      <c r="B1447" s="65" t="s">
        <v>165</v>
      </c>
      <c r="C1447" s="59">
        <v>215013650</v>
      </c>
      <c r="D1447" s="74" t="s">
        <v>1624</v>
      </c>
      <c r="E1447" s="73">
        <v>0</v>
      </c>
      <c r="F1447" s="66">
        <v>122433</v>
      </c>
    </row>
    <row r="1448" spans="1:6" s="67" customFormat="1" ht="12">
      <c r="A1448" s="57">
        <v>540818</v>
      </c>
      <c r="B1448" s="65" t="s">
        <v>165</v>
      </c>
      <c r="C1448" s="59">
        <v>215413654</v>
      </c>
      <c r="D1448" s="74" t="s">
        <v>1625</v>
      </c>
      <c r="E1448" s="73">
        <v>0</v>
      </c>
      <c r="F1448" s="66">
        <v>309219</v>
      </c>
    </row>
    <row r="1449" spans="1:6" s="67" customFormat="1" ht="12">
      <c r="A1449" s="57">
        <v>540818</v>
      </c>
      <c r="B1449" s="65" t="s">
        <v>165</v>
      </c>
      <c r="C1449" s="59">
        <v>215513655</v>
      </c>
      <c r="D1449" s="74" t="s">
        <v>1626</v>
      </c>
      <c r="E1449" s="73">
        <v>0</v>
      </c>
      <c r="F1449" s="66">
        <v>145341</v>
      </c>
    </row>
    <row r="1450" spans="1:6" s="67" customFormat="1" ht="12">
      <c r="A1450" s="57">
        <v>540818</v>
      </c>
      <c r="B1450" s="65" t="s">
        <v>165</v>
      </c>
      <c r="C1450" s="59">
        <v>215713657</v>
      </c>
      <c r="D1450" s="74" t="s">
        <v>1627</v>
      </c>
      <c r="E1450" s="73">
        <v>0</v>
      </c>
      <c r="F1450" s="66">
        <v>357074</v>
      </c>
    </row>
    <row r="1451" spans="1:6" s="67" customFormat="1" ht="12">
      <c r="A1451" s="57">
        <v>540818</v>
      </c>
      <c r="B1451" s="65" t="s">
        <v>165</v>
      </c>
      <c r="C1451" s="59">
        <v>216713667</v>
      </c>
      <c r="D1451" s="74" t="s">
        <v>1628</v>
      </c>
      <c r="E1451" s="73">
        <v>0</v>
      </c>
      <c r="F1451" s="66">
        <v>224967</v>
      </c>
    </row>
    <row r="1452" spans="1:6" s="67" customFormat="1" ht="12">
      <c r="A1452" s="57">
        <v>540818</v>
      </c>
      <c r="B1452" s="65" t="s">
        <v>165</v>
      </c>
      <c r="C1452" s="59">
        <v>217013670</v>
      </c>
      <c r="D1452" s="74" t="s">
        <v>1629</v>
      </c>
      <c r="E1452" s="73">
        <v>0</v>
      </c>
      <c r="F1452" s="66">
        <v>307585</v>
      </c>
    </row>
    <row r="1453" spans="1:6" s="67" customFormat="1" ht="12">
      <c r="A1453" s="57">
        <v>540818</v>
      </c>
      <c r="B1453" s="65" t="s">
        <v>165</v>
      </c>
      <c r="C1453" s="59">
        <v>217313673</v>
      </c>
      <c r="D1453" s="74" t="s">
        <v>1630</v>
      </c>
      <c r="E1453" s="73">
        <v>0</v>
      </c>
      <c r="F1453" s="66">
        <v>132751</v>
      </c>
    </row>
    <row r="1454" spans="1:6" s="67" customFormat="1" ht="12">
      <c r="A1454" s="57">
        <v>540818</v>
      </c>
      <c r="B1454" s="65" t="s">
        <v>165</v>
      </c>
      <c r="C1454" s="59">
        <v>218313683</v>
      </c>
      <c r="D1454" s="74" t="s">
        <v>1631</v>
      </c>
      <c r="E1454" s="73">
        <v>0</v>
      </c>
      <c r="F1454" s="66">
        <v>185837</v>
      </c>
    </row>
    <row r="1455" spans="1:6" s="67" customFormat="1" ht="12">
      <c r="A1455" s="57">
        <v>540818</v>
      </c>
      <c r="B1455" s="65" t="s">
        <v>165</v>
      </c>
      <c r="C1455" s="59">
        <v>218813688</v>
      </c>
      <c r="D1455" s="74" t="s">
        <v>1632</v>
      </c>
      <c r="E1455" s="73">
        <v>0</v>
      </c>
      <c r="F1455" s="66">
        <v>330509</v>
      </c>
    </row>
    <row r="1456" spans="1:6" s="67" customFormat="1" ht="12">
      <c r="A1456" s="57">
        <v>540818</v>
      </c>
      <c r="B1456" s="65" t="s">
        <v>165</v>
      </c>
      <c r="C1456" s="59">
        <v>214413744</v>
      </c>
      <c r="D1456" s="74" t="s">
        <v>1633</v>
      </c>
      <c r="E1456" s="73">
        <v>0</v>
      </c>
      <c r="F1456" s="66">
        <v>236401</v>
      </c>
    </row>
    <row r="1457" spans="1:6" s="67" customFormat="1" ht="12">
      <c r="A1457" s="57">
        <v>540818</v>
      </c>
      <c r="B1457" s="65" t="s">
        <v>165</v>
      </c>
      <c r="C1457" s="59">
        <v>216013760</v>
      </c>
      <c r="D1457" s="74" t="s">
        <v>1634</v>
      </c>
      <c r="E1457" s="73">
        <v>0</v>
      </c>
      <c r="F1457" s="66">
        <v>78329</v>
      </c>
    </row>
    <row r="1458" spans="1:6" s="67" customFormat="1" ht="12">
      <c r="A1458" s="57">
        <v>540818</v>
      </c>
      <c r="B1458" s="65" t="s">
        <v>165</v>
      </c>
      <c r="C1458" s="59">
        <v>218013780</v>
      </c>
      <c r="D1458" s="74" t="s">
        <v>1635</v>
      </c>
      <c r="E1458" s="73">
        <v>0</v>
      </c>
      <c r="F1458" s="66">
        <v>147303</v>
      </c>
    </row>
    <row r="1459" spans="1:6" s="67" customFormat="1" ht="12">
      <c r="A1459" s="57">
        <v>540818</v>
      </c>
      <c r="B1459" s="65" t="s">
        <v>165</v>
      </c>
      <c r="C1459" s="59">
        <v>211013810</v>
      </c>
      <c r="D1459" s="74" t="s">
        <v>1636</v>
      </c>
      <c r="E1459" s="73">
        <v>0</v>
      </c>
      <c r="F1459" s="66">
        <v>227225</v>
      </c>
    </row>
    <row r="1460" spans="1:6" s="67" customFormat="1" ht="12">
      <c r="A1460" s="57">
        <v>540818</v>
      </c>
      <c r="B1460" s="65" t="s">
        <v>165</v>
      </c>
      <c r="C1460" s="59">
        <v>213613836</v>
      </c>
      <c r="D1460" s="74" t="s">
        <v>1637</v>
      </c>
      <c r="E1460" s="73">
        <v>0</v>
      </c>
      <c r="F1460" s="66">
        <v>424121</v>
      </c>
    </row>
    <row r="1461" spans="1:6" s="67" customFormat="1" ht="12">
      <c r="A1461" s="57">
        <v>540818</v>
      </c>
      <c r="B1461" s="65" t="s">
        <v>165</v>
      </c>
      <c r="C1461" s="59">
        <v>213813838</v>
      </c>
      <c r="D1461" s="74" t="s">
        <v>1638</v>
      </c>
      <c r="E1461" s="73">
        <v>0</v>
      </c>
      <c r="F1461" s="66">
        <v>143312</v>
      </c>
    </row>
    <row r="1462" spans="1:6" s="67" customFormat="1" ht="12">
      <c r="A1462" s="57">
        <v>540818</v>
      </c>
      <c r="B1462" s="65" t="s">
        <v>165</v>
      </c>
      <c r="C1462" s="59">
        <v>217313873</v>
      </c>
      <c r="D1462" s="74" t="s">
        <v>1639</v>
      </c>
      <c r="E1462" s="73">
        <v>0</v>
      </c>
      <c r="F1462" s="66">
        <v>179533</v>
      </c>
    </row>
    <row r="1463" spans="1:6" s="67" customFormat="1" ht="12">
      <c r="A1463" s="57">
        <v>540818</v>
      </c>
      <c r="B1463" s="65" t="s">
        <v>165</v>
      </c>
      <c r="C1463" s="59">
        <v>219413894</v>
      </c>
      <c r="D1463" s="74" t="s">
        <v>1640</v>
      </c>
      <c r="E1463" s="73">
        <v>0</v>
      </c>
      <c r="F1463" s="66">
        <v>107118</v>
      </c>
    </row>
    <row r="1464" spans="1:6" s="67" customFormat="1" ht="12">
      <c r="A1464" s="57">
        <v>540818</v>
      </c>
      <c r="B1464" s="65" t="s">
        <v>165</v>
      </c>
      <c r="C1464" s="68">
        <v>212215022</v>
      </c>
      <c r="D1464" s="74" t="s">
        <v>1641</v>
      </c>
      <c r="E1464" s="73">
        <v>0</v>
      </c>
      <c r="F1464" s="66">
        <v>13226</v>
      </c>
    </row>
    <row r="1465" spans="1:6" s="67" customFormat="1" ht="12">
      <c r="A1465" s="57">
        <v>540818</v>
      </c>
      <c r="B1465" s="65" t="s">
        <v>165</v>
      </c>
      <c r="C1465" s="68">
        <v>214715047</v>
      </c>
      <c r="D1465" s="74" t="s">
        <v>1642</v>
      </c>
      <c r="E1465" s="73">
        <v>0</v>
      </c>
      <c r="F1465" s="66">
        <v>116979</v>
      </c>
    </row>
    <row r="1466" spans="1:6" s="67" customFormat="1" ht="12">
      <c r="A1466" s="57">
        <v>540818</v>
      </c>
      <c r="B1466" s="65" t="s">
        <v>165</v>
      </c>
      <c r="C1466" s="68">
        <v>215115051</v>
      </c>
      <c r="D1466" s="74" t="s">
        <v>1643</v>
      </c>
      <c r="E1466" s="73">
        <v>0</v>
      </c>
      <c r="F1466" s="66">
        <v>38862</v>
      </c>
    </row>
    <row r="1467" spans="1:6" s="67" customFormat="1" ht="12">
      <c r="A1467" s="57">
        <v>540818</v>
      </c>
      <c r="B1467" s="65" t="s">
        <v>165</v>
      </c>
      <c r="C1467" s="68">
        <v>218715087</v>
      </c>
      <c r="D1467" s="74" t="s">
        <v>1644</v>
      </c>
      <c r="E1467" s="73">
        <v>0</v>
      </c>
      <c r="F1467" s="66">
        <v>62893</v>
      </c>
    </row>
    <row r="1468" spans="1:6" s="67" customFormat="1" ht="12">
      <c r="A1468" s="57">
        <v>540818</v>
      </c>
      <c r="B1468" s="65" t="s">
        <v>165</v>
      </c>
      <c r="C1468" s="68">
        <v>219015090</v>
      </c>
      <c r="D1468" s="74" t="s">
        <v>1645</v>
      </c>
      <c r="E1468" s="73">
        <v>0</v>
      </c>
      <c r="F1468" s="66">
        <v>14603</v>
      </c>
    </row>
    <row r="1469" spans="1:6" s="67" customFormat="1" ht="12">
      <c r="A1469" s="57">
        <v>540818</v>
      </c>
      <c r="B1469" s="65" t="s">
        <v>165</v>
      </c>
      <c r="C1469" s="68">
        <v>219215092</v>
      </c>
      <c r="D1469" s="74" t="s">
        <v>1646</v>
      </c>
      <c r="E1469" s="73">
        <v>0</v>
      </c>
      <c r="F1469" s="66">
        <v>17877</v>
      </c>
    </row>
    <row r="1470" spans="1:6" s="67" customFormat="1" ht="12">
      <c r="A1470" s="57">
        <v>540818</v>
      </c>
      <c r="B1470" s="65" t="s">
        <v>165</v>
      </c>
      <c r="C1470" s="68">
        <v>219715097</v>
      </c>
      <c r="D1470" s="74" t="s">
        <v>1647</v>
      </c>
      <c r="E1470" s="73">
        <v>0</v>
      </c>
      <c r="F1470" s="66">
        <v>57657</v>
      </c>
    </row>
    <row r="1471" spans="1:6" s="67" customFormat="1" ht="12">
      <c r="A1471" s="57">
        <v>540818</v>
      </c>
      <c r="B1471" s="65" t="s">
        <v>165</v>
      </c>
      <c r="C1471" s="68">
        <v>210415104</v>
      </c>
      <c r="D1471" s="74" t="s">
        <v>1648</v>
      </c>
      <c r="E1471" s="73">
        <v>0</v>
      </c>
      <c r="F1471" s="66">
        <v>34352</v>
      </c>
    </row>
    <row r="1472" spans="1:6" s="67" customFormat="1" ht="12">
      <c r="A1472" s="57">
        <v>540818</v>
      </c>
      <c r="B1472" s="65" t="s">
        <v>165</v>
      </c>
      <c r="C1472" s="68">
        <v>210615106</v>
      </c>
      <c r="D1472" s="74" t="s">
        <v>1649</v>
      </c>
      <c r="E1472" s="73">
        <v>0</v>
      </c>
      <c r="F1472" s="66">
        <v>20551</v>
      </c>
    </row>
    <row r="1473" spans="1:6" s="67" customFormat="1" ht="12">
      <c r="A1473" s="57">
        <v>540818</v>
      </c>
      <c r="B1473" s="65" t="s">
        <v>165</v>
      </c>
      <c r="C1473" s="68">
        <v>210915109</v>
      </c>
      <c r="D1473" s="74" t="s">
        <v>1650</v>
      </c>
      <c r="E1473" s="73">
        <v>0</v>
      </c>
      <c r="F1473" s="66">
        <v>45060</v>
      </c>
    </row>
    <row r="1474" spans="1:6" s="67" customFormat="1" ht="12">
      <c r="A1474" s="57">
        <v>540818</v>
      </c>
      <c r="B1474" s="65" t="s">
        <v>165</v>
      </c>
      <c r="C1474" s="68">
        <v>211415114</v>
      </c>
      <c r="D1474" s="74" t="s">
        <v>1651</v>
      </c>
      <c r="E1474" s="73">
        <v>0</v>
      </c>
      <c r="F1474" s="66">
        <v>4025</v>
      </c>
    </row>
    <row r="1475" spans="1:6" s="67" customFormat="1" ht="12">
      <c r="A1475" s="57">
        <v>540818</v>
      </c>
      <c r="B1475" s="65" t="s">
        <v>165</v>
      </c>
      <c r="C1475" s="68">
        <v>213115131</v>
      </c>
      <c r="D1475" s="74" t="s">
        <v>1652</v>
      </c>
      <c r="E1475" s="73">
        <v>0</v>
      </c>
      <c r="F1475" s="66">
        <v>28057</v>
      </c>
    </row>
    <row r="1476" spans="1:6" s="67" customFormat="1" ht="12">
      <c r="A1476" s="57">
        <v>540818</v>
      </c>
      <c r="B1476" s="65" t="s">
        <v>165</v>
      </c>
      <c r="C1476" s="68">
        <v>213515135</v>
      </c>
      <c r="D1476" s="74" t="s">
        <v>1653</v>
      </c>
      <c r="E1476" s="73">
        <v>0</v>
      </c>
      <c r="F1476" s="66">
        <v>27075</v>
      </c>
    </row>
    <row r="1477" spans="1:6" s="67" customFormat="1" ht="12">
      <c r="A1477" s="57">
        <v>540818</v>
      </c>
      <c r="B1477" s="65" t="s">
        <v>165</v>
      </c>
      <c r="C1477" s="68">
        <v>216215162</v>
      </c>
      <c r="D1477" s="74" t="s">
        <v>1654</v>
      </c>
      <c r="E1477" s="73">
        <v>0</v>
      </c>
      <c r="F1477" s="66">
        <v>29207</v>
      </c>
    </row>
    <row r="1478" spans="1:6" s="67" customFormat="1" ht="12">
      <c r="A1478" s="57">
        <v>540818</v>
      </c>
      <c r="B1478" s="65" t="s">
        <v>165</v>
      </c>
      <c r="C1478" s="68">
        <v>217215172</v>
      </c>
      <c r="D1478" s="74" t="s">
        <v>1655</v>
      </c>
      <c r="E1478" s="73">
        <v>0</v>
      </c>
      <c r="F1478" s="66">
        <v>25878</v>
      </c>
    </row>
    <row r="1479" spans="1:6" s="67" customFormat="1" ht="12">
      <c r="A1479" s="57">
        <v>540818</v>
      </c>
      <c r="B1479" s="65" t="s">
        <v>165</v>
      </c>
      <c r="C1479" s="68">
        <v>217615176</v>
      </c>
      <c r="D1479" s="74" t="s">
        <v>1656</v>
      </c>
      <c r="E1479" s="73">
        <v>0</v>
      </c>
      <c r="F1479" s="66">
        <v>400998</v>
      </c>
    </row>
    <row r="1480" spans="1:6" s="67" customFormat="1" ht="12">
      <c r="A1480" s="57">
        <v>540818</v>
      </c>
      <c r="B1480" s="65" t="s">
        <v>165</v>
      </c>
      <c r="C1480" s="68">
        <v>218015180</v>
      </c>
      <c r="D1480" s="74" t="s">
        <v>1657</v>
      </c>
      <c r="E1480" s="73">
        <v>0</v>
      </c>
      <c r="F1480" s="66">
        <v>41306</v>
      </c>
    </row>
    <row r="1481" spans="1:6" s="67" customFormat="1" ht="12">
      <c r="A1481" s="57">
        <v>540818</v>
      </c>
      <c r="B1481" s="65" t="s">
        <v>165</v>
      </c>
      <c r="C1481" s="68">
        <v>218315183</v>
      </c>
      <c r="D1481" s="74" t="s">
        <v>1658</v>
      </c>
      <c r="E1481" s="73">
        <v>0</v>
      </c>
      <c r="F1481" s="66">
        <v>99493</v>
      </c>
    </row>
    <row r="1482" spans="1:6" s="67" customFormat="1" ht="12">
      <c r="A1482" s="57">
        <v>540818</v>
      </c>
      <c r="B1482" s="65" t="s">
        <v>165</v>
      </c>
      <c r="C1482" s="68">
        <v>218515185</v>
      </c>
      <c r="D1482" s="74" t="s">
        <v>1659</v>
      </c>
      <c r="E1482" s="73">
        <v>0</v>
      </c>
      <c r="F1482" s="66">
        <v>57625</v>
      </c>
    </row>
    <row r="1483" spans="1:6" s="67" customFormat="1" ht="12">
      <c r="A1483" s="57">
        <v>540818</v>
      </c>
      <c r="B1483" s="65" t="s">
        <v>165</v>
      </c>
      <c r="C1483" s="68">
        <v>218715187</v>
      </c>
      <c r="D1483" s="74" t="s">
        <v>1660</v>
      </c>
      <c r="E1483" s="73">
        <v>0</v>
      </c>
      <c r="F1483" s="66">
        <v>21247</v>
      </c>
    </row>
    <row r="1484" spans="1:6" s="67" customFormat="1" ht="12">
      <c r="A1484" s="57">
        <v>540818</v>
      </c>
      <c r="B1484" s="65" t="s">
        <v>165</v>
      </c>
      <c r="C1484" s="68">
        <v>218915189</v>
      </c>
      <c r="D1484" s="74" t="s">
        <v>1661</v>
      </c>
      <c r="E1484" s="73">
        <v>0</v>
      </c>
      <c r="F1484" s="66">
        <v>32112</v>
      </c>
    </row>
    <row r="1485" spans="1:6" s="67" customFormat="1" ht="12">
      <c r="A1485" s="57">
        <v>540818</v>
      </c>
      <c r="B1485" s="65" t="s">
        <v>165</v>
      </c>
      <c r="C1485" s="68">
        <v>210415204</v>
      </c>
      <c r="D1485" s="74" t="s">
        <v>1662</v>
      </c>
      <c r="E1485" s="73">
        <v>0</v>
      </c>
      <c r="F1485" s="66">
        <v>60926</v>
      </c>
    </row>
    <row r="1486" spans="1:6" s="67" customFormat="1" ht="12">
      <c r="A1486" s="57">
        <v>540818</v>
      </c>
      <c r="B1486" s="65" t="s">
        <v>165</v>
      </c>
      <c r="C1486" s="68">
        <v>211215212</v>
      </c>
      <c r="D1486" s="74" t="s">
        <v>1663</v>
      </c>
      <c r="E1486" s="73">
        <v>0</v>
      </c>
      <c r="F1486" s="66">
        <v>31361</v>
      </c>
    </row>
    <row r="1487" spans="1:6" s="67" customFormat="1" ht="12">
      <c r="A1487" s="57">
        <v>540818</v>
      </c>
      <c r="B1487" s="65" t="s">
        <v>165</v>
      </c>
      <c r="C1487" s="68">
        <v>211515215</v>
      </c>
      <c r="D1487" s="74" t="s">
        <v>1664</v>
      </c>
      <c r="E1487" s="73">
        <v>0</v>
      </c>
      <c r="F1487" s="66">
        <v>16949</v>
      </c>
    </row>
    <row r="1488" spans="1:6" s="67" customFormat="1" ht="12">
      <c r="A1488" s="57">
        <v>540818</v>
      </c>
      <c r="B1488" s="65" t="s">
        <v>165</v>
      </c>
      <c r="C1488" s="68">
        <v>211815218</v>
      </c>
      <c r="D1488" s="74" t="s">
        <v>1665</v>
      </c>
      <c r="E1488" s="73">
        <v>0</v>
      </c>
      <c r="F1488" s="66">
        <v>29401</v>
      </c>
    </row>
    <row r="1489" spans="1:6" s="67" customFormat="1" ht="12">
      <c r="A1489" s="57">
        <v>540818</v>
      </c>
      <c r="B1489" s="65" t="s">
        <v>165</v>
      </c>
      <c r="C1489" s="68">
        <v>212315223</v>
      </c>
      <c r="D1489" s="74" t="s">
        <v>1666</v>
      </c>
      <c r="E1489" s="73">
        <v>0</v>
      </c>
      <c r="F1489" s="66">
        <v>53932</v>
      </c>
    </row>
    <row r="1490" spans="1:6" s="67" customFormat="1" ht="12">
      <c r="A1490" s="57">
        <v>540818</v>
      </c>
      <c r="B1490" s="65" t="s">
        <v>165</v>
      </c>
      <c r="C1490" s="68">
        <v>212415224</v>
      </c>
      <c r="D1490" s="74" t="s">
        <v>1667</v>
      </c>
      <c r="E1490" s="73">
        <v>0</v>
      </c>
      <c r="F1490" s="66">
        <v>32264</v>
      </c>
    </row>
    <row r="1491" spans="1:6" s="67" customFormat="1" ht="12">
      <c r="A1491" s="57">
        <v>540818</v>
      </c>
      <c r="B1491" s="65" t="s">
        <v>165</v>
      </c>
      <c r="C1491" s="68">
        <v>212615226</v>
      </c>
      <c r="D1491" s="74" t="s">
        <v>1668</v>
      </c>
      <c r="E1491" s="73">
        <v>0</v>
      </c>
      <c r="F1491" s="66">
        <v>13983</v>
      </c>
    </row>
    <row r="1492" spans="1:6" s="67" customFormat="1" ht="12">
      <c r="A1492" s="57">
        <v>540818</v>
      </c>
      <c r="B1492" s="65" t="s">
        <v>165</v>
      </c>
      <c r="C1492" s="68">
        <v>213215232</v>
      </c>
      <c r="D1492" s="74" t="s">
        <v>1669</v>
      </c>
      <c r="E1492" s="73">
        <v>0</v>
      </c>
      <c r="F1492" s="66">
        <v>44630</v>
      </c>
    </row>
    <row r="1493" spans="1:6" s="67" customFormat="1" ht="12">
      <c r="A1493" s="57">
        <v>540818</v>
      </c>
      <c r="B1493" s="65" t="s">
        <v>165</v>
      </c>
      <c r="C1493" s="68">
        <v>213615236</v>
      </c>
      <c r="D1493" s="74" t="s">
        <v>1670</v>
      </c>
      <c r="E1493" s="73">
        <v>0</v>
      </c>
      <c r="F1493" s="66">
        <v>14588</v>
      </c>
    </row>
    <row r="1494" spans="1:6" s="67" customFormat="1" ht="12">
      <c r="A1494" s="57">
        <v>540818</v>
      </c>
      <c r="B1494" s="65" t="s">
        <v>165</v>
      </c>
      <c r="C1494" s="68">
        <v>214415244</v>
      </c>
      <c r="D1494" s="74" t="s">
        <v>1671</v>
      </c>
      <c r="E1494" s="73">
        <v>0</v>
      </c>
      <c r="F1494" s="66">
        <v>40882</v>
      </c>
    </row>
    <row r="1495" spans="1:6" s="67" customFormat="1" ht="12">
      <c r="A1495" s="57">
        <v>540818</v>
      </c>
      <c r="B1495" s="65" t="s">
        <v>165</v>
      </c>
      <c r="C1495" s="68">
        <v>214815248</v>
      </c>
      <c r="D1495" s="74" t="s">
        <v>1672</v>
      </c>
      <c r="E1495" s="73">
        <v>0</v>
      </c>
      <c r="F1495" s="66">
        <v>21217</v>
      </c>
    </row>
    <row r="1496" spans="1:6" s="67" customFormat="1" ht="12">
      <c r="A1496" s="57">
        <v>540818</v>
      </c>
      <c r="B1496" s="65" t="s">
        <v>165</v>
      </c>
      <c r="C1496" s="68">
        <v>217215272</v>
      </c>
      <c r="D1496" s="74" t="s">
        <v>1673</v>
      </c>
      <c r="E1496" s="73">
        <v>0</v>
      </c>
      <c r="F1496" s="66">
        <v>35896</v>
      </c>
    </row>
    <row r="1497" spans="1:6" s="67" customFormat="1" ht="12">
      <c r="A1497" s="57">
        <v>540818</v>
      </c>
      <c r="B1497" s="65" t="s">
        <v>165</v>
      </c>
      <c r="C1497" s="68">
        <v>217615276</v>
      </c>
      <c r="D1497" s="74" t="s">
        <v>1674</v>
      </c>
      <c r="E1497" s="73">
        <v>0</v>
      </c>
      <c r="F1497" s="66">
        <v>26876</v>
      </c>
    </row>
    <row r="1498" spans="1:6" s="67" customFormat="1" ht="12">
      <c r="A1498" s="57">
        <v>540818</v>
      </c>
      <c r="B1498" s="65" t="s">
        <v>165</v>
      </c>
      <c r="C1498" s="68">
        <v>219315293</v>
      </c>
      <c r="D1498" s="74" t="s">
        <v>1675</v>
      </c>
      <c r="E1498" s="73">
        <v>0</v>
      </c>
      <c r="F1498" s="66">
        <v>22688</v>
      </c>
    </row>
    <row r="1499" spans="1:6" s="67" customFormat="1" ht="12">
      <c r="A1499" s="57">
        <v>540818</v>
      </c>
      <c r="B1499" s="65" t="s">
        <v>165</v>
      </c>
      <c r="C1499" s="68">
        <v>219615296</v>
      </c>
      <c r="D1499" s="74" t="s">
        <v>1676</v>
      </c>
      <c r="E1499" s="73">
        <v>0</v>
      </c>
      <c r="F1499" s="66">
        <v>34261</v>
      </c>
    </row>
    <row r="1500" spans="1:6" s="67" customFormat="1" ht="12">
      <c r="A1500" s="57">
        <v>540818</v>
      </c>
      <c r="B1500" s="65" t="s">
        <v>165</v>
      </c>
      <c r="C1500" s="68">
        <v>219915299</v>
      </c>
      <c r="D1500" s="74" t="s">
        <v>1677</v>
      </c>
      <c r="E1500" s="73">
        <v>0</v>
      </c>
      <c r="F1500" s="66">
        <v>120127</v>
      </c>
    </row>
    <row r="1501" spans="1:6" s="67" customFormat="1" ht="12">
      <c r="A1501" s="57">
        <v>540818</v>
      </c>
      <c r="B1501" s="65" t="s">
        <v>165</v>
      </c>
      <c r="C1501" s="68">
        <v>211715317</v>
      </c>
      <c r="D1501" s="74" t="s">
        <v>1678</v>
      </c>
      <c r="E1501" s="73">
        <v>0</v>
      </c>
      <c r="F1501" s="66">
        <v>14437</v>
      </c>
    </row>
    <row r="1502" spans="1:6" s="67" customFormat="1" ht="12">
      <c r="A1502" s="57">
        <v>540818</v>
      </c>
      <c r="B1502" s="65" t="s">
        <v>165</v>
      </c>
      <c r="C1502" s="68">
        <v>212215322</v>
      </c>
      <c r="D1502" s="74" t="s">
        <v>1679</v>
      </c>
      <c r="E1502" s="73">
        <v>0</v>
      </c>
      <c r="F1502" s="66">
        <v>77391</v>
      </c>
    </row>
    <row r="1503" spans="1:6" s="67" customFormat="1" ht="12">
      <c r="A1503" s="57">
        <v>540818</v>
      </c>
      <c r="B1503" s="65" t="s">
        <v>165</v>
      </c>
      <c r="C1503" s="68">
        <v>212515325</v>
      </c>
      <c r="D1503" s="74" t="s">
        <v>1680</v>
      </c>
      <c r="E1503" s="73">
        <v>0</v>
      </c>
      <c r="F1503" s="66">
        <v>26695</v>
      </c>
    </row>
    <row r="1504" spans="1:6" s="67" customFormat="1" ht="12">
      <c r="A1504" s="57">
        <v>540818</v>
      </c>
      <c r="B1504" s="65" t="s">
        <v>165</v>
      </c>
      <c r="C1504" s="68">
        <v>213215332</v>
      </c>
      <c r="D1504" s="74" t="s">
        <v>1681</v>
      </c>
      <c r="E1504" s="73">
        <v>0</v>
      </c>
      <c r="F1504" s="66">
        <v>28857</v>
      </c>
    </row>
    <row r="1505" spans="1:6" s="67" customFormat="1" ht="12">
      <c r="A1505" s="57">
        <v>540818</v>
      </c>
      <c r="B1505" s="65" t="s">
        <v>165</v>
      </c>
      <c r="C1505" s="68">
        <v>216215362</v>
      </c>
      <c r="D1505" s="74" t="s">
        <v>1682</v>
      </c>
      <c r="E1505" s="73">
        <v>0</v>
      </c>
      <c r="F1505" s="66">
        <v>14437</v>
      </c>
    </row>
    <row r="1506" spans="1:6" s="67" customFormat="1" ht="12">
      <c r="A1506" s="57">
        <v>540818</v>
      </c>
      <c r="B1506" s="65" t="s">
        <v>165</v>
      </c>
      <c r="C1506" s="68">
        <v>216715367</v>
      </c>
      <c r="D1506" s="74" t="s">
        <v>1683</v>
      </c>
      <c r="E1506" s="73">
        <v>0</v>
      </c>
      <c r="F1506" s="66">
        <v>46428</v>
      </c>
    </row>
    <row r="1507" spans="1:6" s="67" customFormat="1" ht="12">
      <c r="A1507" s="57">
        <v>540818</v>
      </c>
      <c r="B1507" s="65" t="s">
        <v>165</v>
      </c>
      <c r="C1507" s="68">
        <v>216815368</v>
      </c>
      <c r="D1507" s="74" t="s">
        <v>1684</v>
      </c>
      <c r="E1507" s="73">
        <v>0</v>
      </c>
      <c r="F1507" s="66">
        <v>37799</v>
      </c>
    </row>
    <row r="1508" spans="1:6" s="67" customFormat="1" ht="12">
      <c r="A1508" s="57">
        <v>540818</v>
      </c>
      <c r="B1508" s="65" t="s">
        <v>165</v>
      </c>
      <c r="C1508" s="68">
        <v>217715377</v>
      </c>
      <c r="D1508" s="74" t="s">
        <v>1685</v>
      </c>
      <c r="E1508" s="73">
        <v>0</v>
      </c>
      <c r="F1508" s="66">
        <v>36971</v>
      </c>
    </row>
    <row r="1509" spans="1:6" s="67" customFormat="1" ht="12">
      <c r="A1509" s="57">
        <v>540818</v>
      </c>
      <c r="B1509" s="65" t="s">
        <v>165</v>
      </c>
      <c r="C1509" s="68">
        <v>218015380</v>
      </c>
      <c r="D1509" s="74" t="s">
        <v>1686</v>
      </c>
      <c r="E1509" s="73">
        <v>0</v>
      </c>
      <c r="F1509" s="66">
        <v>17161</v>
      </c>
    </row>
    <row r="1510" spans="1:6" s="67" customFormat="1" ht="12">
      <c r="A1510" s="57">
        <v>540818</v>
      </c>
      <c r="B1510" s="65" t="s">
        <v>165</v>
      </c>
      <c r="C1510" s="68">
        <v>210115401</v>
      </c>
      <c r="D1510" s="74" t="s">
        <v>1687</v>
      </c>
      <c r="E1510" s="73">
        <v>0</v>
      </c>
      <c r="F1510" s="66">
        <v>11716</v>
      </c>
    </row>
    <row r="1511" spans="1:6" s="67" customFormat="1" ht="12">
      <c r="A1511" s="57">
        <v>540818</v>
      </c>
      <c r="B1511" s="65" t="s">
        <v>165</v>
      </c>
      <c r="C1511" s="68">
        <v>210315403</v>
      </c>
      <c r="D1511" s="74" t="s">
        <v>1688</v>
      </c>
      <c r="E1511" s="73">
        <v>0</v>
      </c>
      <c r="F1511" s="66">
        <v>25514</v>
      </c>
    </row>
    <row r="1512" spans="1:6" s="67" customFormat="1" ht="12">
      <c r="A1512" s="57">
        <v>540818</v>
      </c>
      <c r="B1512" s="65" t="s">
        <v>165</v>
      </c>
      <c r="C1512" s="68">
        <v>210715407</v>
      </c>
      <c r="D1512" s="74" t="s">
        <v>1689</v>
      </c>
      <c r="E1512" s="73">
        <v>0</v>
      </c>
      <c r="F1512" s="66">
        <v>78178</v>
      </c>
    </row>
    <row r="1513" spans="1:6" s="67" customFormat="1" ht="12">
      <c r="A1513" s="57">
        <v>540818</v>
      </c>
      <c r="B1513" s="65" t="s">
        <v>165</v>
      </c>
      <c r="C1513" s="68">
        <v>212515425</v>
      </c>
      <c r="D1513" s="74" t="s">
        <v>1690</v>
      </c>
      <c r="E1513" s="73">
        <v>0</v>
      </c>
      <c r="F1513" s="66">
        <v>33565</v>
      </c>
    </row>
    <row r="1514" spans="1:6" s="67" customFormat="1" ht="12">
      <c r="A1514" s="57">
        <v>540818</v>
      </c>
      <c r="B1514" s="65" t="s">
        <v>165</v>
      </c>
      <c r="C1514" s="68">
        <v>214215442</v>
      </c>
      <c r="D1514" s="74" t="s">
        <v>1691</v>
      </c>
      <c r="E1514" s="73">
        <v>0</v>
      </c>
      <c r="F1514" s="66">
        <v>71414</v>
      </c>
    </row>
    <row r="1515" spans="1:6" s="67" customFormat="1" ht="12">
      <c r="A1515" s="57">
        <v>540818</v>
      </c>
      <c r="B1515" s="65" t="s">
        <v>165</v>
      </c>
      <c r="C1515" s="68">
        <v>215515455</v>
      </c>
      <c r="D1515" s="74" t="s">
        <v>1692</v>
      </c>
      <c r="E1515" s="73">
        <v>0</v>
      </c>
      <c r="F1515" s="66">
        <v>65012</v>
      </c>
    </row>
    <row r="1516" spans="1:6" s="67" customFormat="1" ht="12">
      <c r="A1516" s="57">
        <v>540818</v>
      </c>
      <c r="B1516" s="65" t="s">
        <v>165</v>
      </c>
      <c r="C1516" s="68">
        <v>216415464</v>
      </c>
      <c r="D1516" s="74" t="s">
        <v>1693</v>
      </c>
      <c r="E1516" s="73">
        <v>0</v>
      </c>
      <c r="F1516" s="66">
        <v>37893</v>
      </c>
    </row>
    <row r="1517" spans="1:6" s="67" customFormat="1" ht="12">
      <c r="A1517" s="57">
        <v>540818</v>
      </c>
      <c r="B1517" s="65" t="s">
        <v>165</v>
      </c>
      <c r="C1517" s="68">
        <v>216615466</v>
      </c>
      <c r="D1517" s="74" t="s">
        <v>1694</v>
      </c>
      <c r="E1517" s="73">
        <v>0</v>
      </c>
      <c r="F1517" s="66">
        <v>41495</v>
      </c>
    </row>
    <row r="1518" spans="1:6" s="67" customFormat="1" ht="12">
      <c r="A1518" s="57">
        <v>540818</v>
      </c>
      <c r="B1518" s="65" t="s">
        <v>165</v>
      </c>
      <c r="C1518" s="68">
        <v>216915469</v>
      </c>
      <c r="D1518" s="74" t="s">
        <v>1695</v>
      </c>
      <c r="E1518" s="73">
        <v>0</v>
      </c>
      <c r="F1518" s="66">
        <v>167493</v>
      </c>
    </row>
    <row r="1519" spans="1:6" s="67" customFormat="1" ht="12">
      <c r="A1519" s="57">
        <v>540818</v>
      </c>
      <c r="B1519" s="65" t="s">
        <v>165</v>
      </c>
      <c r="C1519" s="68">
        <v>217615476</v>
      </c>
      <c r="D1519" s="74" t="s">
        <v>1696</v>
      </c>
      <c r="E1519" s="73">
        <v>0</v>
      </c>
      <c r="F1519" s="66">
        <v>40315</v>
      </c>
    </row>
    <row r="1520" spans="1:6" s="67" customFormat="1" ht="12">
      <c r="A1520" s="57">
        <v>540818</v>
      </c>
      <c r="B1520" s="65" t="s">
        <v>165</v>
      </c>
      <c r="C1520" s="68">
        <v>218015480</v>
      </c>
      <c r="D1520" s="74" t="s">
        <v>1697</v>
      </c>
      <c r="E1520" s="73">
        <v>0</v>
      </c>
      <c r="F1520" s="66">
        <v>81991</v>
      </c>
    </row>
    <row r="1521" spans="1:6" s="67" customFormat="1" ht="12">
      <c r="A1521" s="57">
        <v>540818</v>
      </c>
      <c r="B1521" s="65" t="s">
        <v>165</v>
      </c>
      <c r="C1521" s="68">
        <v>219115491</v>
      </c>
      <c r="D1521" s="74" t="s">
        <v>1698</v>
      </c>
      <c r="E1521" s="73">
        <v>0</v>
      </c>
      <c r="F1521" s="66">
        <v>90859</v>
      </c>
    </row>
    <row r="1522" spans="1:6" s="67" customFormat="1" ht="12">
      <c r="A1522" s="57">
        <v>540818</v>
      </c>
      <c r="B1522" s="65" t="s">
        <v>165</v>
      </c>
      <c r="C1522" s="68">
        <v>219415494</v>
      </c>
      <c r="D1522" s="74" t="s">
        <v>1699</v>
      </c>
      <c r="E1522" s="73">
        <v>0</v>
      </c>
      <c r="F1522" s="66">
        <v>35260</v>
      </c>
    </row>
    <row r="1523" spans="1:6" s="67" customFormat="1" ht="12">
      <c r="A1523" s="57">
        <v>540818</v>
      </c>
      <c r="B1523" s="65" t="s">
        <v>165</v>
      </c>
      <c r="C1523" s="68">
        <v>210015500</v>
      </c>
      <c r="D1523" s="74" t="s">
        <v>1700</v>
      </c>
      <c r="E1523" s="73">
        <v>0</v>
      </c>
      <c r="F1523" s="66">
        <v>19976</v>
      </c>
    </row>
    <row r="1524" spans="1:6" s="67" customFormat="1" ht="12">
      <c r="A1524" s="57">
        <v>540818</v>
      </c>
      <c r="B1524" s="65" t="s">
        <v>165</v>
      </c>
      <c r="C1524" s="68">
        <v>210715507</v>
      </c>
      <c r="D1524" s="74" t="s">
        <v>1701</v>
      </c>
      <c r="E1524" s="73">
        <v>0</v>
      </c>
      <c r="F1524" s="66">
        <v>81312</v>
      </c>
    </row>
    <row r="1525" spans="1:6" s="67" customFormat="1" ht="12">
      <c r="A1525" s="57">
        <v>540818</v>
      </c>
      <c r="B1525" s="65" t="s">
        <v>165</v>
      </c>
      <c r="C1525" s="68">
        <v>211115511</v>
      </c>
      <c r="D1525" s="74" t="s">
        <v>1702</v>
      </c>
      <c r="E1525" s="73">
        <v>0</v>
      </c>
      <c r="F1525" s="66">
        <v>14225</v>
      </c>
    </row>
    <row r="1526" spans="1:6" s="67" customFormat="1" ht="12">
      <c r="A1526" s="57">
        <v>540818</v>
      </c>
      <c r="B1526" s="65" t="s">
        <v>165</v>
      </c>
      <c r="C1526" s="68">
        <v>211415514</v>
      </c>
      <c r="D1526" s="74" t="s">
        <v>1703</v>
      </c>
      <c r="E1526" s="73">
        <v>0</v>
      </c>
      <c r="F1526" s="66">
        <v>24606</v>
      </c>
    </row>
    <row r="1527" spans="1:6" s="67" customFormat="1" ht="12">
      <c r="A1527" s="57">
        <v>540818</v>
      </c>
      <c r="B1527" s="65" t="s">
        <v>165</v>
      </c>
      <c r="C1527" s="68">
        <v>211615516</v>
      </c>
      <c r="D1527" s="74" t="s">
        <v>1704</v>
      </c>
      <c r="E1527" s="73">
        <v>0</v>
      </c>
      <c r="F1527" s="66">
        <v>196337</v>
      </c>
    </row>
    <row r="1528" spans="1:6" s="67" customFormat="1" ht="12">
      <c r="A1528" s="57">
        <v>540818</v>
      </c>
      <c r="B1528" s="65" t="s">
        <v>165</v>
      </c>
      <c r="C1528" s="68">
        <v>211815518</v>
      </c>
      <c r="D1528" s="74" t="s">
        <v>1705</v>
      </c>
      <c r="E1528" s="73">
        <v>0</v>
      </c>
      <c r="F1528" s="66">
        <v>18553</v>
      </c>
    </row>
    <row r="1529" spans="1:6" s="67" customFormat="1" ht="12">
      <c r="A1529" s="57">
        <v>540818</v>
      </c>
      <c r="B1529" s="65" t="s">
        <v>165</v>
      </c>
      <c r="C1529" s="68">
        <v>212215522</v>
      </c>
      <c r="D1529" s="74" t="s">
        <v>1706</v>
      </c>
      <c r="E1529" s="73">
        <v>0</v>
      </c>
      <c r="F1529" s="66">
        <v>16223</v>
      </c>
    </row>
    <row r="1530" spans="1:6" s="67" customFormat="1" ht="12">
      <c r="A1530" s="57">
        <v>540818</v>
      </c>
      <c r="B1530" s="65" t="s">
        <v>165</v>
      </c>
      <c r="C1530" s="68">
        <v>213115531</v>
      </c>
      <c r="D1530" s="74" t="s">
        <v>1707</v>
      </c>
      <c r="E1530" s="73">
        <v>0</v>
      </c>
      <c r="F1530" s="66">
        <v>72363</v>
      </c>
    </row>
    <row r="1531" spans="1:6" s="67" customFormat="1" ht="12">
      <c r="A1531" s="57">
        <v>540818</v>
      </c>
      <c r="B1531" s="65" t="s">
        <v>165</v>
      </c>
      <c r="C1531" s="68">
        <v>213315533</v>
      </c>
      <c r="D1531" s="74" t="s">
        <v>1708</v>
      </c>
      <c r="E1531" s="73">
        <v>0</v>
      </c>
      <c r="F1531" s="66">
        <v>23823</v>
      </c>
    </row>
    <row r="1532" spans="1:6" s="67" customFormat="1" ht="12">
      <c r="A1532" s="57">
        <v>540818</v>
      </c>
      <c r="B1532" s="65" t="s">
        <v>165</v>
      </c>
      <c r="C1532" s="68">
        <v>213715537</v>
      </c>
      <c r="D1532" s="74" t="s">
        <v>1709</v>
      </c>
      <c r="E1532" s="73">
        <v>0</v>
      </c>
      <c r="F1532" s="66">
        <v>36592</v>
      </c>
    </row>
    <row r="1533" spans="1:6" s="67" customFormat="1" ht="12">
      <c r="A1533" s="57">
        <v>540818</v>
      </c>
      <c r="B1533" s="65" t="s">
        <v>165</v>
      </c>
      <c r="C1533" s="68">
        <v>214215542</v>
      </c>
      <c r="D1533" s="74" t="s">
        <v>1710</v>
      </c>
      <c r="E1533" s="73">
        <v>0</v>
      </c>
      <c r="F1533" s="66">
        <v>58777</v>
      </c>
    </row>
    <row r="1534" spans="1:6" s="67" customFormat="1" ht="12">
      <c r="A1534" s="57">
        <v>540818</v>
      </c>
      <c r="B1534" s="65" t="s">
        <v>165</v>
      </c>
      <c r="C1534" s="68">
        <v>215015550</v>
      </c>
      <c r="D1534" s="74" t="s">
        <v>1711</v>
      </c>
      <c r="E1534" s="73">
        <v>0</v>
      </c>
      <c r="F1534" s="66">
        <v>14338</v>
      </c>
    </row>
    <row r="1535" spans="1:6" s="67" customFormat="1" ht="12">
      <c r="A1535" s="57">
        <v>540818</v>
      </c>
      <c r="B1535" s="65" t="s">
        <v>165</v>
      </c>
      <c r="C1535" s="68">
        <v>217215572</v>
      </c>
      <c r="D1535" s="74" t="s">
        <v>1712</v>
      </c>
      <c r="E1535" s="73">
        <v>0</v>
      </c>
      <c r="F1535" s="66">
        <v>339799</v>
      </c>
    </row>
    <row r="1536" spans="1:6" s="67" customFormat="1" ht="12">
      <c r="A1536" s="57">
        <v>540818</v>
      </c>
      <c r="B1536" s="65" t="s">
        <v>165</v>
      </c>
      <c r="C1536" s="68">
        <v>218015580</v>
      </c>
      <c r="D1536" s="74" t="s">
        <v>1713</v>
      </c>
      <c r="E1536" s="73">
        <v>0</v>
      </c>
      <c r="F1536" s="66">
        <v>57255</v>
      </c>
    </row>
    <row r="1537" spans="1:6" s="67" customFormat="1" ht="12">
      <c r="A1537" s="57">
        <v>540818</v>
      </c>
      <c r="B1537" s="65" t="s">
        <v>165</v>
      </c>
      <c r="C1537" s="68">
        <v>219915599</v>
      </c>
      <c r="D1537" s="74" t="s">
        <v>1714</v>
      </c>
      <c r="E1537" s="73">
        <v>0</v>
      </c>
      <c r="F1537" s="66">
        <v>74031</v>
      </c>
    </row>
    <row r="1538" spans="1:6" s="67" customFormat="1" ht="12">
      <c r="A1538" s="57">
        <v>540818</v>
      </c>
      <c r="B1538" s="65" t="s">
        <v>165</v>
      </c>
      <c r="C1538" s="68">
        <v>210015600</v>
      </c>
      <c r="D1538" s="74" t="s">
        <v>1715</v>
      </c>
      <c r="E1538" s="73">
        <v>0</v>
      </c>
      <c r="F1538" s="66">
        <v>44021</v>
      </c>
    </row>
    <row r="1539" spans="1:6" s="67" customFormat="1" ht="12">
      <c r="A1539" s="57">
        <v>540818</v>
      </c>
      <c r="B1539" s="65" t="s">
        <v>165</v>
      </c>
      <c r="C1539" s="68">
        <v>212115621</v>
      </c>
      <c r="D1539" s="74" t="s">
        <v>1716</v>
      </c>
      <c r="E1539" s="73">
        <v>0</v>
      </c>
      <c r="F1539" s="66">
        <v>18614</v>
      </c>
    </row>
    <row r="1540" spans="1:6" s="67" customFormat="1" ht="12">
      <c r="A1540" s="57">
        <v>540818</v>
      </c>
      <c r="B1540" s="65" t="s">
        <v>165</v>
      </c>
      <c r="C1540" s="68">
        <v>213215632</v>
      </c>
      <c r="D1540" s="74" t="s">
        <v>1717</v>
      </c>
      <c r="E1540" s="73">
        <v>0</v>
      </c>
      <c r="F1540" s="66">
        <v>111747</v>
      </c>
    </row>
    <row r="1541" spans="1:6" s="67" customFormat="1" ht="12">
      <c r="A1541" s="57">
        <v>540818</v>
      </c>
      <c r="B1541" s="65" t="s">
        <v>165</v>
      </c>
      <c r="C1541" s="68">
        <v>213815638</v>
      </c>
      <c r="D1541" s="74" t="s">
        <v>1718</v>
      </c>
      <c r="E1541" s="73">
        <v>0</v>
      </c>
      <c r="F1541" s="66">
        <v>26453</v>
      </c>
    </row>
    <row r="1542" spans="1:6" s="67" customFormat="1" ht="12">
      <c r="A1542" s="57">
        <v>540818</v>
      </c>
      <c r="B1542" s="65" t="s">
        <v>165</v>
      </c>
      <c r="C1542" s="68">
        <v>214615646</v>
      </c>
      <c r="D1542" s="74" t="s">
        <v>1719</v>
      </c>
      <c r="E1542" s="73">
        <v>0</v>
      </c>
      <c r="F1542" s="66">
        <v>122185</v>
      </c>
    </row>
    <row r="1543" spans="1:6" s="67" customFormat="1" ht="12">
      <c r="A1543" s="57">
        <v>540818</v>
      </c>
      <c r="B1543" s="65" t="s">
        <v>165</v>
      </c>
      <c r="C1543" s="68">
        <v>216015660</v>
      </c>
      <c r="D1543" s="74" t="s">
        <v>1720</v>
      </c>
      <c r="E1543" s="73">
        <v>0</v>
      </c>
      <c r="F1543" s="66">
        <v>15890</v>
      </c>
    </row>
    <row r="1544" spans="1:6" s="67" customFormat="1" ht="12">
      <c r="A1544" s="57">
        <v>540818</v>
      </c>
      <c r="B1544" s="65" t="s">
        <v>165</v>
      </c>
      <c r="C1544" s="68">
        <v>216415664</v>
      </c>
      <c r="D1544" s="74" t="s">
        <v>1721</v>
      </c>
      <c r="E1544" s="73">
        <v>0</v>
      </c>
      <c r="F1544" s="66">
        <v>41556</v>
      </c>
    </row>
    <row r="1545" spans="1:6" s="67" customFormat="1" ht="12">
      <c r="A1545" s="57">
        <v>540818</v>
      </c>
      <c r="B1545" s="65" t="s">
        <v>165</v>
      </c>
      <c r="C1545" s="68">
        <v>216715667</v>
      </c>
      <c r="D1545" s="74" t="s">
        <v>1722</v>
      </c>
      <c r="E1545" s="73">
        <v>0</v>
      </c>
      <c r="F1545" s="66">
        <v>42736</v>
      </c>
    </row>
    <row r="1546" spans="1:6" s="67" customFormat="1" ht="12">
      <c r="A1546" s="57">
        <v>540818</v>
      </c>
      <c r="B1546" s="65" t="s">
        <v>165</v>
      </c>
      <c r="C1546" s="68">
        <v>217315673</v>
      </c>
      <c r="D1546" s="74" t="s">
        <v>1723</v>
      </c>
      <c r="E1546" s="73">
        <v>0</v>
      </c>
      <c r="F1546" s="66">
        <v>38401</v>
      </c>
    </row>
    <row r="1547" spans="1:6" s="67" customFormat="1" ht="12">
      <c r="A1547" s="57">
        <v>540818</v>
      </c>
      <c r="B1547" s="65" t="s">
        <v>165</v>
      </c>
      <c r="C1547" s="68">
        <v>217615676</v>
      </c>
      <c r="D1547" s="74" t="s">
        <v>1724</v>
      </c>
      <c r="E1547" s="73">
        <v>0</v>
      </c>
      <c r="F1547" s="66">
        <v>30932</v>
      </c>
    </row>
    <row r="1548" spans="1:6" s="67" customFormat="1" ht="12">
      <c r="A1548" s="57">
        <v>540818</v>
      </c>
      <c r="B1548" s="65" t="s">
        <v>165</v>
      </c>
      <c r="C1548" s="68">
        <v>218115681</v>
      </c>
      <c r="D1548" s="74" t="s">
        <v>1725</v>
      </c>
      <c r="E1548" s="73">
        <v>0</v>
      </c>
      <c r="F1548" s="66">
        <v>77572</v>
      </c>
    </row>
    <row r="1549" spans="1:6" s="67" customFormat="1" ht="12">
      <c r="A1549" s="57">
        <v>540818</v>
      </c>
      <c r="B1549" s="65" t="s">
        <v>165</v>
      </c>
      <c r="C1549" s="68">
        <v>218615686</v>
      </c>
      <c r="D1549" s="74" t="s">
        <v>1726</v>
      </c>
      <c r="E1549" s="73">
        <v>0</v>
      </c>
      <c r="F1549" s="66">
        <v>61501</v>
      </c>
    </row>
    <row r="1550" spans="1:6" s="67" customFormat="1" ht="12">
      <c r="A1550" s="57">
        <v>540818</v>
      </c>
      <c r="B1550" s="65" t="s">
        <v>165</v>
      </c>
      <c r="C1550" s="68">
        <v>219015690</v>
      </c>
      <c r="D1550" s="74" t="s">
        <v>1727</v>
      </c>
      <c r="E1550" s="73">
        <v>0</v>
      </c>
      <c r="F1550" s="66">
        <v>34746</v>
      </c>
    </row>
    <row r="1551" spans="1:6" s="67" customFormat="1" ht="12">
      <c r="A1551" s="57">
        <v>540818</v>
      </c>
      <c r="B1551" s="65" t="s">
        <v>165</v>
      </c>
      <c r="C1551" s="68">
        <v>219315693</v>
      </c>
      <c r="D1551" s="74" t="s">
        <v>1728</v>
      </c>
      <c r="E1551" s="73">
        <v>0</v>
      </c>
      <c r="F1551" s="66">
        <v>73486</v>
      </c>
    </row>
    <row r="1552" spans="1:6" s="67" customFormat="1" ht="12">
      <c r="A1552" s="57">
        <v>540818</v>
      </c>
      <c r="B1552" s="65" t="s">
        <v>165</v>
      </c>
      <c r="C1552" s="68">
        <v>219615696</v>
      </c>
      <c r="D1552" s="74" t="s">
        <v>1729</v>
      </c>
      <c r="E1552" s="73">
        <v>0</v>
      </c>
      <c r="F1552" s="66">
        <v>18826</v>
      </c>
    </row>
    <row r="1553" spans="1:6" s="67" customFormat="1" ht="12">
      <c r="A1553" s="57">
        <v>540818</v>
      </c>
      <c r="B1553" s="65" t="s">
        <v>165</v>
      </c>
      <c r="C1553" s="68">
        <v>212015720</v>
      </c>
      <c r="D1553" s="74" t="s">
        <v>1730</v>
      </c>
      <c r="E1553" s="73">
        <v>0</v>
      </c>
      <c r="F1553" s="66">
        <v>18152</v>
      </c>
    </row>
    <row r="1554" spans="1:6" s="67" customFormat="1" ht="12">
      <c r="A1554" s="57">
        <v>540818</v>
      </c>
      <c r="B1554" s="65" t="s">
        <v>165</v>
      </c>
      <c r="C1554" s="68">
        <v>212315723</v>
      </c>
      <c r="D1554" s="74" t="s">
        <v>1731</v>
      </c>
      <c r="E1554" s="73">
        <v>0</v>
      </c>
      <c r="F1554" s="66">
        <v>9413</v>
      </c>
    </row>
    <row r="1555" spans="1:6" s="67" customFormat="1" ht="12">
      <c r="A1555" s="57">
        <v>540818</v>
      </c>
      <c r="B1555" s="65" t="s">
        <v>165</v>
      </c>
      <c r="C1555" s="68">
        <v>214015740</v>
      </c>
      <c r="D1555" s="74" t="s">
        <v>1732</v>
      </c>
      <c r="E1555" s="73">
        <v>0</v>
      </c>
      <c r="F1555" s="66">
        <v>68735</v>
      </c>
    </row>
    <row r="1556" spans="1:6" s="67" customFormat="1" ht="12">
      <c r="A1556" s="57">
        <v>540818</v>
      </c>
      <c r="B1556" s="65" t="s">
        <v>165</v>
      </c>
      <c r="C1556" s="68">
        <v>215315753</v>
      </c>
      <c r="D1556" s="74" t="s">
        <v>1733</v>
      </c>
      <c r="E1556" s="73">
        <v>0</v>
      </c>
      <c r="F1556" s="66">
        <v>75393</v>
      </c>
    </row>
    <row r="1557" spans="1:6" s="67" customFormat="1" ht="12">
      <c r="A1557" s="57">
        <v>540818</v>
      </c>
      <c r="B1557" s="65" t="s">
        <v>165</v>
      </c>
      <c r="C1557" s="68">
        <v>215515755</v>
      </c>
      <c r="D1557" s="74" t="s">
        <v>1734</v>
      </c>
      <c r="E1557" s="73">
        <v>0</v>
      </c>
      <c r="F1557" s="66">
        <v>65750</v>
      </c>
    </row>
    <row r="1558" spans="1:6" s="67" customFormat="1" ht="12">
      <c r="A1558" s="57">
        <v>540818</v>
      </c>
      <c r="B1558" s="65" t="s">
        <v>165</v>
      </c>
      <c r="C1558" s="68">
        <v>215715757</v>
      </c>
      <c r="D1558" s="74" t="s">
        <v>1735</v>
      </c>
      <c r="E1558" s="73">
        <v>0</v>
      </c>
      <c r="F1558" s="66">
        <v>55660</v>
      </c>
    </row>
    <row r="1559" spans="1:6" s="67" customFormat="1" ht="12">
      <c r="A1559" s="57">
        <v>540818</v>
      </c>
      <c r="B1559" s="65" t="s">
        <v>165</v>
      </c>
      <c r="C1559" s="68">
        <v>216115761</v>
      </c>
      <c r="D1559" s="74" t="s">
        <v>1736</v>
      </c>
      <c r="E1559" s="73">
        <v>0</v>
      </c>
      <c r="F1559" s="66">
        <v>28057</v>
      </c>
    </row>
    <row r="1560" spans="1:6" s="67" customFormat="1" ht="12">
      <c r="A1560" s="57">
        <v>540818</v>
      </c>
      <c r="B1560" s="65" t="s">
        <v>165</v>
      </c>
      <c r="C1560" s="68">
        <v>216215762</v>
      </c>
      <c r="D1560" s="74" t="s">
        <v>1737</v>
      </c>
      <c r="E1560" s="73">
        <v>0</v>
      </c>
      <c r="F1560" s="66">
        <v>26725</v>
      </c>
    </row>
    <row r="1561" spans="1:6" s="67" customFormat="1" ht="12">
      <c r="A1561" s="57">
        <v>540818</v>
      </c>
      <c r="B1561" s="65" t="s">
        <v>165</v>
      </c>
      <c r="C1561" s="68">
        <v>216315763</v>
      </c>
      <c r="D1561" s="74" t="s">
        <v>1738</v>
      </c>
      <c r="E1561" s="73">
        <v>0</v>
      </c>
      <c r="F1561" s="66">
        <v>57233</v>
      </c>
    </row>
    <row r="1562" spans="1:6" s="67" customFormat="1" ht="12">
      <c r="A1562" s="57">
        <v>540818</v>
      </c>
      <c r="B1562" s="65" t="s">
        <v>165</v>
      </c>
      <c r="C1562" s="68">
        <v>216415764</v>
      </c>
      <c r="D1562" s="74" t="s">
        <v>1739</v>
      </c>
      <c r="E1562" s="73">
        <v>0</v>
      </c>
      <c r="F1562" s="66">
        <v>48033</v>
      </c>
    </row>
    <row r="1563" spans="1:6" s="67" customFormat="1" ht="12">
      <c r="A1563" s="57">
        <v>540818</v>
      </c>
      <c r="B1563" s="65" t="s">
        <v>165</v>
      </c>
      <c r="C1563" s="68">
        <v>217415774</v>
      </c>
      <c r="D1563" s="74" t="s">
        <v>1740</v>
      </c>
      <c r="E1563" s="73">
        <v>0</v>
      </c>
      <c r="F1563" s="66">
        <v>23130</v>
      </c>
    </row>
    <row r="1564" spans="1:6" s="67" customFormat="1" ht="12">
      <c r="A1564" s="57">
        <v>540818</v>
      </c>
      <c r="B1564" s="65" t="s">
        <v>165</v>
      </c>
      <c r="C1564" s="68">
        <v>217615776</v>
      </c>
      <c r="D1564" s="74" t="s">
        <v>1741</v>
      </c>
      <c r="E1564" s="73">
        <v>0</v>
      </c>
      <c r="F1564" s="66">
        <v>36744</v>
      </c>
    </row>
    <row r="1565" spans="1:6" s="67" customFormat="1" ht="12">
      <c r="A1565" s="57">
        <v>540818</v>
      </c>
      <c r="B1565" s="65" t="s">
        <v>165</v>
      </c>
      <c r="C1565" s="68">
        <v>217815778</v>
      </c>
      <c r="D1565" s="74" t="s">
        <v>1742</v>
      </c>
      <c r="E1565" s="73">
        <v>0</v>
      </c>
      <c r="F1565" s="66">
        <v>30357</v>
      </c>
    </row>
    <row r="1566" spans="1:6" s="67" customFormat="1" ht="12">
      <c r="A1566" s="57">
        <v>540818</v>
      </c>
      <c r="B1566" s="65" t="s">
        <v>165</v>
      </c>
      <c r="C1566" s="68">
        <v>219015790</v>
      </c>
      <c r="D1566" s="74" t="s">
        <v>1743</v>
      </c>
      <c r="E1566" s="73">
        <v>0</v>
      </c>
      <c r="F1566" s="66">
        <v>43129</v>
      </c>
    </row>
    <row r="1567" spans="1:6" s="67" customFormat="1" ht="12">
      <c r="A1567" s="57">
        <v>540818</v>
      </c>
      <c r="B1567" s="65" t="s">
        <v>165</v>
      </c>
      <c r="C1567" s="68">
        <v>219815798</v>
      </c>
      <c r="D1567" s="74" t="s">
        <v>1744</v>
      </c>
      <c r="E1567" s="73">
        <v>0</v>
      </c>
      <c r="F1567" s="66">
        <v>28753</v>
      </c>
    </row>
    <row r="1568" spans="1:6" s="67" customFormat="1" ht="12">
      <c r="A1568" s="57">
        <v>540818</v>
      </c>
      <c r="B1568" s="65" t="s">
        <v>165</v>
      </c>
      <c r="C1568" s="68">
        <v>210415804</v>
      </c>
      <c r="D1568" s="74" t="s">
        <v>1745</v>
      </c>
      <c r="E1568" s="73">
        <v>0</v>
      </c>
      <c r="F1568" s="66">
        <v>64134</v>
      </c>
    </row>
    <row r="1569" spans="1:6" s="67" customFormat="1" ht="12">
      <c r="A1569" s="57">
        <v>540818</v>
      </c>
      <c r="B1569" s="65" t="s">
        <v>165</v>
      </c>
      <c r="C1569" s="68">
        <v>210615806</v>
      </c>
      <c r="D1569" s="74" t="s">
        <v>1746</v>
      </c>
      <c r="E1569" s="73">
        <v>0</v>
      </c>
      <c r="F1569" s="66">
        <v>80629</v>
      </c>
    </row>
    <row r="1570" spans="1:6" s="67" customFormat="1" ht="12">
      <c r="A1570" s="57">
        <v>540818</v>
      </c>
      <c r="B1570" s="65" t="s">
        <v>165</v>
      </c>
      <c r="C1570" s="68">
        <v>210815808</v>
      </c>
      <c r="D1570" s="74" t="s">
        <v>1747</v>
      </c>
      <c r="E1570" s="73">
        <v>0</v>
      </c>
      <c r="F1570" s="66">
        <v>16980</v>
      </c>
    </row>
    <row r="1571" spans="1:6" s="67" customFormat="1" ht="12">
      <c r="A1571" s="57">
        <v>540818</v>
      </c>
      <c r="B1571" s="65" t="s">
        <v>165</v>
      </c>
      <c r="C1571" s="68">
        <v>211015810</v>
      </c>
      <c r="D1571" s="74" t="s">
        <v>1748</v>
      </c>
      <c r="E1571" s="73">
        <v>0</v>
      </c>
      <c r="F1571" s="66">
        <v>28135</v>
      </c>
    </row>
    <row r="1572" spans="1:6" s="67" customFormat="1" ht="12">
      <c r="A1572" s="57">
        <v>540818</v>
      </c>
      <c r="B1572" s="65" t="s">
        <v>165</v>
      </c>
      <c r="C1572" s="68">
        <v>211415814</v>
      </c>
      <c r="D1572" s="74" t="s">
        <v>1749</v>
      </c>
      <c r="E1572" s="73">
        <v>0</v>
      </c>
      <c r="F1572" s="66">
        <v>70884</v>
      </c>
    </row>
    <row r="1573" spans="1:6" s="67" customFormat="1" ht="12">
      <c r="A1573" s="57">
        <v>540818</v>
      </c>
      <c r="B1573" s="65" t="s">
        <v>165</v>
      </c>
      <c r="C1573" s="68">
        <v>211615816</v>
      </c>
      <c r="D1573" s="74" t="s">
        <v>1750</v>
      </c>
      <c r="E1573" s="73">
        <v>0</v>
      </c>
      <c r="F1573" s="66">
        <v>38438</v>
      </c>
    </row>
    <row r="1574" spans="1:6" s="67" customFormat="1" ht="12">
      <c r="A1574" s="57">
        <v>540818</v>
      </c>
      <c r="B1574" s="65" t="s">
        <v>165</v>
      </c>
      <c r="C1574" s="68">
        <v>212015820</v>
      </c>
      <c r="D1574" s="74" t="s">
        <v>1751</v>
      </c>
      <c r="E1574" s="73">
        <v>0</v>
      </c>
      <c r="F1574" s="66">
        <v>29721</v>
      </c>
    </row>
    <row r="1575" spans="1:6" s="67" customFormat="1" ht="12">
      <c r="A1575" s="57">
        <v>540818</v>
      </c>
      <c r="B1575" s="65" t="s">
        <v>165</v>
      </c>
      <c r="C1575" s="68">
        <v>212215822</v>
      </c>
      <c r="D1575" s="74" t="s">
        <v>1752</v>
      </c>
      <c r="E1575" s="73">
        <v>0</v>
      </c>
      <c r="F1575" s="66">
        <v>42010</v>
      </c>
    </row>
    <row r="1576" spans="1:6" s="67" customFormat="1" ht="12">
      <c r="A1576" s="57">
        <v>540818</v>
      </c>
      <c r="B1576" s="65" t="s">
        <v>165</v>
      </c>
      <c r="C1576" s="68">
        <v>213215832</v>
      </c>
      <c r="D1576" s="74" t="s">
        <v>1753</v>
      </c>
      <c r="E1576" s="73">
        <v>0</v>
      </c>
      <c r="F1576" s="66">
        <v>13773</v>
      </c>
    </row>
    <row r="1577" spans="1:6" s="67" customFormat="1" ht="12">
      <c r="A1577" s="57">
        <v>540818</v>
      </c>
      <c r="B1577" s="65" t="s">
        <v>165</v>
      </c>
      <c r="C1577" s="68">
        <v>213515835</v>
      </c>
      <c r="D1577" s="74" t="s">
        <v>1754</v>
      </c>
      <c r="E1577" s="73">
        <v>0</v>
      </c>
      <c r="F1577" s="66">
        <v>55932</v>
      </c>
    </row>
    <row r="1578" spans="1:6" s="67" customFormat="1" ht="12">
      <c r="A1578" s="57">
        <v>540818</v>
      </c>
      <c r="B1578" s="65" t="s">
        <v>165</v>
      </c>
      <c r="C1578" s="68">
        <v>213715837</v>
      </c>
      <c r="D1578" s="74" t="s">
        <v>1755</v>
      </c>
      <c r="E1578" s="73">
        <v>0</v>
      </c>
      <c r="F1578" s="66">
        <v>69068</v>
      </c>
    </row>
    <row r="1579" spans="1:6" s="67" customFormat="1" ht="12">
      <c r="A1579" s="57">
        <v>540818</v>
      </c>
      <c r="B1579" s="65" t="s">
        <v>165</v>
      </c>
      <c r="C1579" s="68">
        <v>213915839</v>
      </c>
      <c r="D1579" s="74" t="s">
        <v>1756</v>
      </c>
      <c r="E1579" s="73">
        <v>0</v>
      </c>
      <c r="F1579" s="66">
        <v>18725</v>
      </c>
    </row>
    <row r="1580" spans="1:6" s="67" customFormat="1" ht="12">
      <c r="A1580" s="57">
        <v>540818</v>
      </c>
      <c r="B1580" s="65" t="s">
        <v>165</v>
      </c>
      <c r="C1580" s="68">
        <v>214215842</v>
      </c>
      <c r="D1580" s="74" t="s">
        <v>1757</v>
      </c>
      <c r="E1580" s="73">
        <v>0</v>
      </c>
      <c r="F1580" s="66">
        <v>64431</v>
      </c>
    </row>
    <row r="1581" spans="1:6" s="67" customFormat="1" ht="12">
      <c r="A1581" s="57">
        <v>540818</v>
      </c>
      <c r="B1581" s="65" t="s">
        <v>165</v>
      </c>
      <c r="C1581" s="68">
        <v>216115861</v>
      </c>
      <c r="D1581" s="74" t="s">
        <v>1758</v>
      </c>
      <c r="E1581" s="73">
        <v>0</v>
      </c>
      <c r="F1581" s="66">
        <v>109170</v>
      </c>
    </row>
    <row r="1582" spans="1:6" s="67" customFormat="1" ht="12">
      <c r="A1582" s="57">
        <v>540818</v>
      </c>
      <c r="B1582" s="65" t="s">
        <v>165</v>
      </c>
      <c r="C1582" s="68">
        <v>217915879</v>
      </c>
      <c r="D1582" s="74" t="s">
        <v>1759</v>
      </c>
      <c r="E1582" s="73">
        <v>0</v>
      </c>
      <c r="F1582" s="66">
        <v>23608</v>
      </c>
    </row>
    <row r="1583" spans="1:6" s="67" customFormat="1" ht="12">
      <c r="A1583" s="57">
        <v>540818</v>
      </c>
      <c r="B1583" s="65" t="s">
        <v>165</v>
      </c>
      <c r="C1583" s="68">
        <v>219715897</v>
      </c>
      <c r="D1583" s="74" t="s">
        <v>1760</v>
      </c>
      <c r="E1583" s="73">
        <v>0</v>
      </c>
      <c r="F1583" s="66">
        <v>49818</v>
      </c>
    </row>
    <row r="1584" spans="1:6" s="67" customFormat="1" ht="12">
      <c r="A1584" s="57">
        <v>540818</v>
      </c>
      <c r="B1584" s="65" t="s">
        <v>165</v>
      </c>
      <c r="C1584" s="68">
        <v>211317013</v>
      </c>
      <c r="D1584" s="74" t="s">
        <v>1761</v>
      </c>
      <c r="E1584" s="73">
        <v>0</v>
      </c>
      <c r="F1584" s="66">
        <v>178056</v>
      </c>
    </row>
    <row r="1585" spans="1:6" s="67" customFormat="1" ht="12">
      <c r="A1585" s="57">
        <v>540818</v>
      </c>
      <c r="B1585" s="65" t="s">
        <v>165</v>
      </c>
      <c r="C1585" s="68">
        <v>214217042</v>
      </c>
      <c r="D1585" s="74" t="s">
        <v>1762</v>
      </c>
      <c r="E1585" s="73">
        <v>0</v>
      </c>
      <c r="F1585" s="66">
        <v>256839</v>
      </c>
    </row>
    <row r="1586" spans="1:6" s="67" customFormat="1" ht="12">
      <c r="A1586" s="57">
        <v>540818</v>
      </c>
      <c r="B1586" s="65" t="s">
        <v>165</v>
      </c>
      <c r="C1586" s="68">
        <v>215017050</v>
      </c>
      <c r="D1586" s="74" t="s">
        <v>1763</v>
      </c>
      <c r="E1586" s="73">
        <v>0</v>
      </c>
      <c r="F1586" s="66">
        <v>95278</v>
      </c>
    </row>
    <row r="1587" spans="1:6" s="67" customFormat="1" ht="12">
      <c r="A1587" s="57">
        <v>540818</v>
      </c>
      <c r="B1587" s="65" t="s">
        <v>165</v>
      </c>
      <c r="C1587" s="68">
        <v>218817088</v>
      </c>
      <c r="D1587" s="74" t="s">
        <v>1764</v>
      </c>
      <c r="E1587" s="73">
        <v>0</v>
      </c>
      <c r="F1587" s="66">
        <v>80599</v>
      </c>
    </row>
    <row r="1588" spans="1:6" s="67" customFormat="1" ht="12">
      <c r="A1588" s="57">
        <v>540818</v>
      </c>
      <c r="B1588" s="65" t="s">
        <v>165</v>
      </c>
      <c r="C1588" s="68">
        <v>217417174</v>
      </c>
      <c r="D1588" s="74" t="s">
        <v>1765</v>
      </c>
      <c r="E1588" s="73">
        <v>0</v>
      </c>
      <c r="F1588" s="66">
        <v>336954</v>
      </c>
    </row>
    <row r="1589" spans="1:6" s="67" customFormat="1" ht="12">
      <c r="A1589" s="57">
        <v>540818</v>
      </c>
      <c r="B1589" s="65" t="s">
        <v>165</v>
      </c>
      <c r="C1589" s="68">
        <v>217217272</v>
      </c>
      <c r="D1589" s="74" t="s">
        <v>1766</v>
      </c>
      <c r="E1589" s="73">
        <v>0</v>
      </c>
      <c r="F1589" s="66">
        <v>79237</v>
      </c>
    </row>
    <row r="1590" spans="1:6" s="67" customFormat="1" ht="12">
      <c r="A1590" s="57">
        <v>540818</v>
      </c>
      <c r="B1590" s="65" t="s">
        <v>165</v>
      </c>
      <c r="C1590" s="68">
        <v>218017380</v>
      </c>
      <c r="D1590" s="74" t="s">
        <v>1767</v>
      </c>
      <c r="E1590" s="73">
        <v>0</v>
      </c>
      <c r="F1590" s="66">
        <v>483231</v>
      </c>
    </row>
    <row r="1591" spans="1:6" s="67" customFormat="1" ht="12">
      <c r="A1591" s="57">
        <v>540818</v>
      </c>
      <c r="B1591" s="65" t="s">
        <v>165</v>
      </c>
      <c r="C1591" s="68">
        <v>218817388</v>
      </c>
      <c r="D1591" s="74" t="s">
        <v>1768</v>
      </c>
      <c r="E1591" s="73">
        <v>0</v>
      </c>
      <c r="F1591" s="66">
        <v>54903</v>
      </c>
    </row>
    <row r="1592" spans="1:6" s="67" customFormat="1" ht="12">
      <c r="A1592" s="57">
        <v>540818</v>
      </c>
      <c r="B1592" s="65" t="s">
        <v>165</v>
      </c>
      <c r="C1592" s="68">
        <v>213317433</v>
      </c>
      <c r="D1592" s="74" t="s">
        <v>1769</v>
      </c>
      <c r="E1592" s="73">
        <v>0</v>
      </c>
      <c r="F1592" s="66">
        <v>135744</v>
      </c>
    </row>
    <row r="1593" spans="1:6" s="67" customFormat="1" ht="12">
      <c r="A1593" s="57">
        <v>540818</v>
      </c>
      <c r="B1593" s="65" t="s">
        <v>165</v>
      </c>
      <c r="C1593" s="68">
        <v>214217442</v>
      </c>
      <c r="D1593" s="74" t="s">
        <v>1770</v>
      </c>
      <c r="E1593" s="73">
        <v>0</v>
      </c>
      <c r="F1593" s="66">
        <v>71126</v>
      </c>
    </row>
    <row r="1594" spans="1:6" s="67" customFormat="1" ht="12">
      <c r="A1594" s="57">
        <v>540818</v>
      </c>
      <c r="B1594" s="65" t="s">
        <v>165</v>
      </c>
      <c r="C1594" s="68">
        <v>214417444</v>
      </c>
      <c r="D1594" s="74" t="s">
        <v>1771</v>
      </c>
      <c r="E1594" s="73">
        <v>0</v>
      </c>
      <c r="F1594" s="66">
        <v>104176</v>
      </c>
    </row>
    <row r="1595" spans="1:6" s="67" customFormat="1" ht="12">
      <c r="A1595" s="57">
        <v>540818</v>
      </c>
      <c r="B1595" s="65" t="s">
        <v>165</v>
      </c>
      <c r="C1595" s="68">
        <v>214617446</v>
      </c>
      <c r="D1595" s="74" t="s">
        <v>1772</v>
      </c>
      <c r="E1595" s="73">
        <v>0</v>
      </c>
      <c r="F1595" s="66">
        <v>18916</v>
      </c>
    </row>
    <row r="1596" spans="1:6" s="67" customFormat="1" ht="12">
      <c r="A1596" s="57">
        <v>540818</v>
      </c>
      <c r="B1596" s="65" t="s">
        <v>165</v>
      </c>
      <c r="C1596" s="68">
        <v>218617486</v>
      </c>
      <c r="D1596" s="74" t="s">
        <v>1773</v>
      </c>
      <c r="E1596" s="73">
        <v>0</v>
      </c>
      <c r="F1596" s="66">
        <v>167614</v>
      </c>
    </row>
    <row r="1597" spans="1:6" s="67" customFormat="1" ht="12">
      <c r="A1597" s="57">
        <v>540818</v>
      </c>
      <c r="B1597" s="65" t="s">
        <v>165</v>
      </c>
      <c r="C1597" s="68">
        <v>219517495</v>
      </c>
      <c r="D1597" s="74" t="s">
        <v>1774</v>
      </c>
      <c r="E1597" s="73">
        <v>0</v>
      </c>
      <c r="F1597" s="66">
        <v>54678</v>
      </c>
    </row>
    <row r="1598" spans="1:6" s="67" customFormat="1" ht="12">
      <c r="A1598" s="57">
        <v>540818</v>
      </c>
      <c r="B1598" s="65" t="s">
        <v>165</v>
      </c>
      <c r="C1598" s="68">
        <v>211317513</v>
      </c>
      <c r="D1598" s="74" t="s">
        <v>1775</v>
      </c>
      <c r="E1598" s="73">
        <v>0</v>
      </c>
      <c r="F1598" s="66">
        <v>111713</v>
      </c>
    </row>
    <row r="1599" spans="1:6" s="67" customFormat="1" ht="12">
      <c r="A1599" s="57">
        <v>540818</v>
      </c>
      <c r="B1599" s="65" t="s">
        <v>165</v>
      </c>
      <c r="C1599" s="68">
        <v>212417524</v>
      </c>
      <c r="D1599" s="74" t="s">
        <v>1776</v>
      </c>
      <c r="E1599" s="73">
        <v>0</v>
      </c>
      <c r="F1599" s="66">
        <v>125423</v>
      </c>
    </row>
    <row r="1600" spans="1:6" s="67" customFormat="1" ht="12">
      <c r="A1600" s="57">
        <v>540818</v>
      </c>
      <c r="B1600" s="65" t="s">
        <v>165</v>
      </c>
      <c r="C1600" s="68">
        <v>214117541</v>
      </c>
      <c r="D1600" s="74" t="s">
        <v>1777</v>
      </c>
      <c r="E1600" s="73">
        <v>0</v>
      </c>
      <c r="F1600" s="66">
        <v>177572</v>
      </c>
    </row>
    <row r="1601" spans="1:6" s="67" customFormat="1" ht="12">
      <c r="A1601" s="57">
        <v>540818</v>
      </c>
      <c r="B1601" s="65" t="s">
        <v>165</v>
      </c>
      <c r="C1601" s="68">
        <v>211417614</v>
      </c>
      <c r="D1601" s="74" t="s">
        <v>1778</v>
      </c>
      <c r="E1601" s="73">
        <v>0</v>
      </c>
      <c r="F1601" s="66">
        <v>395523</v>
      </c>
    </row>
    <row r="1602" spans="1:6" s="67" customFormat="1" ht="12">
      <c r="A1602" s="57">
        <v>540818</v>
      </c>
      <c r="B1602" s="65" t="s">
        <v>165</v>
      </c>
      <c r="C1602" s="68">
        <v>211617616</v>
      </c>
      <c r="D1602" s="74" t="s">
        <v>1779</v>
      </c>
      <c r="E1602" s="73">
        <v>0</v>
      </c>
      <c r="F1602" s="66">
        <v>81507</v>
      </c>
    </row>
    <row r="1603" spans="1:6" s="67" customFormat="1" ht="12">
      <c r="A1603" s="57">
        <v>540818</v>
      </c>
      <c r="B1603" s="65" t="s">
        <v>165</v>
      </c>
      <c r="C1603" s="68">
        <v>215317653</v>
      </c>
      <c r="D1603" s="74" t="s">
        <v>1780</v>
      </c>
      <c r="E1603" s="73">
        <v>0</v>
      </c>
      <c r="F1603" s="66">
        <v>137046</v>
      </c>
    </row>
    <row r="1604" spans="1:6" s="67" customFormat="1" ht="12">
      <c r="A1604" s="57">
        <v>540818</v>
      </c>
      <c r="B1604" s="65" t="s">
        <v>165</v>
      </c>
      <c r="C1604" s="68">
        <v>216217662</v>
      </c>
      <c r="D1604" s="74" t="s">
        <v>1781</v>
      </c>
      <c r="E1604" s="73">
        <v>0</v>
      </c>
      <c r="F1604" s="66">
        <v>178060</v>
      </c>
    </row>
    <row r="1605" spans="1:6" s="67" customFormat="1" ht="12">
      <c r="A1605" s="57">
        <v>540818</v>
      </c>
      <c r="B1605" s="65" t="s">
        <v>165</v>
      </c>
      <c r="C1605" s="68">
        <v>216517665</v>
      </c>
      <c r="D1605" s="74" t="s">
        <v>1782</v>
      </c>
      <c r="E1605" s="73">
        <v>0</v>
      </c>
      <c r="F1605" s="66">
        <v>41828</v>
      </c>
    </row>
    <row r="1606" spans="1:6" s="67" customFormat="1" ht="12">
      <c r="A1606" s="57">
        <v>540818</v>
      </c>
      <c r="B1606" s="65" t="s">
        <v>165</v>
      </c>
      <c r="C1606" s="68">
        <v>217717777</v>
      </c>
      <c r="D1606" s="74" t="s">
        <v>1783</v>
      </c>
      <c r="E1606" s="73">
        <v>0</v>
      </c>
      <c r="F1606" s="66">
        <v>191555</v>
      </c>
    </row>
    <row r="1607" spans="1:6" s="67" customFormat="1" ht="12">
      <c r="A1607" s="57">
        <v>540818</v>
      </c>
      <c r="B1607" s="65" t="s">
        <v>165</v>
      </c>
      <c r="C1607" s="68">
        <v>216717867</v>
      </c>
      <c r="D1607" s="74" t="s">
        <v>1784</v>
      </c>
      <c r="E1607" s="73">
        <v>0</v>
      </c>
      <c r="F1607" s="66">
        <v>67282</v>
      </c>
    </row>
    <row r="1608" spans="1:6" s="67" customFormat="1" ht="12">
      <c r="A1608" s="57">
        <v>540818</v>
      </c>
      <c r="B1608" s="65" t="s">
        <v>165</v>
      </c>
      <c r="C1608" s="68">
        <v>217317873</v>
      </c>
      <c r="D1608" s="74" t="s">
        <v>1785</v>
      </c>
      <c r="E1608" s="73">
        <v>0</v>
      </c>
      <c r="F1608" s="66">
        <v>266888</v>
      </c>
    </row>
    <row r="1609" spans="1:6" s="67" customFormat="1" ht="12">
      <c r="A1609" s="57">
        <v>540818</v>
      </c>
      <c r="B1609" s="65" t="s">
        <v>165</v>
      </c>
      <c r="C1609" s="68">
        <v>217717877</v>
      </c>
      <c r="D1609" s="74" t="s">
        <v>1786</v>
      </c>
      <c r="E1609" s="73">
        <v>0</v>
      </c>
      <c r="F1609" s="66">
        <v>112923</v>
      </c>
    </row>
    <row r="1610" spans="1:6" s="67" customFormat="1" ht="12">
      <c r="A1610" s="57">
        <v>540818</v>
      </c>
      <c r="B1610" s="65" t="s">
        <v>165</v>
      </c>
      <c r="C1610" s="68">
        <v>212918029</v>
      </c>
      <c r="D1610" s="74" t="s">
        <v>1787</v>
      </c>
      <c r="E1610" s="73">
        <v>0</v>
      </c>
      <c r="F1610" s="66">
        <v>57541</v>
      </c>
    </row>
    <row r="1611" spans="1:6" s="67" customFormat="1" ht="12">
      <c r="A1611" s="57">
        <v>540818</v>
      </c>
      <c r="B1611" s="65" t="s">
        <v>165</v>
      </c>
      <c r="C1611" s="68">
        <v>219418094</v>
      </c>
      <c r="D1611" s="74" t="s">
        <v>1788</v>
      </c>
      <c r="E1611" s="73">
        <v>0</v>
      </c>
      <c r="F1611" s="66">
        <v>104509</v>
      </c>
    </row>
    <row r="1612" spans="1:6" s="67" customFormat="1" ht="12">
      <c r="A1612" s="57">
        <v>540818</v>
      </c>
      <c r="B1612" s="65" t="s">
        <v>165</v>
      </c>
      <c r="C1612" s="68">
        <v>215018150</v>
      </c>
      <c r="D1612" s="74" t="s">
        <v>1789</v>
      </c>
      <c r="E1612" s="73">
        <v>0</v>
      </c>
      <c r="F1612" s="66">
        <v>283834</v>
      </c>
    </row>
    <row r="1613" spans="1:6" s="67" customFormat="1" ht="12">
      <c r="A1613" s="57">
        <v>540818</v>
      </c>
      <c r="B1613" s="65" t="s">
        <v>165</v>
      </c>
      <c r="C1613" s="68">
        <v>210518205</v>
      </c>
      <c r="D1613" s="74" t="s">
        <v>1790</v>
      </c>
      <c r="E1613" s="73">
        <v>0</v>
      </c>
      <c r="F1613" s="66">
        <v>108914</v>
      </c>
    </row>
    <row r="1614" spans="1:6" s="67" customFormat="1" ht="12">
      <c r="A1614" s="57">
        <v>540818</v>
      </c>
      <c r="B1614" s="65" t="s">
        <v>165</v>
      </c>
      <c r="C1614" s="68">
        <v>214718247</v>
      </c>
      <c r="D1614" s="74" t="s">
        <v>1791</v>
      </c>
      <c r="E1614" s="73">
        <v>0</v>
      </c>
      <c r="F1614" s="66">
        <v>186077</v>
      </c>
    </row>
    <row r="1615" spans="1:6" s="67" customFormat="1" ht="12">
      <c r="A1615" s="57">
        <v>540818</v>
      </c>
      <c r="B1615" s="65" t="s">
        <v>165</v>
      </c>
      <c r="C1615" s="68">
        <v>215618256</v>
      </c>
      <c r="D1615" s="74" t="s">
        <v>1792</v>
      </c>
      <c r="E1615" s="73">
        <v>0</v>
      </c>
      <c r="F1615" s="66">
        <v>118734</v>
      </c>
    </row>
    <row r="1616" spans="1:6" s="67" customFormat="1" ht="12">
      <c r="A1616" s="57">
        <v>540818</v>
      </c>
      <c r="B1616" s="65" t="s">
        <v>165</v>
      </c>
      <c r="C1616" s="68">
        <v>211018410</v>
      </c>
      <c r="D1616" s="74" t="s">
        <v>1793</v>
      </c>
      <c r="E1616" s="73">
        <v>0</v>
      </c>
      <c r="F1616" s="66">
        <v>164714</v>
      </c>
    </row>
    <row r="1617" spans="1:6" s="67" customFormat="1" ht="12">
      <c r="A1617" s="57">
        <v>540818</v>
      </c>
      <c r="B1617" s="65" t="s">
        <v>165</v>
      </c>
      <c r="C1617" s="68">
        <v>216018460</v>
      </c>
      <c r="D1617" s="74" t="s">
        <v>1794</v>
      </c>
      <c r="E1617" s="73">
        <v>0</v>
      </c>
      <c r="F1617" s="66">
        <v>151540</v>
      </c>
    </row>
    <row r="1618" spans="1:6" s="67" customFormat="1" ht="12">
      <c r="A1618" s="57">
        <v>540818</v>
      </c>
      <c r="B1618" s="65" t="s">
        <v>165</v>
      </c>
      <c r="C1618" s="68">
        <v>217918479</v>
      </c>
      <c r="D1618" s="74" t="s">
        <v>1795</v>
      </c>
      <c r="E1618" s="73">
        <v>0</v>
      </c>
      <c r="F1618" s="66">
        <v>31810</v>
      </c>
    </row>
    <row r="1619" spans="1:6" s="67" customFormat="1" ht="12">
      <c r="A1619" s="57">
        <v>540818</v>
      </c>
      <c r="B1619" s="65" t="s">
        <v>165</v>
      </c>
      <c r="C1619" s="68">
        <v>219218592</v>
      </c>
      <c r="D1619" s="74" t="s">
        <v>1796</v>
      </c>
      <c r="E1619" s="73">
        <v>0</v>
      </c>
      <c r="F1619" s="66">
        <v>369049</v>
      </c>
    </row>
    <row r="1620" spans="1:6" s="67" customFormat="1" ht="12">
      <c r="A1620" s="57">
        <v>540818</v>
      </c>
      <c r="B1620" s="65" t="s">
        <v>165</v>
      </c>
      <c r="C1620" s="68">
        <v>211018610</v>
      </c>
      <c r="D1620" s="74" t="s">
        <v>1797</v>
      </c>
      <c r="E1620" s="73">
        <v>0</v>
      </c>
      <c r="F1620" s="66">
        <v>132844</v>
      </c>
    </row>
    <row r="1621" spans="1:6" s="67" customFormat="1" ht="12">
      <c r="A1621" s="57">
        <v>540818</v>
      </c>
      <c r="B1621" s="65" t="s">
        <v>165</v>
      </c>
      <c r="C1621" s="68">
        <v>215318753</v>
      </c>
      <c r="D1621" s="74" t="s">
        <v>1798</v>
      </c>
      <c r="E1621" s="73">
        <v>0</v>
      </c>
      <c r="F1621" s="66">
        <v>559428</v>
      </c>
    </row>
    <row r="1622" spans="1:6" s="67" customFormat="1" ht="12">
      <c r="A1622" s="57">
        <v>540818</v>
      </c>
      <c r="B1622" s="65" t="s">
        <v>165</v>
      </c>
      <c r="C1622" s="68">
        <v>215618756</v>
      </c>
      <c r="D1622" s="74" t="s">
        <v>1799</v>
      </c>
      <c r="E1622" s="73">
        <v>0</v>
      </c>
      <c r="F1622" s="66">
        <v>122924</v>
      </c>
    </row>
    <row r="1623" spans="1:6" s="67" customFormat="1" ht="12">
      <c r="A1623" s="57">
        <v>540818</v>
      </c>
      <c r="B1623" s="65" t="s">
        <v>165</v>
      </c>
      <c r="C1623" s="68">
        <v>218518785</v>
      </c>
      <c r="D1623" s="74" t="s">
        <v>1800</v>
      </c>
      <c r="E1623" s="73">
        <v>0</v>
      </c>
      <c r="F1623" s="66">
        <v>81267</v>
      </c>
    </row>
    <row r="1624" spans="1:6" s="67" customFormat="1" ht="12">
      <c r="A1624" s="57">
        <v>540818</v>
      </c>
      <c r="B1624" s="65" t="s">
        <v>165</v>
      </c>
      <c r="C1624" s="68">
        <v>216018860</v>
      </c>
      <c r="D1624" s="74" t="s">
        <v>1801</v>
      </c>
      <c r="E1624" s="73">
        <v>0</v>
      </c>
      <c r="F1624" s="66">
        <v>94996</v>
      </c>
    </row>
    <row r="1625" spans="1:6" s="67" customFormat="1" ht="12">
      <c r="A1625" s="57">
        <v>540818</v>
      </c>
      <c r="B1625" s="65" t="s">
        <v>165</v>
      </c>
      <c r="C1625" s="68">
        <v>212219022</v>
      </c>
      <c r="D1625" s="74" t="s">
        <v>1802</v>
      </c>
      <c r="E1625" s="73">
        <v>0</v>
      </c>
      <c r="F1625" s="66">
        <v>139178</v>
      </c>
    </row>
    <row r="1626" spans="1:6" s="67" customFormat="1" ht="12">
      <c r="A1626" s="57">
        <v>540818</v>
      </c>
      <c r="B1626" s="65" t="s">
        <v>165</v>
      </c>
      <c r="C1626" s="68">
        <v>215019050</v>
      </c>
      <c r="D1626" s="74" t="s">
        <v>1803</v>
      </c>
      <c r="E1626" s="73">
        <v>0</v>
      </c>
      <c r="F1626" s="66">
        <v>196561</v>
      </c>
    </row>
    <row r="1627" spans="1:6" s="67" customFormat="1" ht="12">
      <c r="A1627" s="57">
        <v>540818</v>
      </c>
      <c r="B1627" s="65" t="s">
        <v>165</v>
      </c>
      <c r="C1627" s="68">
        <v>217519075</v>
      </c>
      <c r="D1627" s="74" t="s">
        <v>1804</v>
      </c>
      <c r="E1627" s="73">
        <v>0</v>
      </c>
      <c r="F1627" s="66">
        <v>142088</v>
      </c>
    </row>
    <row r="1628" spans="1:6" s="67" customFormat="1" ht="12">
      <c r="A1628" s="57">
        <v>540818</v>
      </c>
      <c r="B1628" s="65" t="s">
        <v>165</v>
      </c>
      <c r="C1628" s="68">
        <v>210019100</v>
      </c>
      <c r="D1628" s="74" t="s">
        <v>1805</v>
      </c>
      <c r="E1628" s="73">
        <v>0</v>
      </c>
      <c r="F1628" s="66">
        <v>319483</v>
      </c>
    </row>
    <row r="1629" spans="1:6" s="67" customFormat="1" ht="12">
      <c r="A1629" s="57">
        <v>540818</v>
      </c>
      <c r="B1629" s="65" t="s">
        <v>165</v>
      </c>
      <c r="C1629" s="68">
        <v>211019110</v>
      </c>
      <c r="D1629" s="74" t="s">
        <v>1806</v>
      </c>
      <c r="E1629" s="73">
        <v>0</v>
      </c>
      <c r="F1629" s="66">
        <v>195110</v>
      </c>
    </row>
    <row r="1630" spans="1:6" s="67" customFormat="1" ht="12">
      <c r="A1630" s="57">
        <v>540818</v>
      </c>
      <c r="B1630" s="65" t="s">
        <v>165</v>
      </c>
      <c r="C1630" s="68">
        <v>213019130</v>
      </c>
      <c r="D1630" s="74" t="s">
        <v>1807</v>
      </c>
      <c r="E1630" s="73">
        <v>0</v>
      </c>
      <c r="F1630" s="66">
        <v>244975</v>
      </c>
    </row>
    <row r="1631" spans="1:6" s="67" customFormat="1" ht="12">
      <c r="A1631" s="57">
        <v>540818</v>
      </c>
      <c r="B1631" s="65" t="s">
        <v>165</v>
      </c>
      <c r="C1631" s="68">
        <v>213719137</v>
      </c>
      <c r="D1631" s="74" t="s">
        <v>1808</v>
      </c>
      <c r="E1631" s="73">
        <v>0</v>
      </c>
      <c r="F1631" s="66">
        <v>307220</v>
      </c>
    </row>
    <row r="1632" spans="1:6" s="67" customFormat="1" ht="12">
      <c r="A1632" s="57">
        <v>540818</v>
      </c>
      <c r="B1632" s="65" t="s">
        <v>165</v>
      </c>
      <c r="C1632" s="68">
        <v>214219142</v>
      </c>
      <c r="D1632" s="74" t="s">
        <v>1809</v>
      </c>
      <c r="E1632" s="73">
        <v>0</v>
      </c>
      <c r="F1632" s="66">
        <v>295883</v>
      </c>
    </row>
    <row r="1633" spans="1:6" s="67" customFormat="1" ht="12">
      <c r="A1633" s="57">
        <v>540818</v>
      </c>
      <c r="B1633" s="65" t="s">
        <v>165</v>
      </c>
      <c r="C1633" s="68">
        <v>211219212</v>
      </c>
      <c r="D1633" s="74" t="s">
        <v>1810</v>
      </c>
      <c r="E1633" s="73">
        <v>0</v>
      </c>
      <c r="F1633" s="66">
        <v>207069</v>
      </c>
    </row>
    <row r="1634" spans="1:6" s="67" customFormat="1" ht="12">
      <c r="A1634" s="57">
        <v>540818</v>
      </c>
      <c r="B1634" s="65" t="s">
        <v>165</v>
      </c>
      <c r="C1634" s="68">
        <v>215619256</v>
      </c>
      <c r="D1634" s="74" t="s">
        <v>1811</v>
      </c>
      <c r="E1634" s="73">
        <v>0</v>
      </c>
      <c r="F1634" s="66">
        <v>347096</v>
      </c>
    </row>
    <row r="1635" spans="1:6" s="67" customFormat="1" ht="12">
      <c r="A1635" s="57">
        <v>540818</v>
      </c>
      <c r="B1635" s="65" t="s">
        <v>165</v>
      </c>
      <c r="C1635" s="68">
        <v>219019290</v>
      </c>
      <c r="D1635" s="74" t="s">
        <v>1812</v>
      </c>
      <c r="E1635" s="73">
        <v>0</v>
      </c>
      <c r="F1635" s="66">
        <v>37905</v>
      </c>
    </row>
    <row r="1636" spans="1:6" s="67" customFormat="1" ht="12">
      <c r="A1636" s="57">
        <v>540818</v>
      </c>
      <c r="B1636" s="65" t="s">
        <v>165</v>
      </c>
      <c r="C1636" s="68">
        <v>211819318</v>
      </c>
      <c r="D1636" s="74" t="s">
        <v>1813</v>
      </c>
      <c r="E1636" s="73">
        <v>0</v>
      </c>
      <c r="F1636" s="66">
        <v>398953</v>
      </c>
    </row>
    <row r="1637" spans="1:6" s="67" customFormat="1" ht="12">
      <c r="A1637" s="57">
        <v>540818</v>
      </c>
      <c r="B1637" s="65" t="s">
        <v>165</v>
      </c>
      <c r="C1637" s="68">
        <v>215519355</v>
      </c>
      <c r="D1637" s="74" t="s">
        <v>1814</v>
      </c>
      <c r="E1637" s="73">
        <v>0</v>
      </c>
      <c r="F1637" s="66">
        <v>263059</v>
      </c>
    </row>
    <row r="1638" spans="1:6" s="67" customFormat="1" ht="12">
      <c r="A1638" s="57">
        <v>540818</v>
      </c>
      <c r="B1638" s="65" t="s">
        <v>165</v>
      </c>
      <c r="C1638" s="68">
        <v>216419364</v>
      </c>
      <c r="D1638" s="74" t="s">
        <v>1815</v>
      </c>
      <c r="E1638" s="73">
        <v>0</v>
      </c>
      <c r="F1638" s="66">
        <v>154200</v>
      </c>
    </row>
    <row r="1639" spans="1:6" s="67" customFormat="1" ht="12">
      <c r="A1639" s="57">
        <v>540818</v>
      </c>
      <c r="B1639" s="65" t="s">
        <v>165</v>
      </c>
      <c r="C1639" s="68">
        <v>219219392</v>
      </c>
      <c r="D1639" s="74" t="s">
        <v>1816</v>
      </c>
      <c r="E1639" s="73">
        <v>0</v>
      </c>
      <c r="F1639" s="66">
        <v>91533</v>
      </c>
    </row>
    <row r="1640" spans="1:6" s="67" customFormat="1" ht="12">
      <c r="A1640" s="57">
        <v>540818</v>
      </c>
      <c r="B1640" s="65" t="s">
        <v>165</v>
      </c>
      <c r="C1640" s="68">
        <v>219719397</v>
      </c>
      <c r="D1640" s="74" t="s">
        <v>1817</v>
      </c>
      <c r="E1640" s="73">
        <v>0</v>
      </c>
      <c r="F1640" s="66">
        <v>197203</v>
      </c>
    </row>
    <row r="1641" spans="1:6" s="67" customFormat="1" ht="12">
      <c r="A1641" s="57">
        <v>540818</v>
      </c>
      <c r="B1641" s="65" t="s">
        <v>165</v>
      </c>
      <c r="C1641" s="68">
        <v>211819418</v>
      </c>
      <c r="D1641" s="74" t="s">
        <v>1818</v>
      </c>
      <c r="E1641" s="73">
        <v>0</v>
      </c>
      <c r="F1641" s="66">
        <v>270942</v>
      </c>
    </row>
    <row r="1642" spans="1:6" s="67" customFormat="1" ht="12">
      <c r="A1642" s="57">
        <v>540818</v>
      </c>
      <c r="B1642" s="65" t="s">
        <v>165</v>
      </c>
      <c r="C1642" s="68">
        <v>215019450</v>
      </c>
      <c r="D1642" s="74" t="s">
        <v>1819</v>
      </c>
      <c r="E1642" s="73">
        <v>0</v>
      </c>
      <c r="F1642" s="66">
        <v>126055</v>
      </c>
    </row>
    <row r="1643" spans="1:6" s="67" customFormat="1" ht="12">
      <c r="A1643" s="57">
        <v>540818</v>
      </c>
      <c r="B1643" s="65" t="s">
        <v>165</v>
      </c>
      <c r="C1643" s="68">
        <v>215519455</v>
      </c>
      <c r="D1643" s="74" t="s">
        <v>1820</v>
      </c>
      <c r="E1643" s="73">
        <v>0</v>
      </c>
      <c r="F1643" s="66">
        <v>198183</v>
      </c>
    </row>
    <row r="1644" spans="1:6" s="67" customFormat="1" ht="12">
      <c r="A1644" s="57">
        <v>540818</v>
      </c>
      <c r="B1644" s="65" t="s">
        <v>165</v>
      </c>
      <c r="C1644" s="68">
        <v>217319473</v>
      </c>
      <c r="D1644" s="74" t="s">
        <v>1821</v>
      </c>
      <c r="E1644" s="73">
        <v>0</v>
      </c>
      <c r="F1644" s="66">
        <v>210897</v>
      </c>
    </row>
    <row r="1645" spans="1:6" s="67" customFormat="1" ht="12">
      <c r="A1645" s="57">
        <v>540818</v>
      </c>
      <c r="B1645" s="65" t="s">
        <v>165</v>
      </c>
      <c r="C1645" s="68">
        <v>211319513</v>
      </c>
      <c r="D1645" s="74" t="s">
        <v>1822</v>
      </c>
      <c r="E1645" s="73">
        <v>0</v>
      </c>
      <c r="F1645" s="66">
        <v>73940</v>
      </c>
    </row>
    <row r="1646" spans="1:6" s="67" customFormat="1" ht="12">
      <c r="A1646" s="57">
        <v>540818</v>
      </c>
      <c r="B1646" s="65" t="s">
        <v>165</v>
      </c>
      <c r="C1646" s="68">
        <v>211719517</v>
      </c>
      <c r="D1646" s="74" t="s">
        <v>1823</v>
      </c>
      <c r="E1646" s="73">
        <v>0</v>
      </c>
      <c r="F1646" s="66">
        <v>364823</v>
      </c>
    </row>
    <row r="1647" spans="1:6" s="67" customFormat="1" ht="12">
      <c r="A1647" s="57">
        <v>540818</v>
      </c>
      <c r="B1647" s="65" t="s">
        <v>165</v>
      </c>
      <c r="C1647" s="68">
        <v>213219532</v>
      </c>
      <c r="D1647" s="74" t="s">
        <v>1824</v>
      </c>
      <c r="E1647" s="73">
        <v>0</v>
      </c>
      <c r="F1647" s="66">
        <v>256331</v>
      </c>
    </row>
    <row r="1648" spans="1:6" s="67" customFormat="1" ht="12">
      <c r="A1648" s="57">
        <v>540818</v>
      </c>
      <c r="B1648" s="65" t="s">
        <v>165</v>
      </c>
      <c r="C1648" s="68">
        <v>213319533</v>
      </c>
      <c r="D1648" s="74" t="s">
        <v>1825</v>
      </c>
      <c r="E1648" s="73">
        <v>0</v>
      </c>
      <c r="F1648" s="66">
        <v>76071</v>
      </c>
    </row>
    <row r="1649" spans="1:6" s="67" customFormat="1" ht="12">
      <c r="A1649" s="57">
        <v>540818</v>
      </c>
      <c r="B1649" s="65" t="s">
        <v>165</v>
      </c>
      <c r="C1649" s="68">
        <v>214819548</v>
      </c>
      <c r="D1649" s="74" t="s">
        <v>1826</v>
      </c>
      <c r="E1649" s="73">
        <v>0</v>
      </c>
      <c r="F1649" s="66">
        <v>246579</v>
      </c>
    </row>
    <row r="1650" spans="1:6" s="67" customFormat="1" ht="12">
      <c r="A1650" s="57">
        <v>540818</v>
      </c>
      <c r="B1650" s="65" t="s">
        <v>165</v>
      </c>
      <c r="C1650" s="68">
        <v>217319573</v>
      </c>
      <c r="D1650" s="74" t="s">
        <v>1827</v>
      </c>
      <c r="E1650" s="73">
        <v>0</v>
      </c>
      <c r="F1650" s="66">
        <v>325241</v>
      </c>
    </row>
    <row r="1651" spans="1:6" s="67" customFormat="1" ht="12">
      <c r="A1651" s="57">
        <v>540818</v>
      </c>
      <c r="B1651" s="65" t="s">
        <v>165</v>
      </c>
      <c r="C1651" s="68">
        <v>218519585</v>
      </c>
      <c r="D1651" s="74" t="s">
        <v>1828</v>
      </c>
      <c r="E1651" s="73">
        <v>0</v>
      </c>
      <c r="F1651" s="66">
        <v>145506</v>
      </c>
    </row>
    <row r="1652" spans="1:6" s="67" customFormat="1" ht="12">
      <c r="A1652" s="57">
        <v>540818</v>
      </c>
      <c r="B1652" s="65" t="s">
        <v>165</v>
      </c>
      <c r="C1652" s="68">
        <v>212219622</v>
      </c>
      <c r="D1652" s="74" t="s">
        <v>1829</v>
      </c>
      <c r="E1652" s="73">
        <v>0</v>
      </c>
      <c r="F1652" s="66">
        <v>75037</v>
      </c>
    </row>
    <row r="1653" spans="1:6" s="67" customFormat="1" ht="12">
      <c r="A1653" s="57">
        <v>540818</v>
      </c>
      <c r="B1653" s="65" t="s">
        <v>165</v>
      </c>
      <c r="C1653" s="68">
        <v>219319693</v>
      </c>
      <c r="D1653" s="74" t="s">
        <v>1830</v>
      </c>
      <c r="E1653" s="73">
        <v>0</v>
      </c>
      <c r="F1653" s="66">
        <v>82035</v>
      </c>
    </row>
    <row r="1654" spans="1:6" s="67" customFormat="1" ht="12">
      <c r="A1654" s="57">
        <v>540818</v>
      </c>
      <c r="B1654" s="65" t="s">
        <v>165</v>
      </c>
      <c r="C1654" s="68">
        <v>219819698</v>
      </c>
      <c r="D1654" s="74" t="s">
        <v>1831</v>
      </c>
      <c r="E1654" s="73">
        <v>0</v>
      </c>
      <c r="F1654" s="66">
        <v>562044</v>
      </c>
    </row>
    <row r="1655" spans="1:6" s="67" customFormat="1" ht="12">
      <c r="A1655" s="57">
        <v>540818</v>
      </c>
      <c r="B1655" s="65" t="s">
        <v>165</v>
      </c>
      <c r="C1655" s="68">
        <v>210119701</v>
      </c>
      <c r="D1655" s="74" t="s">
        <v>1832</v>
      </c>
      <c r="E1655" s="73">
        <v>0</v>
      </c>
      <c r="F1655" s="66">
        <v>66211</v>
      </c>
    </row>
    <row r="1656" spans="1:6" s="67" customFormat="1" ht="12">
      <c r="A1656" s="57">
        <v>540818</v>
      </c>
      <c r="B1656" s="65" t="s">
        <v>165</v>
      </c>
      <c r="C1656" s="68">
        <v>214319743</v>
      </c>
      <c r="D1656" s="74" t="s">
        <v>1833</v>
      </c>
      <c r="E1656" s="73">
        <v>0</v>
      </c>
      <c r="F1656" s="66">
        <v>331504</v>
      </c>
    </row>
    <row r="1657" spans="1:6" s="67" customFormat="1" ht="12">
      <c r="A1657" s="57">
        <v>540818</v>
      </c>
      <c r="B1657" s="65" t="s">
        <v>165</v>
      </c>
      <c r="C1657" s="68">
        <v>216019760</v>
      </c>
      <c r="D1657" s="74" t="s">
        <v>1834</v>
      </c>
      <c r="E1657" s="73">
        <v>0</v>
      </c>
      <c r="F1657" s="66">
        <v>91033</v>
      </c>
    </row>
    <row r="1658" spans="1:6" s="67" customFormat="1" ht="12">
      <c r="A1658" s="57">
        <v>540818</v>
      </c>
      <c r="B1658" s="65" t="s">
        <v>165</v>
      </c>
      <c r="C1658" s="68">
        <v>218019780</v>
      </c>
      <c r="D1658" s="74" t="s">
        <v>1835</v>
      </c>
      <c r="E1658" s="73">
        <v>0</v>
      </c>
      <c r="F1658" s="66">
        <v>182876</v>
      </c>
    </row>
    <row r="1659" spans="1:6" s="67" customFormat="1" ht="12">
      <c r="A1659" s="57">
        <v>540818</v>
      </c>
      <c r="B1659" s="65" t="s">
        <v>165</v>
      </c>
      <c r="C1659" s="68">
        <v>218519785</v>
      </c>
      <c r="D1659" s="74" t="s">
        <v>1836</v>
      </c>
      <c r="E1659" s="73">
        <v>0</v>
      </c>
      <c r="F1659" s="66">
        <v>56327</v>
      </c>
    </row>
    <row r="1660" spans="1:6" s="67" customFormat="1" ht="12">
      <c r="A1660" s="57">
        <v>540818</v>
      </c>
      <c r="B1660" s="65" t="s">
        <v>165</v>
      </c>
      <c r="C1660" s="68">
        <v>210719807</v>
      </c>
      <c r="D1660" s="74" t="s">
        <v>1837</v>
      </c>
      <c r="E1660" s="73">
        <v>0</v>
      </c>
      <c r="F1660" s="66">
        <v>206386</v>
      </c>
    </row>
    <row r="1661" spans="1:6" s="67" customFormat="1" ht="12">
      <c r="A1661" s="57">
        <v>540818</v>
      </c>
      <c r="B1661" s="65" t="s">
        <v>165</v>
      </c>
      <c r="C1661" s="68">
        <v>210919809</v>
      </c>
      <c r="D1661" s="74" t="s">
        <v>1838</v>
      </c>
      <c r="E1661" s="73">
        <v>0</v>
      </c>
      <c r="F1661" s="66">
        <v>315287</v>
      </c>
    </row>
    <row r="1662" spans="1:6" s="67" customFormat="1" ht="12">
      <c r="A1662" s="57">
        <v>540818</v>
      </c>
      <c r="B1662" s="65" t="s">
        <v>165</v>
      </c>
      <c r="C1662" s="68">
        <v>212119821</v>
      </c>
      <c r="D1662" s="74" t="s">
        <v>1839</v>
      </c>
      <c r="E1662" s="73">
        <v>0</v>
      </c>
      <c r="F1662" s="66">
        <v>359635</v>
      </c>
    </row>
    <row r="1663" spans="1:6" s="67" customFormat="1" ht="12">
      <c r="A1663" s="57">
        <v>540818</v>
      </c>
      <c r="B1663" s="65" t="s">
        <v>165</v>
      </c>
      <c r="C1663" s="68">
        <v>212419824</v>
      </c>
      <c r="D1663" s="74" t="s">
        <v>1840</v>
      </c>
      <c r="E1663" s="73">
        <v>0</v>
      </c>
      <c r="F1663" s="66">
        <v>162751</v>
      </c>
    </row>
    <row r="1664" spans="1:6" s="67" customFormat="1" ht="12">
      <c r="A1664" s="57">
        <v>540818</v>
      </c>
      <c r="B1664" s="65" t="s">
        <v>165</v>
      </c>
      <c r="C1664" s="68">
        <v>214519845</v>
      </c>
      <c r="D1664" s="74" t="s">
        <v>1841</v>
      </c>
      <c r="E1664" s="73">
        <v>0</v>
      </c>
      <c r="F1664" s="66">
        <v>97306</v>
      </c>
    </row>
    <row r="1665" spans="1:6" s="67" customFormat="1" ht="12">
      <c r="A1665" s="57">
        <v>540818</v>
      </c>
      <c r="B1665" s="65" t="s">
        <v>165</v>
      </c>
      <c r="C1665" s="68">
        <v>211120011</v>
      </c>
      <c r="D1665" s="74" t="s">
        <v>1842</v>
      </c>
      <c r="E1665" s="73">
        <v>0</v>
      </c>
      <c r="F1665" s="66">
        <v>679356</v>
      </c>
    </row>
    <row r="1666" spans="1:6" s="67" customFormat="1" ht="12">
      <c r="A1666" s="57">
        <v>540818</v>
      </c>
      <c r="B1666" s="65" t="s">
        <v>165</v>
      </c>
      <c r="C1666" s="68">
        <v>211320013</v>
      </c>
      <c r="D1666" s="74" t="s">
        <v>1843</v>
      </c>
      <c r="E1666" s="73">
        <v>0</v>
      </c>
      <c r="F1666" s="66">
        <v>481550</v>
      </c>
    </row>
    <row r="1667" spans="1:6" s="67" customFormat="1" ht="12">
      <c r="A1667" s="57">
        <v>540818</v>
      </c>
      <c r="B1667" s="65" t="s">
        <v>165</v>
      </c>
      <c r="C1667" s="68">
        <v>213220032</v>
      </c>
      <c r="D1667" s="74" t="s">
        <v>1844</v>
      </c>
      <c r="E1667" s="73">
        <v>0</v>
      </c>
      <c r="F1667" s="66">
        <v>223062</v>
      </c>
    </row>
    <row r="1668" spans="1:6" s="67" customFormat="1" ht="12">
      <c r="A1668" s="57">
        <v>540818</v>
      </c>
      <c r="B1668" s="65" t="s">
        <v>165</v>
      </c>
      <c r="C1668" s="68">
        <v>214520045</v>
      </c>
      <c r="D1668" s="74" t="s">
        <v>1845</v>
      </c>
      <c r="E1668" s="73">
        <v>0</v>
      </c>
      <c r="F1668" s="66">
        <v>161324</v>
      </c>
    </row>
    <row r="1669" spans="1:6" s="67" customFormat="1" ht="12">
      <c r="A1669" s="57">
        <v>540818</v>
      </c>
      <c r="B1669" s="65" t="s">
        <v>165</v>
      </c>
      <c r="C1669" s="68">
        <v>216020060</v>
      </c>
      <c r="D1669" s="74" t="s">
        <v>1846</v>
      </c>
      <c r="E1669" s="73">
        <v>0</v>
      </c>
      <c r="F1669" s="66">
        <v>240849</v>
      </c>
    </row>
    <row r="1670" spans="1:6" s="67" customFormat="1" ht="12">
      <c r="A1670" s="57">
        <v>540818</v>
      </c>
      <c r="B1670" s="65" t="s">
        <v>165</v>
      </c>
      <c r="C1670" s="68">
        <v>217520175</v>
      </c>
      <c r="D1670" s="74" t="s">
        <v>1847</v>
      </c>
      <c r="E1670" s="73">
        <v>0</v>
      </c>
      <c r="F1670" s="66">
        <v>389874</v>
      </c>
    </row>
    <row r="1671" spans="1:6" s="67" customFormat="1" ht="12">
      <c r="A1671" s="57">
        <v>540818</v>
      </c>
      <c r="B1671" s="65" t="s">
        <v>165</v>
      </c>
      <c r="C1671" s="68">
        <v>217820178</v>
      </c>
      <c r="D1671" s="74" t="s">
        <v>1848</v>
      </c>
      <c r="E1671" s="73">
        <v>0</v>
      </c>
      <c r="F1671" s="66">
        <v>250193</v>
      </c>
    </row>
    <row r="1672" spans="1:6" s="67" customFormat="1" ht="12">
      <c r="A1672" s="57">
        <v>540818</v>
      </c>
      <c r="B1672" s="65" t="s">
        <v>165</v>
      </c>
      <c r="C1672" s="68">
        <v>212820228</v>
      </c>
      <c r="D1672" s="74" t="s">
        <v>1849</v>
      </c>
      <c r="E1672" s="73">
        <v>0</v>
      </c>
      <c r="F1672" s="66">
        <v>315049</v>
      </c>
    </row>
    <row r="1673" spans="1:6" s="67" customFormat="1" ht="12">
      <c r="A1673" s="57">
        <v>540818</v>
      </c>
      <c r="B1673" s="65" t="s">
        <v>165</v>
      </c>
      <c r="C1673" s="68">
        <v>213820238</v>
      </c>
      <c r="D1673" s="74" t="s">
        <v>1850</v>
      </c>
      <c r="E1673" s="73">
        <v>0</v>
      </c>
      <c r="F1673" s="66">
        <v>231249</v>
      </c>
    </row>
    <row r="1674" spans="1:6" s="67" customFormat="1" ht="12">
      <c r="A1674" s="57">
        <v>540818</v>
      </c>
      <c r="B1674" s="65" t="s">
        <v>165</v>
      </c>
      <c r="C1674" s="68">
        <v>215020250</v>
      </c>
      <c r="D1674" s="74" t="s">
        <v>1851</v>
      </c>
      <c r="E1674" s="73">
        <v>0</v>
      </c>
      <c r="F1674" s="66">
        <v>231212</v>
      </c>
    </row>
    <row r="1675" spans="1:6" s="67" customFormat="1" ht="12">
      <c r="A1675" s="57">
        <v>540818</v>
      </c>
      <c r="B1675" s="65" t="s">
        <v>165</v>
      </c>
      <c r="C1675" s="68">
        <v>219520295</v>
      </c>
      <c r="D1675" s="74" t="s">
        <v>1852</v>
      </c>
      <c r="E1675" s="73">
        <v>0</v>
      </c>
      <c r="F1675" s="66">
        <v>106896</v>
      </c>
    </row>
    <row r="1676" spans="1:6" s="67" customFormat="1" ht="12">
      <c r="A1676" s="57">
        <v>540818</v>
      </c>
      <c r="B1676" s="65" t="s">
        <v>165</v>
      </c>
      <c r="C1676" s="68">
        <v>211020310</v>
      </c>
      <c r="D1676" s="74" t="s">
        <v>1853</v>
      </c>
      <c r="E1676" s="73">
        <v>0</v>
      </c>
      <c r="F1676" s="66">
        <v>40805</v>
      </c>
    </row>
    <row r="1677" spans="1:6" s="67" customFormat="1" ht="12">
      <c r="A1677" s="57">
        <v>540818</v>
      </c>
      <c r="B1677" s="65" t="s">
        <v>165</v>
      </c>
      <c r="C1677" s="68">
        <v>218320383</v>
      </c>
      <c r="D1677" s="74" t="s">
        <v>1854</v>
      </c>
      <c r="E1677" s="73">
        <v>0</v>
      </c>
      <c r="F1677" s="66">
        <v>135454</v>
      </c>
    </row>
    <row r="1678" spans="1:6" s="67" customFormat="1" ht="12">
      <c r="A1678" s="57">
        <v>540818</v>
      </c>
      <c r="B1678" s="65" t="s">
        <v>165</v>
      </c>
      <c r="C1678" s="68">
        <v>210020400</v>
      </c>
      <c r="D1678" s="74" t="s">
        <v>1855</v>
      </c>
      <c r="E1678" s="73">
        <v>0</v>
      </c>
      <c r="F1678" s="66">
        <v>265357</v>
      </c>
    </row>
    <row r="1679" spans="1:6" s="67" customFormat="1" ht="12">
      <c r="A1679" s="57">
        <v>540818</v>
      </c>
      <c r="B1679" s="65" t="s">
        <v>165</v>
      </c>
      <c r="C1679" s="68">
        <v>214320443</v>
      </c>
      <c r="D1679" s="74" t="s">
        <v>1856</v>
      </c>
      <c r="E1679" s="73">
        <v>0</v>
      </c>
      <c r="F1679" s="66">
        <v>87535</v>
      </c>
    </row>
    <row r="1680" spans="1:6" s="67" customFormat="1" ht="12">
      <c r="A1680" s="57">
        <v>540818</v>
      </c>
      <c r="B1680" s="65" t="s">
        <v>165</v>
      </c>
      <c r="C1680" s="68">
        <v>211720517</v>
      </c>
      <c r="D1680" s="74" t="s">
        <v>1857</v>
      </c>
      <c r="E1680" s="73">
        <v>0</v>
      </c>
      <c r="F1680" s="66">
        <v>147106</v>
      </c>
    </row>
    <row r="1681" spans="1:6" s="67" customFormat="1" ht="12">
      <c r="A1681" s="57">
        <v>540818</v>
      </c>
      <c r="B1681" s="65" t="s">
        <v>165</v>
      </c>
      <c r="C1681" s="68">
        <v>215020550</v>
      </c>
      <c r="D1681" s="74" t="s">
        <v>1858</v>
      </c>
      <c r="E1681" s="73">
        <v>0</v>
      </c>
      <c r="F1681" s="66">
        <v>179454</v>
      </c>
    </row>
    <row r="1682" spans="1:6" s="67" customFormat="1" ht="12">
      <c r="A1682" s="57">
        <v>540818</v>
      </c>
      <c r="B1682" s="65" t="s">
        <v>165</v>
      </c>
      <c r="C1682" s="68">
        <v>217020570</v>
      </c>
      <c r="D1682" s="74" t="s">
        <v>1859</v>
      </c>
      <c r="E1682" s="73">
        <v>0</v>
      </c>
      <c r="F1682" s="66">
        <v>203925</v>
      </c>
    </row>
    <row r="1683" spans="1:6" s="67" customFormat="1" ht="12">
      <c r="A1683" s="57">
        <v>540818</v>
      </c>
      <c r="B1683" s="65" t="s">
        <v>165</v>
      </c>
      <c r="C1683" s="68">
        <v>211420614</v>
      </c>
      <c r="D1683" s="74" t="s">
        <v>1860</v>
      </c>
      <c r="E1683" s="73">
        <v>0</v>
      </c>
      <c r="F1683" s="66">
        <v>153050</v>
      </c>
    </row>
    <row r="1684" spans="1:6" s="67" customFormat="1" ht="12">
      <c r="A1684" s="57">
        <v>540818</v>
      </c>
      <c r="B1684" s="65" t="s">
        <v>165</v>
      </c>
      <c r="C1684" s="68">
        <v>212120621</v>
      </c>
      <c r="D1684" s="74" t="s">
        <v>1861</v>
      </c>
      <c r="E1684" s="73">
        <v>0</v>
      </c>
      <c r="F1684" s="66">
        <v>224864</v>
      </c>
    </row>
    <row r="1685" spans="1:6" s="67" customFormat="1" ht="12">
      <c r="A1685" s="57">
        <v>540818</v>
      </c>
      <c r="B1685" s="65" t="s">
        <v>165</v>
      </c>
      <c r="C1685" s="68">
        <v>211020710</v>
      </c>
      <c r="D1685" s="74" t="s">
        <v>1862</v>
      </c>
      <c r="E1685" s="73">
        <v>0</v>
      </c>
      <c r="F1685" s="66">
        <v>158837</v>
      </c>
    </row>
    <row r="1686" spans="1:6" s="67" customFormat="1" ht="12">
      <c r="A1686" s="57">
        <v>540818</v>
      </c>
      <c r="B1686" s="65" t="s">
        <v>165</v>
      </c>
      <c r="C1686" s="68">
        <v>215020750</v>
      </c>
      <c r="D1686" s="74" t="s">
        <v>1863</v>
      </c>
      <c r="E1686" s="73">
        <v>0</v>
      </c>
      <c r="F1686" s="66">
        <v>121644</v>
      </c>
    </row>
    <row r="1687" spans="1:6" s="67" customFormat="1" ht="12">
      <c r="A1687" s="57">
        <v>540818</v>
      </c>
      <c r="B1687" s="65" t="s">
        <v>165</v>
      </c>
      <c r="C1687" s="68">
        <v>217020770</v>
      </c>
      <c r="D1687" s="74" t="s">
        <v>1864</v>
      </c>
      <c r="E1687" s="73">
        <v>0</v>
      </c>
      <c r="F1687" s="66">
        <v>153316</v>
      </c>
    </row>
    <row r="1688" spans="1:6" s="67" customFormat="1" ht="12">
      <c r="A1688" s="57">
        <v>540818</v>
      </c>
      <c r="B1688" s="65" t="s">
        <v>165</v>
      </c>
      <c r="C1688" s="68">
        <v>218720787</v>
      </c>
      <c r="D1688" s="74" t="s">
        <v>1865</v>
      </c>
      <c r="E1688" s="73">
        <v>0</v>
      </c>
      <c r="F1688" s="66">
        <v>177299</v>
      </c>
    </row>
    <row r="1689" spans="1:6" s="67" customFormat="1" ht="12">
      <c r="A1689" s="57">
        <v>540818</v>
      </c>
      <c r="B1689" s="65" t="s">
        <v>165</v>
      </c>
      <c r="C1689" s="68">
        <v>216823068</v>
      </c>
      <c r="D1689" s="74" t="s">
        <v>1866</v>
      </c>
      <c r="E1689" s="73">
        <v>0</v>
      </c>
      <c r="F1689" s="66">
        <v>449990</v>
      </c>
    </row>
    <row r="1690" spans="1:6" s="67" customFormat="1" ht="12">
      <c r="A1690" s="57">
        <v>540818</v>
      </c>
      <c r="B1690" s="65" t="s">
        <v>165</v>
      </c>
      <c r="C1690" s="68">
        <v>217923079</v>
      </c>
      <c r="D1690" s="74" t="s">
        <v>1867</v>
      </c>
      <c r="E1690" s="73">
        <v>0</v>
      </c>
      <c r="F1690" s="66">
        <v>199643</v>
      </c>
    </row>
    <row r="1691" spans="1:6" s="67" customFormat="1" ht="12">
      <c r="A1691" s="57">
        <v>540818</v>
      </c>
      <c r="B1691" s="65" t="s">
        <v>165</v>
      </c>
      <c r="C1691" s="68">
        <v>219023090</v>
      </c>
      <c r="D1691" s="74" t="s">
        <v>1868</v>
      </c>
      <c r="E1691" s="73">
        <v>0</v>
      </c>
      <c r="F1691" s="66">
        <v>221186</v>
      </c>
    </row>
    <row r="1692" spans="1:6" s="67" customFormat="1" ht="12">
      <c r="A1692" s="57">
        <v>540818</v>
      </c>
      <c r="B1692" s="65" t="s">
        <v>165</v>
      </c>
      <c r="C1692" s="68">
        <v>216223162</v>
      </c>
      <c r="D1692" s="74" t="s">
        <v>1869</v>
      </c>
      <c r="E1692" s="73">
        <v>0</v>
      </c>
      <c r="F1692" s="66">
        <v>620272</v>
      </c>
    </row>
    <row r="1693" spans="1:6" s="67" customFormat="1" ht="12">
      <c r="A1693" s="57">
        <v>540818</v>
      </c>
      <c r="B1693" s="65" t="s">
        <v>165</v>
      </c>
      <c r="C1693" s="68">
        <v>216823168</v>
      </c>
      <c r="D1693" s="74" t="s">
        <v>1870</v>
      </c>
      <c r="E1693" s="73">
        <v>0</v>
      </c>
      <c r="F1693" s="66">
        <v>118732</v>
      </c>
    </row>
    <row r="1694" spans="1:6" s="67" customFormat="1" ht="12">
      <c r="A1694" s="57">
        <v>540818</v>
      </c>
      <c r="B1694" s="65" t="s">
        <v>165</v>
      </c>
      <c r="C1694" s="68">
        <v>218223182</v>
      </c>
      <c r="D1694" s="74" t="s">
        <v>1871</v>
      </c>
      <c r="E1694" s="73">
        <v>0</v>
      </c>
      <c r="F1694" s="66">
        <v>405957</v>
      </c>
    </row>
    <row r="1695" spans="1:6" s="67" customFormat="1" ht="12">
      <c r="A1695" s="57">
        <v>540818</v>
      </c>
      <c r="B1695" s="65" t="s">
        <v>165</v>
      </c>
      <c r="C1695" s="68">
        <v>218923189</v>
      </c>
      <c r="D1695" s="74" t="s">
        <v>1872</v>
      </c>
      <c r="E1695" s="73">
        <v>0</v>
      </c>
      <c r="F1695" s="66">
        <v>478375</v>
      </c>
    </row>
    <row r="1696" spans="1:6" s="67" customFormat="1" ht="12">
      <c r="A1696" s="57">
        <v>540818</v>
      </c>
      <c r="B1696" s="65" t="s">
        <v>165</v>
      </c>
      <c r="C1696" s="68">
        <v>210023300</v>
      </c>
      <c r="D1696" s="74" t="s">
        <v>1873</v>
      </c>
      <c r="E1696" s="73">
        <v>0</v>
      </c>
      <c r="F1696" s="66">
        <v>157885</v>
      </c>
    </row>
    <row r="1697" spans="1:6" s="67" customFormat="1" ht="12">
      <c r="A1697" s="57">
        <v>540818</v>
      </c>
      <c r="B1697" s="65" t="s">
        <v>165</v>
      </c>
      <c r="C1697" s="68">
        <v>215023350</v>
      </c>
      <c r="D1697" s="74" t="s">
        <v>1874</v>
      </c>
      <c r="E1697" s="73">
        <v>0</v>
      </c>
      <c r="F1697" s="66">
        <v>126010</v>
      </c>
    </row>
    <row r="1698" spans="1:6" s="67" customFormat="1" ht="12">
      <c r="A1698" s="57">
        <v>540818</v>
      </c>
      <c r="B1698" s="65" t="s">
        <v>165</v>
      </c>
      <c r="C1698" s="68">
        <v>211923419</v>
      </c>
      <c r="D1698" s="74" t="s">
        <v>1875</v>
      </c>
      <c r="E1698" s="73">
        <v>0</v>
      </c>
      <c r="F1698" s="66">
        <v>193893</v>
      </c>
    </row>
    <row r="1699" spans="1:6" s="67" customFormat="1" ht="12">
      <c r="A1699" s="57">
        <v>540818</v>
      </c>
      <c r="B1699" s="65" t="s">
        <v>165</v>
      </c>
      <c r="C1699" s="68">
        <v>216423464</v>
      </c>
      <c r="D1699" s="74" t="s">
        <v>1876</v>
      </c>
      <c r="E1699" s="73">
        <v>0</v>
      </c>
      <c r="F1699" s="66">
        <v>152828</v>
      </c>
    </row>
    <row r="1700" spans="1:6" s="67" customFormat="1" ht="12">
      <c r="A1700" s="57">
        <v>540818</v>
      </c>
      <c r="B1700" s="65" t="s">
        <v>165</v>
      </c>
      <c r="C1700" s="68">
        <v>216623466</v>
      </c>
      <c r="D1700" s="74" t="s">
        <v>1877</v>
      </c>
      <c r="E1700" s="73">
        <v>0</v>
      </c>
      <c r="F1700" s="66">
        <v>632490</v>
      </c>
    </row>
    <row r="1701" spans="1:6" s="67" customFormat="1" ht="12">
      <c r="A1701" s="57">
        <v>540818</v>
      </c>
      <c r="B1701" s="65" t="s">
        <v>165</v>
      </c>
      <c r="C1701" s="68">
        <v>210023500</v>
      </c>
      <c r="D1701" s="74" t="s">
        <v>1878</v>
      </c>
      <c r="E1701" s="73">
        <v>0</v>
      </c>
      <c r="F1701" s="66">
        <v>345909</v>
      </c>
    </row>
    <row r="1702" spans="1:6" s="67" customFormat="1" ht="12">
      <c r="A1702" s="57">
        <v>540818</v>
      </c>
      <c r="B1702" s="65" t="s">
        <v>165</v>
      </c>
      <c r="C1702" s="68">
        <v>215523555</v>
      </c>
      <c r="D1702" s="74" t="s">
        <v>1879</v>
      </c>
      <c r="E1702" s="73">
        <v>0</v>
      </c>
      <c r="F1702" s="66">
        <v>572375</v>
      </c>
    </row>
    <row r="1703" spans="1:6" s="67" customFormat="1" ht="12">
      <c r="A1703" s="57">
        <v>540818</v>
      </c>
      <c r="B1703" s="65" t="s">
        <v>165</v>
      </c>
      <c r="C1703" s="68">
        <v>217023570</v>
      </c>
      <c r="D1703" s="74" t="s">
        <v>1880</v>
      </c>
      <c r="E1703" s="73">
        <v>0</v>
      </c>
      <c r="F1703" s="66">
        <v>302922</v>
      </c>
    </row>
    <row r="1704" spans="1:6" s="67" customFormat="1" ht="12">
      <c r="A1704" s="57">
        <v>540818</v>
      </c>
      <c r="B1704" s="65" t="s">
        <v>165</v>
      </c>
      <c r="C1704" s="68">
        <v>217423574</v>
      </c>
      <c r="D1704" s="74" t="s">
        <v>1881</v>
      </c>
      <c r="E1704" s="73">
        <v>0</v>
      </c>
      <c r="F1704" s="66">
        <v>259340</v>
      </c>
    </row>
    <row r="1705" spans="1:6" s="67" customFormat="1" ht="12">
      <c r="A1705" s="57">
        <v>540818</v>
      </c>
      <c r="B1705" s="65" t="s">
        <v>165</v>
      </c>
      <c r="C1705" s="68">
        <v>218023580</v>
      </c>
      <c r="D1705" s="74" t="s">
        <v>1882</v>
      </c>
      <c r="E1705" s="73">
        <v>0</v>
      </c>
      <c r="F1705" s="66">
        <v>362179</v>
      </c>
    </row>
    <row r="1706" spans="1:6" s="67" customFormat="1" ht="12">
      <c r="A1706" s="57">
        <v>540818</v>
      </c>
      <c r="B1706" s="65" t="s">
        <v>165</v>
      </c>
      <c r="C1706" s="68">
        <v>218623586</v>
      </c>
      <c r="D1706" s="74" t="s">
        <v>1883</v>
      </c>
      <c r="E1706" s="73">
        <v>0</v>
      </c>
      <c r="F1706" s="66">
        <v>169636</v>
      </c>
    </row>
    <row r="1707" spans="1:6" s="67" customFormat="1" ht="12">
      <c r="A1707" s="57">
        <v>540818</v>
      </c>
      <c r="B1707" s="65" t="s">
        <v>165</v>
      </c>
      <c r="C1707" s="68">
        <v>217023670</v>
      </c>
      <c r="D1707" s="74" t="s">
        <v>1884</v>
      </c>
      <c r="E1707" s="73">
        <v>0</v>
      </c>
      <c r="F1707" s="66">
        <v>729813</v>
      </c>
    </row>
    <row r="1708" spans="1:6" s="67" customFormat="1" ht="12">
      <c r="A1708" s="57">
        <v>540818</v>
      </c>
      <c r="B1708" s="65" t="s">
        <v>165</v>
      </c>
      <c r="C1708" s="68">
        <v>217223672</v>
      </c>
      <c r="D1708" s="74" t="s">
        <v>1885</v>
      </c>
      <c r="E1708" s="73">
        <v>0</v>
      </c>
      <c r="F1708" s="66">
        <v>368464</v>
      </c>
    </row>
    <row r="1709" spans="1:6" s="67" customFormat="1" ht="12">
      <c r="A1709" s="57">
        <v>540818</v>
      </c>
      <c r="B1709" s="65" t="s">
        <v>165</v>
      </c>
      <c r="C1709" s="68">
        <v>217523675</v>
      </c>
      <c r="D1709" s="74" t="s">
        <v>1886</v>
      </c>
      <c r="E1709" s="73">
        <v>0</v>
      </c>
      <c r="F1709" s="66">
        <v>347654</v>
      </c>
    </row>
    <row r="1710" spans="1:6" s="67" customFormat="1" ht="12">
      <c r="A1710" s="57">
        <v>540818</v>
      </c>
      <c r="B1710" s="65" t="s">
        <v>165</v>
      </c>
      <c r="C1710" s="68">
        <v>217823678</v>
      </c>
      <c r="D1710" s="74" t="s">
        <v>1887</v>
      </c>
      <c r="E1710" s="73">
        <v>0</v>
      </c>
      <c r="F1710" s="66">
        <v>257973</v>
      </c>
    </row>
    <row r="1711" spans="1:6" s="67" customFormat="1" ht="12">
      <c r="A1711" s="57">
        <v>540818</v>
      </c>
      <c r="B1711" s="65" t="s">
        <v>165</v>
      </c>
      <c r="C1711" s="68">
        <v>218623686</v>
      </c>
      <c r="D1711" s="74" t="s">
        <v>1888</v>
      </c>
      <c r="E1711" s="73">
        <v>0</v>
      </c>
      <c r="F1711" s="66">
        <v>393045</v>
      </c>
    </row>
    <row r="1712" spans="1:6" s="67" customFormat="1" ht="12">
      <c r="A1712" s="57">
        <v>540818</v>
      </c>
      <c r="B1712" s="65" t="s">
        <v>165</v>
      </c>
      <c r="C1712" s="68">
        <v>210723807</v>
      </c>
      <c r="D1712" s="74" t="s">
        <v>1889</v>
      </c>
      <c r="E1712" s="73">
        <v>0</v>
      </c>
      <c r="F1712" s="66">
        <v>874533</v>
      </c>
    </row>
    <row r="1713" spans="1:6" s="67" customFormat="1" ht="12">
      <c r="A1713" s="57">
        <v>540818</v>
      </c>
      <c r="B1713" s="65" t="s">
        <v>165</v>
      </c>
      <c r="C1713" s="68">
        <v>215523855</v>
      </c>
      <c r="D1713" s="74" t="s">
        <v>1890</v>
      </c>
      <c r="E1713" s="73">
        <v>0</v>
      </c>
      <c r="F1713" s="66">
        <v>373791</v>
      </c>
    </row>
    <row r="1714" spans="1:6" s="67" customFormat="1" ht="12">
      <c r="A1714" s="57">
        <v>540818</v>
      </c>
      <c r="B1714" s="65" t="s">
        <v>165</v>
      </c>
      <c r="C1714" s="68">
        <v>210125001</v>
      </c>
      <c r="D1714" s="74" t="s">
        <v>1891</v>
      </c>
      <c r="E1714" s="73">
        <v>0</v>
      </c>
      <c r="F1714" s="66">
        <v>73032</v>
      </c>
    </row>
    <row r="1715" spans="1:6" s="67" customFormat="1" ht="12">
      <c r="A1715" s="57">
        <v>540818</v>
      </c>
      <c r="B1715" s="65" t="s">
        <v>165</v>
      </c>
      <c r="C1715" s="68">
        <v>211925019</v>
      </c>
      <c r="D1715" s="74" t="s">
        <v>1892</v>
      </c>
      <c r="E1715" s="73">
        <v>0</v>
      </c>
      <c r="F1715" s="66">
        <v>42040</v>
      </c>
    </row>
    <row r="1716" spans="1:6" s="67" customFormat="1" ht="12">
      <c r="A1716" s="57">
        <v>540818</v>
      </c>
      <c r="B1716" s="65" t="s">
        <v>165</v>
      </c>
      <c r="C1716" s="68">
        <v>213525035</v>
      </c>
      <c r="D1716" s="74" t="s">
        <v>1893</v>
      </c>
      <c r="E1716" s="73">
        <v>0</v>
      </c>
      <c r="F1716" s="66">
        <v>69976</v>
      </c>
    </row>
    <row r="1717" spans="1:6" s="67" customFormat="1" ht="12">
      <c r="A1717" s="57">
        <v>540818</v>
      </c>
      <c r="B1717" s="65" t="s">
        <v>165</v>
      </c>
      <c r="C1717" s="68">
        <v>214025040</v>
      </c>
      <c r="D1717" s="74" t="s">
        <v>1894</v>
      </c>
      <c r="E1717" s="73">
        <v>0</v>
      </c>
      <c r="F1717" s="66">
        <v>114316</v>
      </c>
    </row>
    <row r="1718" spans="1:6" s="67" customFormat="1" ht="12">
      <c r="A1718" s="57">
        <v>540818</v>
      </c>
      <c r="B1718" s="65" t="s">
        <v>165</v>
      </c>
      <c r="C1718" s="68">
        <v>215325053</v>
      </c>
      <c r="D1718" s="74" t="s">
        <v>1895</v>
      </c>
      <c r="E1718" s="73">
        <v>0</v>
      </c>
      <c r="F1718" s="66">
        <v>88953</v>
      </c>
    </row>
    <row r="1719" spans="1:6" s="67" customFormat="1" ht="12">
      <c r="A1719" s="57">
        <v>540818</v>
      </c>
      <c r="B1719" s="65" t="s">
        <v>165</v>
      </c>
      <c r="C1719" s="68">
        <v>218625086</v>
      </c>
      <c r="D1719" s="74" t="s">
        <v>1896</v>
      </c>
      <c r="E1719" s="73">
        <v>0</v>
      </c>
      <c r="F1719" s="66">
        <v>19582</v>
      </c>
    </row>
    <row r="1720" spans="1:6" s="67" customFormat="1" ht="12">
      <c r="A1720" s="57">
        <v>540818</v>
      </c>
      <c r="B1720" s="65" t="s">
        <v>165</v>
      </c>
      <c r="C1720" s="68">
        <v>219525095</v>
      </c>
      <c r="D1720" s="74" t="s">
        <v>1897</v>
      </c>
      <c r="E1720" s="73">
        <v>0</v>
      </c>
      <c r="F1720" s="66">
        <v>18735</v>
      </c>
    </row>
    <row r="1721" spans="1:6" s="67" customFormat="1" ht="12">
      <c r="A1721" s="57">
        <v>540818</v>
      </c>
      <c r="B1721" s="65" t="s">
        <v>165</v>
      </c>
      <c r="C1721" s="68">
        <v>219925099</v>
      </c>
      <c r="D1721" s="74" t="s">
        <v>1898</v>
      </c>
      <c r="E1721" s="73">
        <v>0</v>
      </c>
      <c r="F1721" s="66">
        <v>54873</v>
      </c>
    </row>
    <row r="1722" spans="1:6" s="67" customFormat="1" ht="12">
      <c r="A1722" s="57">
        <v>540818</v>
      </c>
      <c r="B1722" s="65" t="s">
        <v>165</v>
      </c>
      <c r="C1722" s="68">
        <v>212025120</v>
      </c>
      <c r="D1722" s="74" t="s">
        <v>1899</v>
      </c>
      <c r="E1722" s="73">
        <v>0</v>
      </c>
      <c r="F1722" s="66">
        <v>37893</v>
      </c>
    </row>
    <row r="1723" spans="1:6" s="67" customFormat="1" ht="12">
      <c r="A1723" s="57">
        <v>540818</v>
      </c>
      <c r="B1723" s="65" t="s">
        <v>165</v>
      </c>
      <c r="C1723" s="68">
        <v>212325123</v>
      </c>
      <c r="D1723" s="74" t="s">
        <v>1900</v>
      </c>
      <c r="E1723" s="73">
        <v>0</v>
      </c>
      <c r="F1723" s="66">
        <v>49122</v>
      </c>
    </row>
    <row r="1724" spans="1:6" s="67" customFormat="1" ht="12">
      <c r="A1724" s="57">
        <v>540818</v>
      </c>
      <c r="B1724" s="65" t="s">
        <v>165</v>
      </c>
      <c r="C1724" s="68">
        <v>212625126</v>
      </c>
      <c r="D1724" s="74" t="s">
        <v>1901</v>
      </c>
      <c r="E1724" s="73">
        <v>0</v>
      </c>
      <c r="F1724" s="66">
        <v>274999</v>
      </c>
    </row>
    <row r="1725" spans="1:6" s="67" customFormat="1" ht="12">
      <c r="A1725" s="57">
        <v>540818</v>
      </c>
      <c r="B1725" s="65" t="s">
        <v>165</v>
      </c>
      <c r="C1725" s="68">
        <v>214825148</v>
      </c>
      <c r="D1725" s="74" t="s">
        <v>1902</v>
      </c>
      <c r="E1725" s="73">
        <v>0</v>
      </c>
      <c r="F1725" s="66">
        <v>107523</v>
      </c>
    </row>
    <row r="1726" spans="1:6" s="67" customFormat="1" ht="12">
      <c r="A1726" s="57">
        <v>540818</v>
      </c>
      <c r="B1726" s="65" t="s">
        <v>165</v>
      </c>
      <c r="C1726" s="68">
        <v>215125151</v>
      </c>
      <c r="D1726" s="74" t="s">
        <v>1903</v>
      </c>
      <c r="E1726" s="73">
        <v>0</v>
      </c>
      <c r="F1726" s="66">
        <v>119642</v>
      </c>
    </row>
    <row r="1727" spans="1:6" s="67" customFormat="1" ht="12">
      <c r="A1727" s="57">
        <v>540818</v>
      </c>
      <c r="B1727" s="65" t="s">
        <v>165</v>
      </c>
      <c r="C1727" s="68">
        <v>215425154</v>
      </c>
      <c r="D1727" s="74" t="s">
        <v>1904</v>
      </c>
      <c r="E1727" s="73">
        <v>0</v>
      </c>
      <c r="F1727" s="66">
        <v>47488</v>
      </c>
    </row>
    <row r="1728" spans="1:6" s="67" customFormat="1" ht="12">
      <c r="A1728" s="57">
        <v>540818</v>
      </c>
      <c r="B1728" s="65" t="s">
        <v>165</v>
      </c>
      <c r="C1728" s="68">
        <v>216825168</v>
      </c>
      <c r="D1728" s="74" t="s">
        <v>1905</v>
      </c>
      <c r="E1728" s="73">
        <v>0</v>
      </c>
      <c r="F1728" s="66">
        <v>27300</v>
      </c>
    </row>
    <row r="1729" spans="1:6" s="67" customFormat="1" ht="12">
      <c r="A1729" s="57">
        <v>540818</v>
      </c>
      <c r="B1729" s="65" t="s">
        <v>165</v>
      </c>
      <c r="C1729" s="68">
        <v>217525175</v>
      </c>
      <c r="D1729" s="74" t="s">
        <v>1906</v>
      </c>
      <c r="E1729" s="73">
        <v>0</v>
      </c>
      <c r="F1729" s="66">
        <v>452632</v>
      </c>
    </row>
    <row r="1730" spans="1:6" s="67" customFormat="1" ht="12">
      <c r="A1730" s="57">
        <v>540818</v>
      </c>
      <c r="B1730" s="65" t="s">
        <v>165</v>
      </c>
      <c r="C1730" s="68">
        <v>217825178</v>
      </c>
      <c r="D1730" s="74" t="s">
        <v>1907</v>
      </c>
      <c r="E1730" s="73">
        <v>0</v>
      </c>
      <c r="F1730" s="66">
        <v>58081</v>
      </c>
    </row>
    <row r="1731" spans="1:6" s="67" customFormat="1" ht="12">
      <c r="A1731" s="57">
        <v>540818</v>
      </c>
      <c r="B1731" s="65" t="s">
        <v>165</v>
      </c>
      <c r="C1731" s="68">
        <v>218125181</v>
      </c>
      <c r="D1731" s="74" t="s">
        <v>1908</v>
      </c>
      <c r="E1731" s="73">
        <v>0</v>
      </c>
      <c r="F1731" s="66">
        <v>84080</v>
      </c>
    </row>
    <row r="1732" spans="1:6" s="67" customFormat="1" ht="12">
      <c r="A1732" s="57">
        <v>540818</v>
      </c>
      <c r="B1732" s="65" t="s">
        <v>165</v>
      </c>
      <c r="C1732" s="68">
        <v>218325183</v>
      </c>
      <c r="D1732" s="74" t="s">
        <v>1909</v>
      </c>
      <c r="E1732" s="73">
        <v>0</v>
      </c>
      <c r="F1732" s="66">
        <v>140889</v>
      </c>
    </row>
    <row r="1733" spans="1:6" s="67" customFormat="1" ht="12">
      <c r="A1733" s="57">
        <v>540818</v>
      </c>
      <c r="B1733" s="65" t="s">
        <v>165</v>
      </c>
      <c r="C1733" s="68">
        <v>210025200</v>
      </c>
      <c r="D1733" s="74" t="s">
        <v>1910</v>
      </c>
      <c r="E1733" s="73">
        <v>0</v>
      </c>
      <c r="F1733" s="66">
        <v>109322</v>
      </c>
    </row>
    <row r="1734" spans="1:6" s="67" customFormat="1" ht="12">
      <c r="A1734" s="57">
        <v>540818</v>
      </c>
      <c r="B1734" s="65" t="s">
        <v>165</v>
      </c>
      <c r="C1734" s="68">
        <v>211425214</v>
      </c>
      <c r="D1734" s="74" t="s">
        <v>1911</v>
      </c>
      <c r="E1734" s="73">
        <v>0</v>
      </c>
      <c r="F1734" s="66">
        <v>99213</v>
      </c>
    </row>
    <row r="1735" spans="1:6" s="67" customFormat="1" ht="12">
      <c r="A1735" s="57">
        <v>540818</v>
      </c>
      <c r="B1735" s="65" t="s">
        <v>165</v>
      </c>
      <c r="C1735" s="68">
        <v>212425224</v>
      </c>
      <c r="D1735" s="74" t="s">
        <v>1912</v>
      </c>
      <c r="E1735" s="73">
        <v>0</v>
      </c>
      <c r="F1735" s="66">
        <v>49485</v>
      </c>
    </row>
    <row r="1736" spans="1:6" s="67" customFormat="1" ht="12">
      <c r="A1736" s="57">
        <v>540818</v>
      </c>
      <c r="B1736" s="65" t="s">
        <v>165</v>
      </c>
      <c r="C1736" s="68">
        <v>214525245</v>
      </c>
      <c r="D1736" s="74" t="s">
        <v>1913</v>
      </c>
      <c r="E1736" s="73">
        <v>0</v>
      </c>
      <c r="F1736" s="66">
        <v>161622</v>
      </c>
    </row>
    <row r="1737" spans="1:6" s="67" customFormat="1" ht="12">
      <c r="A1737" s="57">
        <v>540818</v>
      </c>
      <c r="B1737" s="65" t="s">
        <v>165</v>
      </c>
      <c r="C1737" s="68">
        <v>215825258</v>
      </c>
      <c r="D1737" s="74" t="s">
        <v>1914</v>
      </c>
      <c r="E1737" s="73">
        <v>0</v>
      </c>
      <c r="F1737" s="66">
        <v>43427</v>
      </c>
    </row>
    <row r="1738" spans="1:6" s="67" customFormat="1" ht="12">
      <c r="A1738" s="57">
        <v>540818</v>
      </c>
      <c r="B1738" s="65" t="s">
        <v>165</v>
      </c>
      <c r="C1738" s="68">
        <v>216025260</v>
      </c>
      <c r="D1738" s="74" t="s">
        <v>1915</v>
      </c>
      <c r="E1738" s="73">
        <v>0</v>
      </c>
      <c r="F1738" s="66">
        <v>75242</v>
      </c>
    </row>
    <row r="1739" spans="1:6" s="67" customFormat="1" ht="12">
      <c r="A1739" s="57">
        <v>540818</v>
      </c>
      <c r="B1739" s="65" t="s">
        <v>165</v>
      </c>
      <c r="C1739" s="68">
        <v>216925269</v>
      </c>
      <c r="D1739" s="74" t="s">
        <v>1916</v>
      </c>
      <c r="E1739" s="73">
        <v>0</v>
      </c>
      <c r="F1739" s="66">
        <v>646154</v>
      </c>
    </row>
    <row r="1740" spans="1:6" s="67" customFormat="1" ht="12">
      <c r="A1740" s="57">
        <v>540818</v>
      </c>
      <c r="B1740" s="65" t="s">
        <v>165</v>
      </c>
      <c r="C1740" s="68">
        <v>217925279</v>
      </c>
      <c r="D1740" s="74" t="s">
        <v>1917</v>
      </c>
      <c r="E1740" s="73">
        <v>0</v>
      </c>
      <c r="F1740" s="66">
        <v>74727</v>
      </c>
    </row>
    <row r="1741" spans="1:6" s="67" customFormat="1" ht="12">
      <c r="A1741" s="57">
        <v>540818</v>
      </c>
      <c r="B1741" s="65" t="s">
        <v>165</v>
      </c>
      <c r="C1741" s="68">
        <v>218125281</v>
      </c>
      <c r="D1741" s="74" t="s">
        <v>1918</v>
      </c>
      <c r="E1741" s="73">
        <v>0</v>
      </c>
      <c r="F1741" s="66">
        <v>44068</v>
      </c>
    </row>
    <row r="1742" spans="1:6" s="67" customFormat="1" ht="12">
      <c r="A1742" s="57">
        <v>540818</v>
      </c>
      <c r="B1742" s="65" t="s">
        <v>165</v>
      </c>
      <c r="C1742" s="68">
        <v>218625286</v>
      </c>
      <c r="D1742" s="74" t="s">
        <v>1919</v>
      </c>
      <c r="E1742" s="73">
        <v>0</v>
      </c>
      <c r="F1742" s="66">
        <v>284321</v>
      </c>
    </row>
    <row r="1743" spans="1:6" s="67" customFormat="1" ht="12">
      <c r="A1743" s="57">
        <v>540818</v>
      </c>
      <c r="B1743" s="65" t="s">
        <v>165</v>
      </c>
      <c r="C1743" s="68">
        <v>218825288</v>
      </c>
      <c r="D1743" s="74" t="s">
        <v>1920</v>
      </c>
      <c r="E1743" s="73">
        <v>0</v>
      </c>
      <c r="F1743" s="66">
        <v>45066</v>
      </c>
    </row>
    <row r="1744" spans="1:6" s="67" customFormat="1" ht="12">
      <c r="A1744" s="57">
        <v>540818</v>
      </c>
      <c r="B1744" s="65" t="s">
        <v>165</v>
      </c>
      <c r="C1744" s="68">
        <v>219325293</v>
      </c>
      <c r="D1744" s="74" t="s">
        <v>1921</v>
      </c>
      <c r="E1744" s="73">
        <v>0</v>
      </c>
      <c r="F1744" s="66">
        <v>45763</v>
      </c>
    </row>
    <row r="1745" spans="1:6" s="67" customFormat="1" ht="12">
      <c r="A1745" s="57">
        <v>540818</v>
      </c>
      <c r="B1745" s="65" t="s">
        <v>165</v>
      </c>
      <c r="C1745" s="68">
        <v>219525295</v>
      </c>
      <c r="D1745" s="74" t="s">
        <v>1922</v>
      </c>
      <c r="E1745" s="73">
        <v>0</v>
      </c>
      <c r="F1745" s="66">
        <v>68553</v>
      </c>
    </row>
    <row r="1746" spans="1:6" s="67" customFormat="1" ht="12">
      <c r="A1746" s="57">
        <v>540818</v>
      </c>
      <c r="B1746" s="65" t="s">
        <v>165</v>
      </c>
      <c r="C1746" s="68">
        <v>219725297</v>
      </c>
      <c r="D1746" s="74" t="s">
        <v>1923</v>
      </c>
      <c r="E1746" s="73">
        <v>0</v>
      </c>
      <c r="F1746" s="66">
        <v>81689</v>
      </c>
    </row>
    <row r="1747" spans="1:6" s="67" customFormat="1" ht="12">
      <c r="A1747" s="57">
        <v>540818</v>
      </c>
      <c r="B1747" s="65" t="s">
        <v>165</v>
      </c>
      <c r="C1747" s="68">
        <v>219925299</v>
      </c>
      <c r="D1747" s="74" t="s">
        <v>1924</v>
      </c>
      <c r="E1747" s="73">
        <v>0</v>
      </c>
      <c r="F1747" s="66">
        <v>23214</v>
      </c>
    </row>
    <row r="1748" spans="1:6" s="67" customFormat="1" ht="12">
      <c r="A1748" s="57">
        <v>540818</v>
      </c>
      <c r="B1748" s="65" t="s">
        <v>165</v>
      </c>
      <c r="C1748" s="68">
        <v>211225312</v>
      </c>
      <c r="D1748" s="74" t="s">
        <v>1925</v>
      </c>
      <c r="E1748" s="73">
        <v>0</v>
      </c>
      <c r="F1748" s="66">
        <v>47730</v>
      </c>
    </row>
    <row r="1749" spans="1:6" s="67" customFormat="1" ht="12">
      <c r="A1749" s="57">
        <v>540818</v>
      </c>
      <c r="B1749" s="65" t="s">
        <v>165</v>
      </c>
      <c r="C1749" s="68">
        <v>211725317</v>
      </c>
      <c r="D1749" s="74" t="s">
        <v>1926</v>
      </c>
      <c r="E1749" s="73">
        <v>0</v>
      </c>
      <c r="F1749" s="66">
        <v>87379</v>
      </c>
    </row>
    <row r="1750" spans="1:6" s="67" customFormat="1" ht="12">
      <c r="A1750" s="57">
        <v>540818</v>
      </c>
      <c r="B1750" s="65" t="s">
        <v>165</v>
      </c>
      <c r="C1750" s="68">
        <v>212025320</v>
      </c>
      <c r="D1750" s="74" t="s">
        <v>1927</v>
      </c>
      <c r="E1750" s="73">
        <v>0</v>
      </c>
      <c r="F1750" s="66">
        <v>174424</v>
      </c>
    </row>
    <row r="1751" spans="1:6" s="67" customFormat="1" ht="12">
      <c r="A1751" s="57">
        <v>540818</v>
      </c>
      <c r="B1751" s="65" t="s">
        <v>165</v>
      </c>
      <c r="C1751" s="68">
        <v>212225322</v>
      </c>
      <c r="D1751" s="74" t="s">
        <v>1928</v>
      </c>
      <c r="E1751" s="73">
        <v>0</v>
      </c>
      <c r="F1751" s="66">
        <v>117342</v>
      </c>
    </row>
    <row r="1752" spans="1:6" s="67" customFormat="1" ht="12">
      <c r="A1752" s="57">
        <v>540818</v>
      </c>
      <c r="B1752" s="65" t="s">
        <v>165</v>
      </c>
      <c r="C1752" s="68">
        <v>212425324</v>
      </c>
      <c r="D1752" s="74" t="s">
        <v>1929</v>
      </c>
      <c r="E1752" s="73">
        <v>0</v>
      </c>
      <c r="F1752" s="66">
        <v>25465</v>
      </c>
    </row>
    <row r="1753" spans="1:6" s="67" customFormat="1" ht="12">
      <c r="A1753" s="57">
        <v>540818</v>
      </c>
      <c r="B1753" s="65" t="s">
        <v>165</v>
      </c>
      <c r="C1753" s="68">
        <v>212625326</v>
      </c>
      <c r="D1753" s="74" t="s">
        <v>1930</v>
      </c>
      <c r="E1753" s="73">
        <v>0</v>
      </c>
      <c r="F1753" s="66">
        <v>37924</v>
      </c>
    </row>
    <row r="1754" spans="1:6" s="67" customFormat="1" ht="12">
      <c r="A1754" s="57">
        <v>540818</v>
      </c>
      <c r="B1754" s="65" t="s">
        <v>165</v>
      </c>
      <c r="C1754" s="68">
        <v>212825328</v>
      </c>
      <c r="D1754" s="74" t="s">
        <v>1931</v>
      </c>
      <c r="E1754" s="73">
        <v>0</v>
      </c>
      <c r="F1754" s="66">
        <v>28662</v>
      </c>
    </row>
    <row r="1755" spans="1:6" s="67" customFormat="1" ht="12">
      <c r="A1755" s="57">
        <v>540818</v>
      </c>
      <c r="B1755" s="65" t="s">
        <v>165</v>
      </c>
      <c r="C1755" s="68">
        <v>213525335</v>
      </c>
      <c r="D1755" s="74" t="s">
        <v>1932</v>
      </c>
      <c r="E1755" s="73">
        <v>0</v>
      </c>
      <c r="F1755" s="66">
        <v>40921</v>
      </c>
    </row>
    <row r="1756" spans="1:6" s="67" customFormat="1" ht="12">
      <c r="A1756" s="57">
        <v>540818</v>
      </c>
      <c r="B1756" s="65" t="s">
        <v>165</v>
      </c>
      <c r="C1756" s="68">
        <v>213925339</v>
      </c>
      <c r="D1756" s="74" t="s">
        <v>1933</v>
      </c>
      <c r="E1756" s="73">
        <v>0</v>
      </c>
      <c r="F1756" s="66">
        <v>33127</v>
      </c>
    </row>
    <row r="1757" spans="1:6" s="67" customFormat="1" ht="12">
      <c r="A1757" s="57">
        <v>540818</v>
      </c>
      <c r="B1757" s="65" t="s">
        <v>165</v>
      </c>
      <c r="C1757" s="68">
        <v>216825368</v>
      </c>
      <c r="D1757" s="74" t="s">
        <v>1934</v>
      </c>
      <c r="E1757" s="73">
        <v>0</v>
      </c>
      <c r="F1757" s="66">
        <v>23255</v>
      </c>
    </row>
    <row r="1758" spans="1:6" s="67" customFormat="1" ht="12">
      <c r="A1758" s="57">
        <v>540818</v>
      </c>
      <c r="B1758" s="65" t="s">
        <v>165</v>
      </c>
      <c r="C1758" s="68">
        <v>217225372</v>
      </c>
      <c r="D1758" s="74" t="s">
        <v>1935</v>
      </c>
      <c r="E1758" s="73">
        <v>0</v>
      </c>
      <c r="F1758" s="66">
        <v>60411</v>
      </c>
    </row>
    <row r="1759" spans="1:6" s="67" customFormat="1" ht="12">
      <c r="A1759" s="57">
        <v>540818</v>
      </c>
      <c r="B1759" s="65" t="s">
        <v>165</v>
      </c>
      <c r="C1759" s="68">
        <v>217725377</v>
      </c>
      <c r="D1759" s="74" t="s">
        <v>1936</v>
      </c>
      <c r="E1759" s="73">
        <v>0</v>
      </c>
      <c r="F1759" s="66">
        <v>117312</v>
      </c>
    </row>
    <row r="1760" spans="1:6" s="67" customFormat="1" ht="12">
      <c r="A1760" s="57">
        <v>540818</v>
      </c>
      <c r="B1760" s="65" t="s">
        <v>165</v>
      </c>
      <c r="C1760" s="68">
        <v>218625386</v>
      </c>
      <c r="D1760" s="74" t="s">
        <v>1937</v>
      </c>
      <c r="E1760" s="73">
        <v>0</v>
      </c>
      <c r="F1760" s="66">
        <v>176604</v>
      </c>
    </row>
    <row r="1761" spans="1:6" s="67" customFormat="1" ht="12">
      <c r="A1761" s="57">
        <v>540818</v>
      </c>
      <c r="B1761" s="65" t="s">
        <v>165</v>
      </c>
      <c r="C1761" s="68">
        <v>219425394</v>
      </c>
      <c r="D1761" s="74" t="s">
        <v>1938</v>
      </c>
      <c r="E1761" s="73">
        <v>0</v>
      </c>
      <c r="F1761" s="66">
        <v>76584</v>
      </c>
    </row>
    <row r="1762" spans="1:6" s="67" customFormat="1" ht="12">
      <c r="A1762" s="57">
        <v>540818</v>
      </c>
      <c r="B1762" s="65" t="s">
        <v>165</v>
      </c>
      <c r="C1762" s="68">
        <v>219825398</v>
      </c>
      <c r="D1762" s="74" t="s">
        <v>1939</v>
      </c>
      <c r="E1762" s="73">
        <v>0</v>
      </c>
      <c r="F1762" s="66">
        <v>49347</v>
      </c>
    </row>
    <row r="1763" spans="1:6" s="67" customFormat="1" ht="12">
      <c r="A1763" s="57">
        <v>540818</v>
      </c>
      <c r="B1763" s="65" t="s">
        <v>165</v>
      </c>
      <c r="C1763" s="68">
        <v>210225402</v>
      </c>
      <c r="D1763" s="74" t="s">
        <v>1940</v>
      </c>
      <c r="E1763" s="73">
        <v>0</v>
      </c>
      <c r="F1763" s="66">
        <v>111107</v>
      </c>
    </row>
    <row r="1764" spans="1:6" s="67" customFormat="1" ht="12">
      <c r="A1764" s="57">
        <v>540818</v>
      </c>
      <c r="B1764" s="65" t="s">
        <v>165</v>
      </c>
      <c r="C1764" s="68">
        <v>210725407</v>
      </c>
      <c r="D1764" s="74" t="s">
        <v>1941</v>
      </c>
      <c r="E1764" s="73">
        <v>0</v>
      </c>
      <c r="F1764" s="66">
        <v>63014</v>
      </c>
    </row>
    <row r="1765" spans="1:6" s="67" customFormat="1" ht="12">
      <c r="A1765" s="57">
        <v>540818</v>
      </c>
      <c r="B1765" s="65" t="s">
        <v>165</v>
      </c>
      <c r="C1765" s="68">
        <v>212625426</v>
      </c>
      <c r="D1765" s="74" t="s">
        <v>1942</v>
      </c>
      <c r="E1765" s="73">
        <v>0</v>
      </c>
      <c r="F1765" s="66">
        <v>50878</v>
      </c>
    </row>
    <row r="1766" spans="1:6" s="67" customFormat="1" ht="12">
      <c r="A1766" s="57">
        <v>540818</v>
      </c>
      <c r="B1766" s="65" t="s">
        <v>165</v>
      </c>
      <c r="C1766" s="68">
        <v>213025430</v>
      </c>
      <c r="D1766" s="74" t="s">
        <v>1943</v>
      </c>
      <c r="E1766" s="73">
        <v>0</v>
      </c>
      <c r="F1766" s="66">
        <v>323849</v>
      </c>
    </row>
    <row r="1767" spans="1:6" s="67" customFormat="1" ht="12">
      <c r="A1767" s="57">
        <v>540818</v>
      </c>
      <c r="B1767" s="65" t="s">
        <v>165</v>
      </c>
      <c r="C1767" s="68">
        <v>213625436</v>
      </c>
      <c r="D1767" s="74" t="s">
        <v>1944</v>
      </c>
      <c r="E1767" s="73">
        <v>0</v>
      </c>
      <c r="F1767" s="66">
        <v>29479</v>
      </c>
    </row>
    <row r="1768" spans="1:6" s="67" customFormat="1" ht="12">
      <c r="A1768" s="57">
        <v>540818</v>
      </c>
      <c r="B1768" s="65" t="s">
        <v>165</v>
      </c>
      <c r="C1768" s="68">
        <v>213825438</v>
      </c>
      <c r="D1768" s="74" t="s">
        <v>1945</v>
      </c>
      <c r="E1768" s="73">
        <v>0</v>
      </c>
      <c r="F1768" s="66">
        <v>72393</v>
      </c>
    </row>
    <row r="1769" spans="1:6" s="67" customFormat="1" ht="12">
      <c r="A1769" s="57">
        <v>540818</v>
      </c>
      <c r="B1769" s="65" t="s">
        <v>165</v>
      </c>
      <c r="C1769" s="68">
        <v>217325473</v>
      </c>
      <c r="D1769" s="74" t="s">
        <v>1946</v>
      </c>
      <c r="E1769" s="73">
        <v>0</v>
      </c>
      <c r="F1769" s="66">
        <v>319400</v>
      </c>
    </row>
    <row r="1770" spans="1:6" s="67" customFormat="1" ht="12">
      <c r="A1770" s="57">
        <v>540818</v>
      </c>
      <c r="B1770" s="65" t="s">
        <v>165</v>
      </c>
      <c r="C1770" s="68">
        <v>218325483</v>
      </c>
      <c r="D1770" s="74" t="s">
        <v>1947</v>
      </c>
      <c r="E1770" s="73">
        <v>0</v>
      </c>
      <c r="F1770" s="66">
        <v>19491</v>
      </c>
    </row>
    <row r="1771" spans="1:6" s="67" customFormat="1" ht="12">
      <c r="A1771" s="57">
        <v>540818</v>
      </c>
      <c r="B1771" s="65" t="s">
        <v>165</v>
      </c>
      <c r="C1771" s="68">
        <v>218625486</v>
      </c>
      <c r="D1771" s="74" t="s">
        <v>1948</v>
      </c>
      <c r="E1771" s="73">
        <v>0</v>
      </c>
      <c r="F1771" s="66">
        <v>86138</v>
      </c>
    </row>
    <row r="1772" spans="1:6" s="67" customFormat="1" ht="12">
      <c r="A1772" s="57">
        <v>540818</v>
      </c>
      <c r="B1772" s="65" t="s">
        <v>165</v>
      </c>
      <c r="C1772" s="68">
        <v>218825488</v>
      </c>
      <c r="D1772" s="74" t="s">
        <v>1949</v>
      </c>
      <c r="E1772" s="73">
        <v>0</v>
      </c>
      <c r="F1772" s="66">
        <v>43523</v>
      </c>
    </row>
    <row r="1773" spans="1:6" s="67" customFormat="1" ht="12">
      <c r="A1773" s="57">
        <v>540818</v>
      </c>
      <c r="B1773" s="65" t="s">
        <v>165</v>
      </c>
      <c r="C1773" s="68">
        <v>218925489</v>
      </c>
      <c r="D1773" s="74" t="s">
        <v>1950</v>
      </c>
      <c r="E1773" s="73">
        <v>0</v>
      </c>
      <c r="F1773" s="66">
        <v>28150</v>
      </c>
    </row>
    <row r="1774" spans="1:6" s="67" customFormat="1" ht="12">
      <c r="A1774" s="57">
        <v>540818</v>
      </c>
      <c r="B1774" s="65" t="s">
        <v>165</v>
      </c>
      <c r="C1774" s="68">
        <v>219125491</v>
      </c>
      <c r="D1774" s="74" t="s">
        <v>1951</v>
      </c>
      <c r="E1774" s="73">
        <v>0</v>
      </c>
      <c r="F1774" s="66">
        <v>46400</v>
      </c>
    </row>
    <row r="1775" spans="1:6" s="67" customFormat="1" ht="12">
      <c r="A1775" s="57">
        <v>540818</v>
      </c>
      <c r="B1775" s="65" t="s">
        <v>165</v>
      </c>
      <c r="C1775" s="59">
        <v>210652506</v>
      </c>
      <c r="D1775" s="74" t="s">
        <v>1952</v>
      </c>
      <c r="E1775" s="73">
        <v>0</v>
      </c>
      <c r="F1775" s="66">
        <v>73850</v>
      </c>
    </row>
    <row r="1776" spans="1:6" s="67" customFormat="1" ht="12">
      <c r="A1776" s="57">
        <v>540818</v>
      </c>
      <c r="B1776" s="65" t="s">
        <v>165</v>
      </c>
      <c r="C1776" s="68">
        <v>211325513</v>
      </c>
      <c r="D1776" s="74" t="s">
        <v>1953</v>
      </c>
      <c r="E1776" s="73">
        <v>0</v>
      </c>
      <c r="F1776" s="66">
        <v>197941</v>
      </c>
    </row>
    <row r="1777" spans="1:6" s="67" customFormat="1" ht="12">
      <c r="A1777" s="57">
        <v>540818</v>
      </c>
      <c r="B1777" s="65" t="s">
        <v>165</v>
      </c>
      <c r="C1777" s="68">
        <v>211825518</v>
      </c>
      <c r="D1777" s="74" t="s">
        <v>1954</v>
      </c>
      <c r="E1777" s="73">
        <v>0</v>
      </c>
      <c r="F1777" s="66">
        <v>48145</v>
      </c>
    </row>
    <row r="1778" spans="1:6" s="67" customFormat="1" ht="12">
      <c r="A1778" s="57">
        <v>540818</v>
      </c>
      <c r="B1778" s="65" t="s">
        <v>165</v>
      </c>
      <c r="C1778" s="68">
        <v>212425524</v>
      </c>
      <c r="D1778" s="74" t="s">
        <v>1955</v>
      </c>
      <c r="E1778" s="73">
        <v>0</v>
      </c>
      <c r="F1778" s="66">
        <v>40557</v>
      </c>
    </row>
    <row r="1779" spans="1:6" s="67" customFormat="1" ht="12">
      <c r="A1779" s="57">
        <v>540818</v>
      </c>
      <c r="B1779" s="65" t="s">
        <v>165</v>
      </c>
      <c r="C1779" s="68">
        <v>213025530</v>
      </c>
      <c r="D1779" s="74" t="s">
        <v>1956</v>
      </c>
      <c r="E1779" s="73">
        <v>0</v>
      </c>
      <c r="F1779" s="66">
        <v>51931</v>
      </c>
    </row>
    <row r="1780" spans="1:6" s="67" customFormat="1" ht="12">
      <c r="A1780" s="57">
        <v>540818</v>
      </c>
      <c r="B1780" s="65" t="s">
        <v>165</v>
      </c>
      <c r="C1780" s="68">
        <v>213525535</v>
      </c>
      <c r="D1780" s="74" t="s">
        <v>1957</v>
      </c>
      <c r="E1780" s="73">
        <v>0</v>
      </c>
      <c r="F1780" s="66">
        <v>97124</v>
      </c>
    </row>
    <row r="1781" spans="1:6" s="67" customFormat="1" ht="12">
      <c r="A1781" s="57">
        <v>540818</v>
      </c>
      <c r="B1781" s="65" t="s">
        <v>165</v>
      </c>
      <c r="C1781" s="68">
        <v>217225572</v>
      </c>
      <c r="D1781" s="74" t="s">
        <v>1958</v>
      </c>
      <c r="E1781" s="73">
        <v>0</v>
      </c>
      <c r="F1781" s="66">
        <v>114588</v>
      </c>
    </row>
    <row r="1782" spans="1:6" s="67" customFormat="1" ht="12">
      <c r="A1782" s="57">
        <v>540818</v>
      </c>
      <c r="B1782" s="65" t="s">
        <v>165</v>
      </c>
      <c r="C1782" s="68">
        <v>218025580</v>
      </c>
      <c r="D1782" s="74" t="s">
        <v>1959</v>
      </c>
      <c r="E1782" s="73">
        <v>0</v>
      </c>
      <c r="F1782" s="66">
        <v>24647</v>
      </c>
    </row>
    <row r="1783" spans="1:6" s="67" customFormat="1" ht="12">
      <c r="A1783" s="57">
        <v>540818</v>
      </c>
      <c r="B1783" s="65" t="s">
        <v>165</v>
      </c>
      <c r="C1783" s="68">
        <v>219225592</v>
      </c>
      <c r="D1783" s="74" t="s">
        <v>1960</v>
      </c>
      <c r="E1783" s="73">
        <v>0</v>
      </c>
      <c r="F1783" s="66">
        <v>31806</v>
      </c>
    </row>
    <row r="1784" spans="1:6" s="67" customFormat="1" ht="12">
      <c r="A1784" s="57">
        <v>540818</v>
      </c>
      <c r="B1784" s="65" t="s">
        <v>165</v>
      </c>
      <c r="C1784" s="68">
        <v>219425594</v>
      </c>
      <c r="D1784" s="74" t="s">
        <v>1961</v>
      </c>
      <c r="E1784" s="73">
        <v>0</v>
      </c>
      <c r="F1784" s="66">
        <v>39740</v>
      </c>
    </row>
    <row r="1785" spans="1:6" s="67" customFormat="1" ht="12">
      <c r="A1785" s="57">
        <v>540818</v>
      </c>
      <c r="B1785" s="65" t="s">
        <v>165</v>
      </c>
      <c r="C1785" s="68">
        <v>219625596</v>
      </c>
      <c r="D1785" s="74" t="s">
        <v>1962</v>
      </c>
      <c r="E1785" s="73">
        <v>0</v>
      </c>
      <c r="F1785" s="66">
        <v>69386</v>
      </c>
    </row>
    <row r="1786" spans="1:6" s="67" customFormat="1" ht="12">
      <c r="A1786" s="57">
        <v>540818</v>
      </c>
      <c r="B1786" s="65" t="s">
        <v>165</v>
      </c>
      <c r="C1786" s="68">
        <v>219925599</v>
      </c>
      <c r="D1786" s="74" t="s">
        <v>1963</v>
      </c>
      <c r="E1786" s="73">
        <v>0</v>
      </c>
      <c r="F1786" s="66">
        <v>52694</v>
      </c>
    </row>
    <row r="1787" spans="1:6" s="67" customFormat="1" ht="12">
      <c r="A1787" s="57">
        <v>540818</v>
      </c>
      <c r="B1787" s="65" t="s">
        <v>165</v>
      </c>
      <c r="C1787" s="68">
        <v>211225612</v>
      </c>
      <c r="D1787" s="74" t="s">
        <v>1964</v>
      </c>
      <c r="E1787" s="73">
        <v>0</v>
      </c>
      <c r="F1787" s="66">
        <v>54994</v>
      </c>
    </row>
    <row r="1788" spans="1:6" s="67" customFormat="1" ht="12">
      <c r="A1788" s="57">
        <v>540818</v>
      </c>
      <c r="B1788" s="75" t="s">
        <v>165</v>
      </c>
      <c r="C1788" s="68">
        <v>214525645</v>
      </c>
      <c r="D1788" s="76" t="s">
        <v>1965</v>
      </c>
      <c r="E1788" s="73">
        <v>0</v>
      </c>
      <c r="F1788" s="73">
        <v>84685</v>
      </c>
    </row>
    <row r="1789" spans="1:6" s="67" customFormat="1" ht="12">
      <c r="A1789" s="57">
        <v>540818</v>
      </c>
      <c r="B1789" s="65" t="s">
        <v>165</v>
      </c>
      <c r="C1789" s="68">
        <v>214925649</v>
      </c>
      <c r="D1789" s="74" t="s">
        <v>1966</v>
      </c>
      <c r="E1789" s="73">
        <v>0</v>
      </c>
      <c r="F1789" s="66">
        <v>80992</v>
      </c>
    </row>
    <row r="1790" spans="1:6" s="67" customFormat="1" ht="12">
      <c r="A1790" s="57">
        <v>540818</v>
      </c>
      <c r="B1790" s="65" t="s">
        <v>165</v>
      </c>
      <c r="C1790" s="68">
        <v>215325653</v>
      </c>
      <c r="D1790" s="74" t="s">
        <v>1967</v>
      </c>
      <c r="E1790" s="73">
        <v>0</v>
      </c>
      <c r="F1790" s="66">
        <v>38347</v>
      </c>
    </row>
    <row r="1791" spans="1:6" s="67" customFormat="1" ht="12">
      <c r="A1791" s="57">
        <v>540818</v>
      </c>
      <c r="B1791" s="65" t="s">
        <v>165</v>
      </c>
      <c r="C1791" s="68">
        <v>215825658</v>
      </c>
      <c r="D1791" s="74" t="s">
        <v>1968</v>
      </c>
      <c r="E1791" s="73">
        <v>0</v>
      </c>
      <c r="F1791" s="66">
        <v>55871</v>
      </c>
    </row>
    <row r="1792" spans="1:6" s="67" customFormat="1" ht="12">
      <c r="A1792" s="57">
        <v>540818</v>
      </c>
      <c r="B1792" s="65" t="s">
        <v>165</v>
      </c>
      <c r="C1792" s="68">
        <v>216225662</v>
      </c>
      <c r="D1792" s="74" t="s">
        <v>1969</v>
      </c>
      <c r="E1792" s="73">
        <v>0</v>
      </c>
      <c r="F1792" s="66">
        <v>71398</v>
      </c>
    </row>
    <row r="1793" spans="1:6" s="67" customFormat="1" ht="12">
      <c r="A1793" s="57">
        <v>540818</v>
      </c>
      <c r="B1793" s="65" t="s">
        <v>165</v>
      </c>
      <c r="C1793" s="68">
        <v>211825718</v>
      </c>
      <c r="D1793" s="74" t="s">
        <v>1970</v>
      </c>
      <c r="E1793" s="73">
        <v>0</v>
      </c>
      <c r="F1793" s="66">
        <v>84624</v>
      </c>
    </row>
    <row r="1794" spans="1:6" s="67" customFormat="1" ht="12">
      <c r="A1794" s="57">
        <v>540818</v>
      </c>
      <c r="B1794" s="65" t="s">
        <v>165</v>
      </c>
      <c r="C1794" s="68">
        <v>213625736</v>
      </c>
      <c r="D1794" s="74" t="s">
        <v>1971</v>
      </c>
      <c r="E1794" s="73">
        <v>0</v>
      </c>
      <c r="F1794" s="66">
        <v>68947</v>
      </c>
    </row>
    <row r="1795" spans="1:6" s="67" customFormat="1" ht="12">
      <c r="A1795" s="57">
        <v>540818</v>
      </c>
      <c r="B1795" s="65" t="s">
        <v>165</v>
      </c>
      <c r="C1795" s="68">
        <v>214025740</v>
      </c>
      <c r="D1795" s="74" t="s">
        <v>1972</v>
      </c>
      <c r="E1795" s="73">
        <v>0</v>
      </c>
      <c r="F1795" s="66">
        <v>184231</v>
      </c>
    </row>
    <row r="1796" spans="1:6" s="67" customFormat="1" ht="12">
      <c r="A1796" s="57">
        <v>540818</v>
      </c>
      <c r="B1796" s="65" t="s">
        <v>165</v>
      </c>
      <c r="C1796" s="68">
        <v>214325743</v>
      </c>
      <c r="D1796" s="74" t="s">
        <v>1973</v>
      </c>
      <c r="E1796" s="73">
        <v>0</v>
      </c>
      <c r="F1796" s="66">
        <v>151059</v>
      </c>
    </row>
    <row r="1797" spans="1:6" s="67" customFormat="1" ht="12">
      <c r="A1797" s="57">
        <v>540818</v>
      </c>
      <c r="B1797" s="65" t="s">
        <v>165</v>
      </c>
      <c r="C1797" s="68">
        <v>214525745</v>
      </c>
      <c r="D1797" s="74" t="s">
        <v>1974</v>
      </c>
      <c r="E1797" s="73">
        <v>0</v>
      </c>
      <c r="F1797" s="66">
        <v>87106</v>
      </c>
    </row>
    <row r="1798" spans="1:6" s="67" customFormat="1" ht="12">
      <c r="A1798" s="57">
        <v>540818</v>
      </c>
      <c r="B1798" s="65" t="s">
        <v>165</v>
      </c>
      <c r="C1798" s="68">
        <v>215825758</v>
      </c>
      <c r="D1798" s="74" t="s">
        <v>1975</v>
      </c>
      <c r="E1798" s="73">
        <v>0</v>
      </c>
      <c r="F1798" s="66">
        <v>126119</v>
      </c>
    </row>
    <row r="1799" spans="1:6" s="67" customFormat="1" ht="12">
      <c r="A1799" s="57">
        <v>540818</v>
      </c>
      <c r="B1799" s="65" t="s">
        <v>165</v>
      </c>
      <c r="C1799" s="68">
        <v>216925769</v>
      </c>
      <c r="D1799" s="74" t="s">
        <v>1976</v>
      </c>
      <c r="E1799" s="73">
        <v>0</v>
      </c>
      <c r="F1799" s="66">
        <v>85593</v>
      </c>
    </row>
    <row r="1800" spans="1:6" s="67" customFormat="1" ht="12">
      <c r="A1800" s="57">
        <v>540818</v>
      </c>
      <c r="B1800" s="65" t="s">
        <v>165</v>
      </c>
      <c r="C1800" s="68">
        <v>217225772</v>
      </c>
      <c r="D1800" s="74" t="s">
        <v>1977</v>
      </c>
      <c r="E1800" s="73">
        <v>0</v>
      </c>
      <c r="F1800" s="66">
        <v>100151</v>
      </c>
    </row>
    <row r="1801" spans="1:6" s="67" customFormat="1" ht="12">
      <c r="A1801" s="57">
        <v>540818</v>
      </c>
      <c r="B1801" s="65" t="s">
        <v>165</v>
      </c>
      <c r="C1801" s="68">
        <v>217725777</v>
      </c>
      <c r="D1801" s="74" t="s">
        <v>1978</v>
      </c>
      <c r="E1801" s="73">
        <v>0</v>
      </c>
      <c r="F1801" s="66">
        <v>39437</v>
      </c>
    </row>
    <row r="1802" spans="1:6" s="67" customFormat="1" ht="12">
      <c r="A1802" s="57">
        <v>540818</v>
      </c>
      <c r="B1802" s="65" t="s">
        <v>165</v>
      </c>
      <c r="C1802" s="68">
        <v>217925779</v>
      </c>
      <c r="D1802" s="74" t="s">
        <v>1979</v>
      </c>
      <c r="E1802" s="73">
        <v>0</v>
      </c>
      <c r="F1802" s="66">
        <v>41979</v>
      </c>
    </row>
    <row r="1803" spans="1:6" s="67" customFormat="1" ht="12">
      <c r="A1803" s="57">
        <v>540818</v>
      </c>
      <c r="B1803" s="65" t="s">
        <v>165</v>
      </c>
      <c r="C1803" s="68">
        <v>218125781</v>
      </c>
      <c r="D1803" s="74" t="s">
        <v>1980</v>
      </c>
      <c r="E1803" s="73">
        <v>0</v>
      </c>
      <c r="F1803" s="66">
        <v>34625</v>
      </c>
    </row>
    <row r="1804" spans="1:6" s="67" customFormat="1" ht="12">
      <c r="A1804" s="57">
        <v>540818</v>
      </c>
      <c r="B1804" s="65" t="s">
        <v>165</v>
      </c>
      <c r="C1804" s="68">
        <v>218525785</v>
      </c>
      <c r="D1804" s="74" t="s">
        <v>1981</v>
      </c>
      <c r="E1804" s="73">
        <v>0</v>
      </c>
      <c r="F1804" s="66">
        <v>103904</v>
      </c>
    </row>
    <row r="1805" spans="1:6" s="67" customFormat="1" ht="12">
      <c r="A1805" s="57">
        <v>540818</v>
      </c>
      <c r="B1805" s="65" t="s">
        <v>165</v>
      </c>
      <c r="C1805" s="68">
        <v>219325793</v>
      </c>
      <c r="D1805" s="74" t="s">
        <v>1982</v>
      </c>
      <c r="E1805" s="73">
        <v>0</v>
      </c>
      <c r="F1805" s="66">
        <v>56386</v>
      </c>
    </row>
    <row r="1806" spans="1:6" s="67" customFormat="1" ht="12">
      <c r="A1806" s="57">
        <v>540818</v>
      </c>
      <c r="B1806" s="65" t="s">
        <v>165</v>
      </c>
      <c r="C1806" s="68">
        <v>219725797</v>
      </c>
      <c r="D1806" s="74" t="s">
        <v>1983</v>
      </c>
      <c r="E1806" s="73">
        <v>0</v>
      </c>
      <c r="F1806" s="66">
        <v>62863</v>
      </c>
    </row>
    <row r="1807" spans="1:6" s="67" customFormat="1" ht="12">
      <c r="A1807" s="57">
        <v>540818</v>
      </c>
      <c r="B1807" s="65" t="s">
        <v>165</v>
      </c>
      <c r="C1807" s="68">
        <v>219925799</v>
      </c>
      <c r="D1807" s="74" t="s">
        <v>1984</v>
      </c>
      <c r="E1807" s="73">
        <v>0</v>
      </c>
      <c r="F1807" s="66">
        <v>96126</v>
      </c>
    </row>
    <row r="1808" spans="1:6" s="67" customFormat="1" ht="12">
      <c r="A1808" s="57">
        <v>540818</v>
      </c>
      <c r="B1808" s="65" t="s">
        <v>165</v>
      </c>
      <c r="C1808" s="68">
        <v>210525805</v>
      </c>
      <c r="D1808" s="74" t="s">
        <v>1985</v>
      </c>
      <c r="E1808" s="73">
        <v>0</v>
      </c>
      <c r="F1808" s="66">
        <v>30599</v>
      </c>
    </row>
    <row r="1809" spans="1:6" s="67" customFormat="1" ht="12">
      <c r="A1809" s="57">
        <v>540818</v>
      </c>
      <c r="B1809" s="65" t="s">
        <v>165</v>
      </c>
      <c r="C1809" s="68">
        <v>210725807</v>
      </c>
      <c r="D1809" s="74" t="s">
        <v>1986</v>
      </c>
      <c r="E1809" s="73">
        <v>0</v>
      </c>
      <c r="F1809" s="66">
        <v>18765</v>
      </c>
    </row>
    <row r="1810" spans="1:6" s="67" customFormat="1" ht="12">
      <c r="A1810" s="57">
        <v>540818</v>
      </c>
      <c r="B1810" s="65" t="s">
        <v>165</v>
      </c>
      <c r="C1810" s="68">
        <v>211525815</v>
      </c>
      <c r="D1810" s="74" t="s">
        <v>1987</v>
      </c>
      <c r="E1810" s="73">
        <v>0</v>
      </c>
      <c r="F1810" s="66">
        <v>104812</v>
      </c>
    </row>
    <row r="1811" spans="1:6" s="67" customFormat="1" ht="12">
      <c r="A1811" s="57">
        <v>540818</v>
      </c>
      <c r="B1811" s="65" t="s">
        <v>165</v>
      </c>
      <c r="C1811" s="68">
        <v>211725817</v>
      </c>
      <c r="D1811" s="74" t="s">
        <v>1988</v>
      </c>
      <c r="E1811" s="73">
        <v>0</v>
      </c>
      <c r="F1811" s="66">
        <v>179933</v>
      </c>
    </row>
    <row r="1812" spans="1:6" s="67" customFormat="1" ht="12">
      <c r="A1812" s="57">
        <v>540818</v>
      </c>
      <c r="B1812" s="65" t="s">
        <v>165</v>
      </c>
      <c r="C1812" s="68">
        <v>212325823</v>
      </c>
      <c r="D1812" s="74" t="s">
        <v>1989</v>
      </c>
      <c r="E1812" s="73">
        <v>0</v>
      </c>
      <c r="F1812" s="66">
        <v>38431</v>
      </c>
    </row>
    <row r="1813" spans="1:6" s="67" customFormat="1" ht="12">
      <c r="A1813" s="57">
        <v>540818</v>
      </c>
      <c r="B1813" s="65" t="s">
        <v>165</v>
      </c>
      <c r="C1813" s="68">
        <v>213925839</v>
      </c>
      <c r="D1813" s="74" t="s">
        <v>1990</v>
      </c>
      <c r="E1813" s="73">
        <v>0</v>
      </c>
      <c r="F1813" s="66">
        <v>85805</v>
      </c>
    </row>
    <row r="1814" spans="1:6" s="67" customFormat="1" ht="12">
      <c r="A1814" s="57">
        <v>540818</v>
      </c>
      <c r="B1814" s="65" t="s">
        <v>165</v>
      </c>
      <c r="C1814" s="68">
        <v>214125841</v>
      </c>
      <c r="D1814" s="74" t="s">
        <v>1991</v>
      </c>
      <c r="E1814" s="73">
        <v>0</v>
      </c>
      <c r="F1814" s="66">
        <v>45914</v>
      </c>
    </row>
    <row r="1815" spans="1:6" s="67" customFormat="1" ht="12">
      <c r="A1815" s="57">
        <v>540818</v>
      </c>
      <c r="B1815" s="65" t="s">
        <v>165</v>
      </c>
      <c r="C1815" s="68">
        <v>214325843</v>
      </c>
      <c r="D1815" s="74" t="s">
        <v>1992</v>
      </c>
      <c r="E1815" s="73">
        <v>0</v>
      </c>
      <c r="F1815" s="66">
        <v>226755</v>
      </c>
    </row>
    <row r="1816" spans="1:6" s="67" customFormat="1" ht="12">
      <c r="A1816" s="57">
        <v>540818</v>
      </c>
      <c r="B1816" s="65" t="s">
        <v>165</v>
      </c>
      <c r="C1816" s="68">
        <v>214525845</v>
      </c>
      <c r="D1816" s="74" t="s">
        <v>1993</v>
      </c>
      <c r="E1816" s="73">
        <v>0</v>
      </c>
      <c r="F1816" s="66">
        <v>49183</v>
      </c>
    </row>
    <row r="1817" spans="1:6" s="67" customFormat="1" ht="12">
      <c r="A1817" s="57">
        <v>540818</v>
      </c>
      <c r="B1817" s="65" t="s">
        <v>165</v>
      </c>
      <c r="C1817" s="68">
        <v>215125851</v>
      </c>
      <c r="D1817" s="74" t="s">
        <v>1994</v>
      </c>
      <c r="E1817" s="73">
        <v>0</v>
      </c>
      <c r="F1817" s="66">
        <v>31044</v>
      </c>
    </row>
    <row r="1818" spans="1:6" s="67" customFormat="1" ht="12">
      <c r="A1818" s="57">
        <v>540818</v>
      </c>
      <c r="B1818" s="65" t="s">
        <v>165</v>
      </c>
      <c r="C1818" s="68">
        <v>216225862</v>
      </c>
      <c r="D1818" s="74" t="s">
        <v>1995</v>
      </c>
      <c r="E1818" s="73">
        <v>0</v>
      </c>
      <c r="F1818" s="66">
        <v>55564</v>
      </c>
    </row>
    <row r="1819" spans="1:6" s="67" customFormat="1" ht="12">
      <c r="A1819" s="57">
        <v>540818</v>
      </c>
      <c r="B1819" s="65" t="s">
        <v>165</v>
      </c>
      <c r="C1819" s="68">
        <v>216725867</v>
      </c>
      <c r="D1819" s="74" t="s">
        <v>1996</v>
      </c>
      <c r="E1819" s="73">
        <v>0</v>
      </c>
      <c r="F1819" s="66">
        <v>31447</v>
      </c>
    </row>
    <row r="1820" spans="1:6" s="67" customFormat="1" ht="12">
      <c r="A1820" s="57">
        <v>540818</v>
      </c>
      <c r="B1820" s="65" t="s">
        <v>165</v>
      </c>
      <c r="C1820" s="68">
        <v>217125871</v>
      </c>
      <c r="D1820" s="74" t="s">
        <v>1997</v>
      </c>
      <c r="E1820" s="73">
        <v>0</v>
      </c>
      <c r="F1820" s="66">
        <v>17373</v>
      </c>
    </row>
    <row r="1821" spans="1:6" s="67" customFormat="1" ht="12">
      <c r="A1821" s="57">
        <v>540818</v>
      </c>
      <c r="B1821" s="65" t="s">
        <v>165</v>
      </c>
      <c r="C1821" s="68">
        <v>217325873</v>
      </c>
      <c r="D1821" s="74" t="s">
        <v>1998</v>
      </c>
      <c r="E1821" s="73">
        <v>0</v>
      </c>
      <c r="F1821" s="66">
        <v>129358</v>
      </c>
    </row>
    <row r="1822" spans="1:6" s="67" customFormat="1" ht="12">
      <c r="A1822" s="57">
        <v>540818</v>
      </c>
      <c r="B1822" s="65" t="s">
        <v>165</v>
      </c>
      <c r="C1822" s="68">
        <v>217525875</v>
      </c>
      <c r="D1822" s="74" t="s">
        <v>1999</v>
      </c>
      <c r="E1822" s="73">
        <v>0</v>
      </c>
      <c r="F1822" s="66">
        <v>166797</v>
      </c>
    </row>
    <row r="1823" spans="1:6" s="67" customFormat="1" ht="12">
      <c r="A1823" s="57">
        <v>540818</v>
      </c>
      <c r="B1823" s="65" t="s">
        <v>165</v>
      </c>
      <c r="C1823" s="68">
        <v>217825878</v>
      </c>
      <c r="D1823" s="74" t="s">
        <v>2000</v>
      </c>
      <c r="E1823" s="73">
        <v>0</v>
      </c>
      <c r="F1823" s="66">
        <v>108535</v>
      </c>
    </row>
    <row r="1824" spans="1:6" s="67" customFormat="1" ht="12">
      <c r="A1824" s="57">
        <v>540818</v>
      </c>
      <c r="B1824" s="65" t="s">
        <v>165</v>
      </c>
      <c r="C1824" s="68">
        <v>218525885</v>
      </c>
      <c r="D1824" s="74" t="s">
        <v>2001</v>
      </c>
      <c r="E1824" s="73">
        <v>0</v>
      </c>
      <c r="F1824" s="66">
        <v>149349</v>
      </c>
    </row>
    <row r="1825" spans="1:6" s="67" customFormat="1" ht="12">
      <c r="A1825" s="57">
        <v>540818</v>
      </c>
      <c r="B1825" s="65" t="s">
        <v>165</v>
      </c>
      <c r="C1825" s="68">
        <v>219825898</v>
      </c>
      <c r="D1825" s="74" t="s">
        <v>2002</v>
      </c>
      <c r="E1825" s="73">
        <v>0</v>
      </c>
      <c r="F1825" s="66">
        <v>33838</v>
      </c>
    </row>
    <row r="1826" spans="1:6" s="67" customFormat="1" ht="12">
      <c r="A1826" s="57">
        <v>540818</v>
      </c>
      <c r="B1826" s="65" t="s">
        <v>165</v>
      </c>
      <c r="C1826" s="68">
        <v>219925899</v>
      </c>
      <c r="D1826" s="74" t="s">
        <v>2003</v>
      </c>
      <c r="E1826" s="73">
        <v>0</v>
      </c>
      <c r="F1826" s="66">
        <v>571639</v>
      </c>
    </row>
    <row r="1827" spans="1:6" s="67" customFormat="1" ht="12">
      <c r="A1827" s="57">
        <v>540818</v>
      </c>
      <c r="B1827" s="65" t="s">
        <v>165</v>
      </c>
      <c r="C1827" s="68">
        <v>210127001</v>
      </c>
      <c r="D1827" s="74" t="s">
        <v>2004</v>
      </c>
      <c r="E1827" s="73">
        <v>0</v>
      </c>
      <c r="F1827" s="66">
        <v>1404119</v>
      </c>
    </row>
    <row r="1828" spans="1:6" s="67" customFormat="1" ht="12">
      <c r="A1828" s="57">
        <v>540818</v>
      </c>
      <c r="B1828" s="65" t="s">
        <v>165</v>
      </c>
      <c r="C1828" s="68">
        <v>210627006</v>
      </c>
      <c r="D1828" s="74" t="s">
        <v>2005</v>
      </c>
      <c r="E1828" s="73">
        <v>0</v>
      </c>
      <c r="F1828" s="66">
        <v>93258</v>
      </c>
    </row>
    <row r="1829" spans="1:6" s="67" customFormat="1" ht="12">
      <c r="A1829" s="57">
        <v>540818</v>
      </c>
      <c r="B1829" s="65" t="s">
        <v>165</v>
      </c>
      <c r="C1829" s="68">
        <v>212527025</v>
      </c>
      <c r="D1829" s="74" t="s">
        <v>2006</v>
      </c>
      <c r="E1829" s="73">
        <v>0</v>
      </c>
      <c r="F1829" s="66">
        <v>213101</v>
      </c>
    </row>
    <row r="1830" spans="1:6" s="67" customFormat="1" ht="12">
      <c r="A1830" s="57">
        <v>540818</v>
      </c>
      <c r="B1830" s="65" t="s">
        <v>165</v>
      </c>
      <c r="C1830" s="68">
        <v>215027050</v>
      </c>
      <c r="D1830" s="74" t="s">
        <v>2007</v>
      </c>
      <c r="E1830" s="73">
        <v>0</v>
      </c>
      <c r="F1830" s="66">
        <v>84854</v>
      </c>
    </row>
    <row r="1831" spans="1:6" s="67" customFormat="1" ht="12">
      <c r="A1831" s="57">
        <v>540818</v>
      </c>
      <c r="B1831" s="65" t="s">
        <v>165</v>
      </c>
      <c r="C1831" s="68">
        <v>217327073</v>
      </c>
      <c r="D1831" s="74" t="s">
        <v>2008</v>
      </c>
      <c r="E1831" s="73">
        <v>0</v>
      </c>
      <c r="F1831" s="66">
        <v>123398</v>
      </c>
    </row>
    <row r="1832" spans="1:6" s="67" customFormat="1" ht="12">
      <c r="A1832" s="57">
        <v>540818</v>
      </c>
      <c r="B1832" s="65" t="s">
        <v>165</v>
      </c>
      <c r="C1832" s="68">
        <v>217527075</v>
      </c>
      <c r="D1832" s="74" t="s">
        <v>2009</v>
      </c>
      <c r="E1832" s="73">
        <v>0</v>
      </c>
      <c r="F1832" s="66">
        <v>89043</v>
      </c>
    </row>
    <row r="1833" spans="1:6" s="67" customFormat="1" ht="12">
      <c r="A1833" s="57">
        <v>540818</v>
      </c>
      <c r="B1833" s="65" t="s">
        <v>165</v>
      </c>
      <c r="C1833" s="68">
        <v>217727077</v>
      </c>
      <c r="D1833" s="74" t="s">
        <v>2010</v>
      </c>
      <c r="E1833" s="73">
        <v>0</v>
      </c>
      <c r="F1833" s="66">
        <v>177140</v>
      </c>
    </row>
    <row r="1834" spans="1:6" s="67" customFormat="1" ht="12">
      <c r="A1834" s="57">
        <v>540818</v>
      </c>
      <c r="B1834" s="65" t="s">
        <v>165</v>
      </c>
      <c r="C1834" s="68">
        <v>219927099</v>
      </c>
      <c r="D1834" s="74" t="s">
        <v>2011</v>
      </c>
      <c r="E1834" s="73">
        <v>0</v>
      </c>
      <c r="F1834" s="66">
        <v>131131</v>
      </c>
    </row>
    <row r="1835" spans="1:6" s="67" customFormat="1" ht="12">
      <c r="A1835" s="57">
        <v>540818</v>
      </c>
      <c r="B1835" s="65" t="s">
        <v>165</v>
      </c>
      <c r="C1835" s="68">
        <v>213527135</v>
      </c>
      <c r="D1835" s="74" t="s">
        <v>2012</v>
      </c>
      <c r="E1835" s="73">
        <v>0</v>
      </c>
      <c r="F1835" s="66">
        <v>75230</v>
      </c>
    </row>
    <row r="1836" spans="1:6" s="67" customFormat="1" ht="12">
      <c r="A1836" s="57">
        <v>540818</v>
      </c>
      <c r="B1836" s="65" t="s">
        <v>165</v>
      </c>
      <c r="C1836" s="68">
        <v>215027150</v>
      </c>
      <c r="D1836" s="74" t="s">
        <v>2013</v>
      </c>
      <c r="E1836" s="73">
        <v>0</v>
      </c>
      <c r="F1836" s="66">
        <v>77215</v>
      </c>
    </row>
    <row r="1837" spans="1:6" s="67" customFormat="1" ht="12">
      <c r="A1837" s="57">
        <v>540818</v>
      </c>
      <c r="B1837" s="65" t="s">
        <v>165</v>
      </c>
      <c r="C1837" s="68">
        <v>216027160</v>
      </c>
      <c r="D1837" s="74" t="s">
        <v>2014</v>
      </c>
      <c r="E1837" s="73">
        <v>0</v>
      </c>
      <c r="F1837" s="66">
        <v>45620</v>
      </c>
    </row>
    <row r="1838" spans="1:6" s="67" customFormat="1" ht="12">
      <c r="A1838" s="57">
        <v>540818</v>
      </c>
      <c r="B1838" s="65" t="s">
        <v>165</v>
      </c>
      <c r="C1838" s="68">
        <v>210527205</v>
      </c>
      <c r="D1838" s="74" t="s">
        <v>2015</v>
      </c>
      <c r="E1838" s="73">
        <v>0</v>
      </c>
      <c r="F1838" s="66">
        <v>171816</v>
      </c>
    </row>
    <row r="1839" spans="1:6" s="67" customFormat="1" ht="12">
      <c r="A1839" s="57">
        <v>540818</v>
      </c>
      <c r="B1839" s="65" t="s">
        <v>165</v>
      </c>
      <c r="C1839" s="68">
        <v>214527245</v>
      </c>
      <c r="D1839" s="74" t="s">
        <v>2016</v>
      </c>
      <c r="E1839" s="73">
        <v>0</v>
      </c>
      <c r="F1839" s="66">
        <v>53087</v>
      </c>
    </row>
    <row r="1840" spans="1:6" s="67" customFormat="1" ht="12">
      <c r="A1840" s="57">
        <v>540818</v>
      </c>
      <c r="B1840" s="65" t="s">
        <v>165</v>
      </c>
      <c r="C1840" s="68">
        <v>215027250</v>
      </c>
      <c r="D1840" s="74" t="s">
        <v>2017</v>
      </c>
      <c r="E1840" s="73">
        <v>0</v>
      </c>
      <c r="F1840" s="66">
        <v>141805</v>
      </c>
    </row>
    <row r="1841" spans="1:6" s="67" customFormat="1" ht="12">
      <c r="A1841" s="57">
        <v>540818</v>
      </c>
      <c r="B1841" s="65" t="s">
        <v>165</v>
      </c>
      <c r="C1841" s="68">
        <v>216127361</v>
      </c>
      <c r="D1841" s="74" t="s">
        <v>2018</v>
      </c>
      <c r="E1841" s="73">
        <v>0</v>
      </c>
      <c r="F1841" s="66">
        <v>355775</v>
      </c>
    </row>
    <row r="1842" spans="1:6" s="67" customFormat="1" ht="12">
      <c r="A1842" s="57">
        <v>540818</v>
      </c>
      <c r="B1842" s="65" t="s">
        <v>165</v>
      </c>
      <c r="C1842" s="68">
        <v>217227372</v>
      </c>
      <c r="D1842" s="74" t="s">
        <v>2019</v>
      </c>
      <c r="E1842" s="73">
        <v>0</v>
      </c>
      <c r="F1842" s="66">
        <v>28982</v>
      </c>
    </row>
    <row r="1843" spans="1:6" s="67" customFormat="1" ht="12">
      <c r="A1843" s="57">
        <v>540818</v>
      </c>
      <c r="B1843" s="65" t="s">
        <v>165</v>
      </c>
      <c r="C1843" s="68">
        <v>211327413</v>
      </c>
      <c r="D1843" s="74" t="s">
        <v>2020</v>
      </c>
      <c r="E1843" s="73">
        <v>0</v>
      </c>
      <c r="F1843" s="66">
        <v>105578</v>
      </c>
    </row>
    <row r="1844" spans="1:6" s="67" customFormat="1" ht="12">
      <c r="A1844" s="57">
        <v>540818</v>
      </c>
      <c r="B1844" s="65" t="s">
        <v>165</v>
      </c>
      <c r="C1844" s="68">
        <v>212527425</v>
      </c>
      <c r="D1844" s="74" t="s">
        <v>2021</v>
      </c>
      <c r="E1844" s="73">
        <v>0</v>
      </c>
      <c r="F1844" s="66">
        <v>94173</v>
      </c>
    </row>
    <row r="1845" spans="1:6" s="67" customFormat="1" ht="12">
      <c r="A1845" s="57">
        <v>540818</v>
      </c>
      <c r="B1845" s="65" t="s">
        <v>165</v>
      </c>
      <c r="C1845" s="68">
        <v>213027430</v>
      </c>
      <c r="D1845" s="74" t="s">
        <v>2022</v>
      </c>
      <c r="E1845" s="73">
        <v>0</v>
      </c>
      <c r="F1845" s="66">
        <v>143651</v>
      </c>
    </row>
    <row r="1846" spans="1:6" s="67" customFormat="1" ht="12">
      <c r="A1846" s="57">
        <v>540818</v>
      </c>
      <c r="B1846" s="65" t="s">
        <v>165</v>
      </c>
      <c r="C1846" s="68">
        <v>215027450</v>
      </c>
      <c r="D1846" s="74" t="s">
        <v>2023</v>
      </c>
      <c r="E1846" s="73">
        <v>0</v>
      </c>
      <c r="F1846" s="66">
        <v>107752</v>
      </c>
    </row>
    <row r="1847" spans="1:6" s="67" customFormat="1" ht="12">
      <c r="A1847" s="57">
        <v>540818</v>
      </c>
      <c r="B1847" s="65" t="s">
        <v>165</v>
      </c>
      <c r="C1847" s="68">
        <v>219127491</v>
      </c>
      <c r="D1847" s="74" t="s">
        <v>2024</v>
      </c>
      <c r="E1847" s="73">
        <v>0</v>
      </c>
      <c r="F1847" s="66">
        <v>62861</v>
      </c>
    </row>
    <row r="1848" spans="1:6" s="67" customFormat="1" ht="12">
      <c r="A1848" s="57">
        <v>540818</v>
      </c>
      <c r="B1848" s="65" t="s">
        <v>165</v>
      </c>
      <c r="C1848" s="68">
        <v>219527495</v>
      </c>
      <c r="D1848" s="74" t="s">
        <v>2025</v>
      </c>
      <c r="E1848" s="73">
        <v>0</v>
      </c>
      <c r="F1848" s="66">
        <v>73652</v>
      </c>
    </row>
    <row r="1849" spans="1:6" s="67" customFormat="1" ht="12">
      <c r="A1849" s="57">
        <v>540818</v>
      </c>
      <c r="B1849" s="65" t="s">
        <v>165</v>
      </c>
      <c r="C1849" s="68">
        <v>218027580</v>
      </c>
      <c r="D1849" s="74" t="s">
        <v>2026</v>
      </c>
      <c r="E1849" s="73">
        <v>0</v>
      </c>
      <c r="F1849" s="66">
        <v>62087</v>
      </c>
    </row>
    <row r="1850" spans="1:6" s="67" customFormat="1" ht="12">
      <c r="A1850" s="57">
        <v>540818</v>
      </c>
      <c r="B1850" s="65" t="s">
        <v>165</v>
      </c>
      <c r="C1850" s="68">
        <v>210027600</v>
      </c>
      <c r="D1850" s="74" t="s">
        <v>2027</v>
      </c>
      <c r="E1850" s="73">
        <v>0</v>
      </c>
      <c r="F1850" s="66">
        <v>97235</v>
      </c>
    </row>
    <row r="1851" spans="1:6" s="67" customFormat="1" ht="12">
      <c r="A1851" s="57">
        <v>540818</v>
      </c>
      <c r="B1851" s="65" t="s">
        <v>165</v>
      </c>
      <c r="C1851" s="68">
        <v>211527615</v>
      </c>
      <c r="D1851" s="74" t="s">
        <v>2028</v>
      </c>
      <c r="E1851" s="73">
        <v>0</v>
      </c>
      <c r="F1851" s="66">
        <v>293635</v>
      </c>
    </row>
    <row r="1852" spans="1:6" s="67" customFormat="1" ht="12">
      <c r="A1852" s="57">
        <v>540818</v>
      </c>
      <c r="B1852" s="65" t="s">
        <v>165</v>
      </c>
      <c r="C1852" s="68">
        <v>216027660</v>
      </c>
      <c r="D1852" s="74" t="s">
        <v>2029</v>
      </c>
      <c r="E1852" s="73">
        <v>0</v>
      </c>
      <c r="F1852" s="66">
        <v>42844</v>
      </c>
    </row>
    <row r="1853" spans="1:6" s="67" customFormat="1" ht="12">
      <c r="A1853" s="57">
        <v>540818</v>
      </c>
      <c r="B1853" s="65" t="s">
        <v>165</v>
      </c>
      <c r="C1853" s="68">
        <v>214527745</v>
      </c>
      <c r="D1853" s="74" t="s">
        <v>2030</v>
      </c>
      <c r="E1853" s="73">
        <v>0</v>
      </c>
      <c r="F1853" s="66">
        <v>43152</v>
      </c>
    </row>
    <row r="1854" spans="1:6" s="67" customFormat="1" ht="12">
      <c r="A1854" s="57">
        <v>540818</v>
      </c>
      <c r="B1854" s="65" t="s">
        <v>165</v>
      </c>
      <c r="C1854" s="68">
        <v>218727787</v>
      </c>
      <c r="D1854" s="74" t="s">
        <v>2031</v>
      </c>
      <c r="E1854" s="73">
        <v>0</v>
      </c>
      <c r="F1854" s="66">
        <v>214390</v>
      </c>
    </row>
    <row r="1855" spans="1:6" s="67" customFormat="1" ht="12">
      <c r="A1855" s="57">
        <v>540818</v>
      </c>
      <c r="B1855" s="65" t="s">
        <v>165</v>
      </c>
      <c r="C1855" s="68">
        <v>210027800</v>
      </c>
      <c r="D1855" s="74" t="s">
        <v>2032</v>
      </c>
      <c r="E1855" s="73">
        <v>0</v>
      </c>
      <c r="F1855" s="66">
        <v>123041</v>
      </c>
    </row>
    <row r="1856" spans="1:6" s="67" customFormat="1" ht="12">
      <c r="A1856" s="57">
        <v>540818</v>
      </c>
      <c r="B1856" s="65" t="s">
        <v>165</v>
      </c>
      <c r="C1856" s="68">
        <v>211027810</v>
      </c>
      <c r="D1856" s="74" t="s">
        <v>2033</v>
      </c>
      <c r="E1856" s="73">
        <v>0</v>
      </c>
      <c r="F1856" s="66">
        <v>65392</v>
      </c>
    </row>
    <row r="1857" spans="1:6" s="67" customFormat="1" ht="12">
      <c r="A1857" s="57">
        <v>540818</v>
      </c>
      <c r="B1857" s="65" t="s">
        <v>165</v>
      </c>
      <c r="C1857" s="68">
        <v>210641006</v>
      </c>
      <c r="D1857" s="74" t="s">
        <v>2034</v>
      </c>
      <c r="E1857" s="73">
        <v>0</v>
      </c>
      <c r="F1857" s="66">
        <v>169426</v>
      </c>
    </row>
    <row r="1858" spans="1:6" s="67" customFormat="1" ht="12">
      <c r="A1858" s="57">
        <v>540818</v>
      </c>
      <c r="B1858" s="65" t="s">
        <v>165</v>
      </c>
      <c r="C1858" s="68">
        <v>211341013</v>
      </c>
      <c r="D1858" s="74" t="s">
        <v>2035</v>
      </c>
      <c r="E1858" s="73">
        <v>0</v>
      </c>
      <c r="F1858" s="66">
        <v>68432</v>
      </c>
    </row>
    <row r="1859" spans="1:6" s="67" customFormat="1" ht="12">
      <c r="A1859" s="57">
        <v>540818</v>
      </c>
      <c r="B1859" s="65" t="s">
        <v>165</v>
      </c>
      <c r="C1859" s="68">
        <v>211641016</v>
      </c>
      <c r="D1859" s="74" t="s">
        <v>2036</v>
      </c>
      <c r="E1859" s="73">
        <v>0</v>
      </c>
      <c r="F1859" s="66">
        <v>135714</v>
      </c>
    </row>
    <row r="1860" spans="1:6" s="67" customFormat="1" ht="12">
      <c r="A1860" s="57">
        <v>540818</v>
      </c>
      <c r="B1860" s="65" t="s">
        <v>165</v>
      </c>
      <c r="C1860" s="68">
        <v>212041020</v>
      </c>
      <c r="D1860" s="74" t="s">
        <v>2037</v>
      </c>
      <c r="E1860" s="73">
        <v>0</v>
      </c>
      <c r="F1860" s="66">
        <v>174848</v>
      </c>
    </row>
    <row r="1861" spans="1:6" s="67" customFormat="1" ht="12">
      <c r="A1861" s="57">
        <v>540818</v>
      </c>
      <c r="B1861" s="65" t="s">
        <v>165</v>
      </c>
      <c r="C1861" s="68">
        <v>212641026</v>
      </c>
      <c r="D1861" s="74" t="s">
        <v>2038</v>
      </c>
      <c r="E1861" s="73">
        <v>0</v>
      </c>
      <c r="F1861" s="66">
        <v>28874</v>
      </c>
    </row>
    <row r="1862" spans="1:6" s="67" customFormat="1" ht="12">
      <c r="A1862" s="57">
        <v>540818</v>
      </c>
      <c r="B1862" s="65" t="s">
        <v>165</v>
      </c>
      <c r="C1862" s="68">
        <v>217841078</v>
      </c>
      <c r="D1862" s="74" t="s">
        <v>2039</v>
      </c>
      <c r="E1862" s="73">
        <v>0</v>
      </c>
      <c r="F1862" s="66">
        <v>62197</v>
      </c>
    </row>
    <row r="1863" spans="1:6" s="67" customFormat="1" ht="12">
      <c r="A1863" s="57">
        <v>540818</v>
      </c>
      <c r="B1863" s="65" t="s">
        <v>165</v>
      </c>
      <c r="C1863" s="68">
        <v>213241132</v>
      </c>
      <c r="D1863" s="74" t="s">
        <v>2040</v>
      </c>
      <c r="E1863" s="73">
        <v>0</v>
      </c>
      <c r="F1863" s="66">
        <v>229116</v>
      </c>
    </row>
    <row r="1864" spans="1:6" s="67" customFormat="1" ht="12">
      <c r="A1864" s="57">
        <v>540818</v>
      </c>
      <c r="B1864" s="65" t="s">
        <v>165</v>
      </c>
      <c r="C1864" s="68">
        <v>210641206</v>
      </c>
      <c r="D1864" s="74" t="s">
        <v>2041</v>
      </c>
      <c r="E1864" s="73">
        <v>0</v>
      </c>
      <c r="F1864" s="66">
        <v>71872</v>
      </c>
    </row>
    <row r="1865" spans="1:6" s="67" customFormat="1" ht="12">
      <c r="A1865" s="57">
        <v>540818</v>
      </c>
      <c r="B1865" s="65" t="s">
        <v>165</v>
      </c>
      <c r="C1865" s="68">
        <v>214441244</v>
      </c>
      <c r="D1865" s="74" t="s">
        <v>2042</v>
      </c>
      <c r="E1865" s="73">
        <v>0</v>
      </c>
      <c r="F1865" s="66">
        <v>25878</v>
      </c>
    </row>
    <row r="1866" spans="1:6" s="67" customFormat="1" ht="12">
      <c r="A1866" s="57">
        <v>540818</v>
      </c>
      <c r="B1866" s="65" t="s">
        <v>165</v>
      </c>
      <c r="C1866" s="68">
        <v>219841298</v>
      </c>
      <c r="D1866" s="74" t="s">
        <v>2043</v>
      </c>
      <c r="E1866" s="73">
        <v>0</v>
      </c>
      <c r="F1866" s="66">
        <v>462135</v>
      </c>
    </row>
    <row r="1867" spans="1:6" s="67" customFormat="1" ht="12">
      <c r="A1867" s="57">
        <v>540818</v>
      </c>
      <c r="B1867" s="65" t="s">
        <v>165</v>
      </c>
      <c r="C1867" s="68">
        <v>210641306</v>
      </c>
      <c r="D1867" s="74" t="s">
        <v>2044</v>
      </c>
      <c r="E1867" s="73">
        <v>0</v>
      </c>
      <c r="F1867" s="66">
        <v>218795</v>
      </c>
    </row>
    <row r="1868" spans="1:6" s="67" customFormat="1" ht="12">
      <c r="A1868" s="57">
        <v>540818</v>
      </c>
      <c r="B1868" s="65" t="s">
        <v>165</v>
      </c>
      <c r="C1868" s="68">
        <v>211941319</v>
      </c>
      <c r="D1868" s="74" t="s">
        <v>2045</v>
      </c>
      <c r="E1868" s="73">
        <v>0</v>
      </c>
      <c r="F1868" s="66">
        <v>137076</v>
      </c>
    </row>
    <row r="1869" spans="1:6" s="67" customFormat="1" ht="12">
      <c r="A1869" s="57">
        <v>540818</v>
      </c>
      <c r="B1869" s="65" t="s">
        <v>165</v>
      </c>
      <c r="C1869" s="68">
        <v>214941349</v>
      </c>
      <c r="D1869" s="74" t="s">
        <v>2046</v>
      </c>
      <c r="E1869" s="73">
        <v>0</v>
      </c>
      <c r="F1869" s="66">
        <v>50060</v>
      </c>
    </row>
    <row r="1870" spans="1:6" s="67" customFormat="1" ht="12">
      <c r="A1870" s="57">
        <v>540818</v>
      </c>
      <c r="B1870" s="65" t="s">
        <v>165</v>
      </c>
      <c r="C1870" s="68">
        <v>215741357</v>
      </c>
      <c r="D1870" s="74" t="s">
        <v>2047</v>
      </c>
      <c r="E1870" s="73">
        <v>0</v>
      </c>
      <c r="F1870" s="66">
        <v>92070</v>
      </c>
    </row>
    <row r="1871" spans="1:6" s="67" customFormat="1" ht="12">
      <c r="A1871" s="57">
        <v>540818</v>
      </c>
      <c r="B1871" s="65" t="s">
        <v>165</v>
      </c>
      <c r="C1871" s="68">
        <v>215941359</v>
      </c>
      <c r="D1871" s="74" t="s">
        <v>2048</v>
      </c>
      <c r="E1871" s="73">
        <v>0</v>
      </c>
      <c r="F1871" s="66">
        <v>160144</v>
      </c>
    </row>
    <row r="1872" spans="1:6" s="67" customFormat="1" ht="12">
      <c r="A1872" s="57">
        <v>540818</v>
      </c>
      <c r="B1872" s="65" t="s">
        <v>165</v>
      </c>
      <c r="C1872" s="68">
        <v>217841378</v>
      </c>
      <c r="D1872" s="74" t="s">
        <v>2049</v>
      </c>
      <c r="E1872" s="73">
        <v>0</v>
      </c>
      <c r="F1872" s="66">
        <v>99022</v>
      </c>
    </row>
    <row r="1873" spans="1:6" s="67" customFormat="1" ht="12">
      <c r="A1873" s="57">
        <v>540818</v>
      </c>
      <c r="B1873" s="65" t="s">
        <v>165</v>
      </c>
      <c r="C1873" s="68">
        <v>219641396</v>
      </c>
      <c r="D1873" s="74" t="s">
        <v>2050</v>
      </c>
      <c r="E1873" s="73">
        <v>0</v>
      </c>
      <c r="F1873" s="66">
        <v>378056</v>
      </c>
    </row>
    <row r="1874" spans="1:6" s="67" customFormat="1" ht="12">
      <c r="A1874" s="57">
        <v>540818</v>
      </c>
      <c r="B1874" s="65" t="s">
        <v>165</v>
      </c>
      <c r="C1874" s="68">
        <v>218341483</v>
      </c>
      <c r="D1874" s="74" t="s">
        <v>2051</v>
      </c>
      <c r="E1874" s="73">
        <v>0</v>
      </c>
      <c r="F1874" s="66">
        <v>56805</v>
      </c>
    </row>
    <row r="1875" spans="1:6" s="67" customFormat="1" ht="12">
      <c r="A1875" s="57">
        <v>540818</v>
      </c>
      <c r="B1875" s="65" t="s">
        <v>165</v>
      </c>
      <c r="C1875" s="68">
        <v>210341503</v>
      </c>
      <c r="D1875" s="74" t="s">
        <v>2052</v>
      </c>
      <c r="E1875" s="73">
        <v>0</v>
      </c>
      <c r="F1875" s="66">
        <v>72681</v>
      </c>
    </row>
    <row r="1876" spans="1:6" s="67" customFormat="1" ht="12">
      <c r="A1876" s="57">
        <v>540818</v>
      </c>
      <c r="B1876" s="65" t="s">
        <v>165</v>
      </c>
      <c r="C1876" s="68">
        <v>211841518</v>
      </c>
      <c r="D1876" s="74" t="s">
        <v>2053</v>
      </c>
      <c r="E1876" s="73">
        <v>0</v>
      </c>
      <c r="F1876" s="66">
        <v>41919</v>
      </c>
    </row>
    <row r="1877" spans="1:6" s="67" customFormat="1" ht="12">
      <c r="A1877" s="57">
        <v>540818</v>
      </c>
      <c r="B1877" s="65" t="s">
        <v>165</v>
      </c>
      <c r="C1877" s="68">
        <v>212441524</v>
      </c>
      <c r="D1877" s="74" t="s">
        <v>2054</v>
      </c>
      <c r="E1877" s="73">
        <v>0</v>
      </c>
      <c r="F1877" s="66">
        <v>174091</v>
      </c>
    </row>
    <row r="1878" spans="1:6" s="67" customFormat="1" ht="12">
      <c r="A1878" s="57">
        <v>540818</v>
      </c>
      <c r="B1878" s="65" t="s">
        <v>165</v>
      </c>
      <c r="C1878" s="68">
        <v>213041530</v>
      </c>
      <c r="D1878" s="74" t="s">
        <v>2055</v>
      </c>
      <c r="E1878" s="73">
        <v>0</v>
      </c>
      <c r="F1878" s="66">
        <v>79783</v>
      </c>
    </row>
    <row r="1879" spans="1:6" s="67" customFormat="1" ht="12">
      <c r="A1879" s="57">
        <v>540818</v>
      </c>
      <c r="B1879" s="65" t="s">
        <v>165</v>
      </c>
      <c r="C1879" s="68">
        <v>214841548</v>
      </c>
      <c r="D1879" s="74" t="s">
        <v>2056</v>
      </c>
      <c r="E1879" s="73">
        <v>0</v>
      </c>
      <c r="F1879" s="66">
        <v>98416</v>
      </c>
    </row>
    <row r="1880" spans="1:6" s="67" customFormat="1" ht="12">
      <c r="A1880" s="57">
        <v>540818</v>
      </c>
      <c r="B1880" s="65" t="s">
        <v>165</v>
      </c>
      <c r="C1880" s="68">
        <v>215141551</v>
      </c>
      <c r="D1880" s="74" t="s">
        <v>2057</v>
      </c>
      <c r="E1880" s="73">
        <v>0</v>
      </c>
      <c r="F1880" s="66">
        <v>756747</v>
      </c>
    </row>
    <row r="1881" spans="1:6" s="67" customFormat="1" ht="12">
      <c r="A1881" s="57">
        <v>540818</v>
      </c>
      <c r="B1881" s="65" t="s">
        <v>165</v>
      </c>
      <c r="C1881" s="68">
        <v>211541615</v>
      </c>
      <c r="D1881" s="74" t="s">
        <v>2058</v>
      </c>
      <c r="E1881" s="73">
        <v>0</v>
      </c>
      <c r="F1881" s="66">
        <v>135805</v>
      </c>
    </row>
    <row r="1882" spans="1:6" s="67" customFormat="1" ht="12">
      <c r="A1882" s="57">
        <v>540818</v>
      </c>
      <c r="B1882" s="65" t="s">
        <v>165</v>
      </c>
      <c r="C1882" s="68">
        <v>216041660</v>
      </c>
      <c r="D1882" s="74" t="s">
        <v>2059</v>
      </c>
      <c r="E1882" s="73">
        <v>0</v>
      </c>
      <c r="F1882" s="66">
        <v>69854</v>
      </c>
    </row>
    <row r="1883" spans="1:6" s="67" customFormat="1" ht="12">
      <c r="A1883" s="57">
        <v>540818</v>
      </c>
      <c r="B1883" s="65" t="s">
        <v>165</v>
      </c>
      <c r="C1883" s="68">
        <v>216841668</v>
      </c>
      <c r="D1883" s="74" t="s">
        <v>2060</v>
      </c>
      <c r="E1883" s="73">
        <v>0</v>
      </c>
      <c r="F1883" s="66">
        <v>206165</v>
      </c>
    </row>
    <row r="1884" spans="1:6" s="67" customFormat="1" ht="12">
      <c r="A1884" s="57">
        <v>540818</v>
      </c>
      <c r="B1884" s="65" t="s">
        <v>165</v>
      </c>
      <c r="C1884" s="68">
        <v>217641676</v>
      </c>
      <c r="D1884" s="74" t="s">
        <v>2061</v>
      </c>
      <c r="E1884" s="73">
        <v>0</v>
      </c>
      <c r="F1884" s="66">
        <v>75545</v>
      </c>
    </row>
    <row r="1885" spans="1:6" s="67" customFormat="1" ht="12">
      <c r="A1885" s="57">
        <v>540818</v>
      </c>
      <c r="B1885" s="65" t="s">
        <v>165</v>
      </c>
      <c r="C1885" s="68">
        <v>217041770</v>
      </c>
      <c r="D1885" s="74" t="s">
        <v>2062</v>
      </c>
      <c r="E1885" s="73">
        <v>0</v>
      </c>
      <c r="F1885" s="66">
        <v>111154</v>
      </c>
    </row>
    <row r="1886" spans="1:6" s="67" customFormat="1" ht="12">
      <c r="A1886" s="57">
        <v>540818</v>
      </c>
      <c r="B1886" s="65" t="s">
        <v>165</v>
      </c>
      <c r="C1886" s="68">
        <v>219141791</v>
      </c>
      <c r="D1886" s="74" t="s">
        <v>2063</v>
      </c>
      <c r="E1886" s="73">
        <v>0</v>
      </c>
      <c r="F1886" s="66">
        <v>125968</v>
      </c>
    </row>
    <row r="1887" spans="1:6" s="67" customFormat="1" ht="12">
      <c r="A1887" s="57">
        <v>540818</v>
      </c>
      <c r="B1887" s="65" t="s">
        <v>165</v>
      </c>
      <c r="C1887" s="68">
        <v>219741797</v>
      </c>
      <c r="D1887" s="74" t="s">
        <v>2064</v>
      </c>
      <c r="E1887" s="73">
        <v>0</v>
      </c>
      <c r="F1887" s="66">
        <v>71216</v>
      </c>
    </row>
    <row r="1888" spans="1:6" s="67" customFormat="1" ht="12">
      <c r="A1888" s="57">
        <v>540818</v>
      </c>
      <c r="B1888" s="65" t="s">
        <v>165</v>
      </c>
      <c r="C1888" s="68">
        <v>219941799</v>
      </c>
      <c r="D1888" s="74" t="s">
        <v>2065</v>
      </c>
      <c r="E1888" s="73">
        <v>0</v>
      </c>
      <c r="F1888" s="66">
        <v>111531</v>
      </c>
    </row>
    <row r="1889" spans="1:6" s="67" customFormat="1" ht="12">
      <c r="A1889" s="57">
        <v>540818</v>
      </c>
      <c r="B1889" s="65" t="s">
        <v>165</v>
      </c>
      <c r="C1889" s="68">
        <v>210141801</v>
      </c>
      <c r="D1889" s="74" t="s">
        <v>2066</v>
      </c>
      <c r="E1889" s="73">
        <v>0</v>
      </c>
      <c r="F1889" s="66">
        <v>62681</v>
      </c>
    </row>
    <row r="1890" spans="1:6" s="67" customFormat="1" ht="12">
      <c r="A1890" s="57">
        <v>540818</v>
      </c>
      <c r="B1890" s="65" t="s">
        <v>165</v>
      </c>
      <c r="C1890" s="68">
        <v>210741807</v>
      </c>
      <c r="D1890" s="74" t="s">
        <v>2067</v>
      </c>
      <c r="E1890" s="73">
        <v>0</v>
      </c>
      <c r="F1890" s="66">
        <v>144915</v>
      </c>
    </row>
    <row r="1891" spans="1:6" s="67" customFormat="1" ht="12">
      <c r="A1891" s="57">
        <v>540818</v>
      </c>
      <c r="B1891" s="65" t="s">
        <v>165</v>
      </c>
      <c r="C1891" s="68">
        <v>217241872</v>
      </c>
      <c r="D1891" s="74" t="s">
        <v>2068</v>
      </c>
      <c r="E1891" s="73">
        <v>0</v>
      </c>
      <c r="F1891" s="66">
        <v>55841</v>
      </c>
    </row>
    <row r="1892" spans="1:6" s="67" customFormat="1" ht="12">
      <c r="A1892" s="57">
        <v>540818</v>
      </c>
      <c r="B1892" s="65" t="s">
        <v>165</v>
      </c>
      <c r="C1892" s="68">
        <v>218541885</v>
      </c>
      <c r="D1892" s="74" t="s">
        <v>2069</v>
      </c>
      <c r="E1892" s="73">
        <v>0</v>
      </c>
      <c r="F1892" s="66">
        <v>64376</v>
      </c>
    </row>
    <row r="1893" spans="1:6" s="67" customFormat="1" ht="12">
      <c r="A1893" s="57">
        <v>540818</v>
      </c>
      <c r="B1893" s="65" t="s">
        <v>165</v>
      </c>
      <c r="C1893" s="68">
        <v>210144001</v>
      </c>
      <c r="D1893" s="74" t="s">
        <v>2070</v>
      </c>
      <c r="E1893" s="73">
        <v>0</v>
      </c>
      <c r="F1893" s="66">
        <v>1017877</v>
      </c>
    </row>
    <row r="1894" spans="1:6" s="67" customFormat="1" ht="12">
      <c r="A1894" s="57">
        <v>540818</v>
      </c>
      <c r="B1894" s="65" t="s">
        <v>165</v>
      </c>
      <c r="C1894" s="68">
        <v>213544035</v>
      </c>
      <c r="D1894" s="74" t="s">
        <v>2071</v>
      </c>
      <c r="E1894" s="73">
        <v>0</v>
      </c>
      <c r="F1894" s="66">
        <v>95486</v>
      </c>
    </row>
    <row r="1895" spans="1:6" s="67" customFormat="1" ht="12">
      <c r="A1895" s="57">
        <v>540818</v>
      </c>
      <c r="B1895" s="65" t="s">
        <v>165</v>
      </c>
      <c r="C1895" s="68">
        <v>217844078</v>
      </c>
      <c r="D1895" s="74" t="s">
        <v>2072</v>
      </c>
      <c r="E1895" s="73">
        <v>0</v>
      </c>
      <c r="F1895" s="66">
        <v>195217</v>
      </c>
    </row>
    <row r="1896" spans="1:6" s="67" customFormat="1" ht="12">
      <c r="A1896" s="57">
        <v>540818</v>
      </c>
      <c r="B1896" s="65" t="s">
        <v>165</v>
      </c>
      <c r="C1896" s="68">
        <v>219044090</v>
      </c>
      <c r="D1896" s="74" t="s">
        <v>2073</v>
      </c>
      <c r="E1896" s="73">
        <v>0</v>
      </c>
      <c r="F1896" s="66">
        <v>187323</v>
      </c>
    </row>
    <row r="1897" spans="1:6" s="67" customFormat="1" ht="12">
      <c r="A1897" s="57">
        <v>540818</v>
      </c>
      <c r="B1897" s="65" t="s">
        <v>165</v>
      </c>
      <c r="C1897" s="68">
        <v>219844098</v>
      </c>
      <c r="D1897" s="74" t="s">
        <v>2074</v>
      </c>
      <c r="E1897" s="73">
        <v>0</v>
      </c>
      <c r="F1897" s="66">
        <v>58323</v>
      </c>
    </row>
    <row r="1898" spans="1:6" s="67" customFormat="1" ht="12">
      <c r="A1898" s="57">
        <v>540818</v>
      </c>
      <c r="B1898" s="65" t="s">
        <v>165</v>
      </c>
      <c r="C1898" s="68">
        <v>211044110</v>
      </c>
      <c r="D1898" s="74" t="s">
        <v>2075</v>
      </c>
      <c r="E1898" s="73">
        <v>0</v>
      </c>
      <c r="F1898" s="66">
        <v>39043</v>
      </c>
    </row>
    <row r="1899" spans="1:6" s="67" customFormat="1" ht="12">
      <c r="A1899" s="57">
        <v>540818</v>
      </c>
      <c r="B1899" s="65" t="s">
        <v>165</v>
      </c>
      <c r="C1899" s="68">
        <v>217944279</v>
      </c>
      <c r="D1899" s="74" t="s">
        <v>2076</v>
      </c>
      <c r="E1899" s="73">
        <v>0</v>
      </c>
      <c r="F1899" s="66">
        <v>258837</v>
      </c>
    </row>
    <row r="1900" spans="1:6" s="67" customFormat="1" ht="12">
      <c r="A1900" s="57">
        <v>540818</v>
      </c>
      <c r="B1900" s="65" t="s">
        <v>165</v>
      </c>
      <c r="C1900" s="68">
        <v>217844378</v>
      </c>
      <c r="D1900" s="74" t="s">
        <v>2077</v>
      </c>
      <c r="E1900" s="73">
        <v>0</v>
      </c>
      <c r="F1900" s="66">
        <v>89074</v>
      </c>
    </row>
    <row r="1901" spans="1:6" s="67" customFormat="1" ht="12">
      <c r="A1901" s="57">
        <v>540818</v>
      </c>
      <c r="B1901" s="65" t="s">
        <v>165</v>
      </c>
      <c r="C1901" s="68">
        <v>212044420</v>
      </c>
      <c r="D1901" s="74" t="s">
        <v>2078</v>
      </c>
      <c r="E1901" s="73">
        <v>0</v>
      </c>
      <c r="F1901" s="66">
        <v>22616</v>
      </c>
    </row>
    <row r="1902" spans="1:6" s="67" customFormat="1" ht="12">
      <c r="A1902" s="57">
        <v>540818</v>
      </c>
      <c r="B1902" s="65" t="s">
        <v>165</v>
      </c>
      <c r="C1902" s="68">
        <v>216044560</v>
      </c>
      <c r="D1902" s="74" t="s">
        <v>2079</v>
      </c>
      <c r="E1902" s="73">
        <v>0</v>
      </c>
      <c r="F1902" s="66">
        <v>607889</v>
      </c>
    </row>
    <row r="1903" spans="1:6" s="67" customFormat="1" ht="12">
      <c r="A1903" s="57">
        <v>540818</v>
      </c>
      <c r="B1903" s="65" t="s">
        <v>165</v>
      </c>
      <c r="C1903" s="68">
        <v>215044650</v>
      </c>
      <c r="D1903" s="74" t="s">
        <v>2080</v>
      </c>
      <c r="E1903" s="73">
        <v>0</v>
      </c>
      <c r="F1903" s="66">
        <v>289406</v>
      </c>
    </row>
    <row r="1904" spans="1:6" s="67" customFormat="1" ht="12">
      <c r="A1904" s="57">
        <v>540818</v>
      </c>
      <c r="B1904" s="65" t="s">
        <v>165</v>
      </c>
      <c r="C1904" s="68">
        <v>214744847</v>
      </c>
      <c r="D1904" s="74" t="s">
        <v>2081</v>
      </c>
      <c r="E1904" s="73">
        <v>0</v>
      </c>
      <c r="F1904" s="66">
        <v>727318</v>
      </c>
    </row>
    <row r="1905" spans="1:6" s="67" customFormat="1" ht="12">
      <c r="A1905" s="57">
        <v>540818</v>
      </c>
      <c r="B1905" s="65" t="s">
        <v>165</v>
      </c>
      <c r="C1905" s="68">
        <v>215544855</v>
      </c>
      <c r="D1905" s="74" t="s">
        <v>2082</v>
      </c>
      <c r="E1905" s="73">
        <v>0</v>
      </c>
      <c r="F1905" s="66">
        <v>68549</v>
      </c>
    </row>
    <row r="1906" spans="1:6" s="67" customFormat="1" ht="12">
      <c r="A1906" s="57">
        <v>540818</v>
      </c>
      <c r="B1906" s="65" t="s">
        <v>165</v>
      </c>
      <c r="C1906" s="68">
        <v>217444874</v>
      </c>
      <c r="D1906" s="74" t="s">
        <v>2083</v>
      </c>
      <c r="E1906" s="73">
        <v>0</v>
      </c>
      <c r="F1906" s="66">
        <v>158807</v>
      </c>
    </row>
    <row r="1907" spans="1:6" s="67" customFormat="1" ht="12">
      <c r="A1907" s="57">
        <v>540818</v>
      </c>
      <c r="B1907" s="65" t="s">
        <v>165</v>
      </c>
      <c r="C1907" s="68">
        <v>213047030</v>
      </c>
      <c r="D1907" s="74" t="s">
        <v>2084</v>
      </c>
      <c r="E1907" s="73">
        <v>0</v>
      </c>
      <c r="F1907" s="66">
        <v>118970</v>
      </c>
    </row>
    <row r="1908" spans="1:6" s="67" customFormat="1" ht="12">
      <c r="A1908" s="57">
        <v>540818</v>
      </c>
      <c r="B1908" s="65" t="s">
        <v>165</v>
      </c>
      <c r="C1908" s="68">
        <v>215347053</v>
      </c>
      <c r="D1908" s="74" t="s">
        <v>2085</v>
      </c>
      <c r="E1908" s="73">
        <v>0</v>
      </c>
      <c r="F1908" s="66">
        <v>304078</v>
      </c>
    </row>
    <row r="1909" spans="1:6" s="67" customFormat="1" ht="12">
      <c r="A1909" s="57">
        <v>540818</v>
      </c>
      <c r="B1909" s="65" t="s">
        <v>165</v>
      </c>
      <c r="C1909" s="68">
        <v>215847058</v>
      </c>
      <c r="D1909" s="74" t="s">
        <v>2086</v>
      </c>
      <c r="E1909" s="73">
        <v>0</v>
      </c>
      <c r="F1909" s="66">
        <v>326027</v>
      </c>
    </row>
    <row r="1910" spans="1:6" s="67" customFormat="1" ht="12">
      <c r="A1910" s="57">
        <v>540818</v>
      </c>
      <c r="B1910" s="65" t="s">
        <v>165</v>
      </c>
      <c r="C1910" s="68">
        <v>216147161</v>
      </c>
      <c r="D1910" s="74" t="s">
        <v>2087</v>
      </c>
      <c r="E1910" s="73">
        <v>0</v>
      </c>
      <c r="F1910" s="66">
        <v>84840</v>
      </c>
    </row>
    <row r="1911" spans="1:6" s="67" customFormat="1" ht="12">
      <c r="A1911" s="57">
        <v>540818</v>
      </c>
      <c r="B1911" s="65" t="s">
        <v>165</v>
      </c>
      <c r="C1911" s="68">
        <v>217047170</v>
      </c>
      <c r="D1911" s="74" t="s">
        <v>2088</v>
      </c>
      <c r="E1911" s="73">
        <v>0</v>
      </c>
      <c r="F1911" s="66">
        <v>175389</v>
      </c>
    </row>
    <row r="1912" spans="1:6" s="67" customFormat="1" ht="12">
      <c r="A1912" s="57">
        <v>540818</v>
      </c>
      <c r="B1912" s="65" t="s">
        <v>165</v>
      </c>
      <c r="C1912" s="68">
        <v>210547205</v>
      </c>
      <c r="D1912" s="74" t="s">
        <v>2089</v>
      </c>
      <c r="E1912" s="73">
        <v>0</v>
      </c>
      <c r="F1912" s="66">
        <v>106701</v>
      </c>
    </row>
    <row r="1913" spans="1:6" s="67" customFormat="1" ht="12">
      <c r="A1913" s="57">
        <v>540818</v>
      </c>
      <c r="B1913" s="65" t="s">
        <v>165</v>
      </c>
      <c r="C1913" s="68">
        <v>214547245</v>
      </c>
      <c r="D1913" s="74" t="s">
        <v>2090</v>
      </c>
      <c r="E1913" s="73">
        <v>0</v>
      </c>
      <c r="F1913" s="66">
        <v>707171</v>
      </c>
    </row>
    <row r="1914" spans="1:6" s="67" customFormat="1" ht="12">
      <c r="A1914" s="57">
        <v>540818</v>
      </c>
      <c r="B1914" s="65" t="s">
        <v>165</v>
      </c>
      <c r="C1914" s="68">
        <v>215847258</v>
      </c>
      <c r="D1914" s="74" t="s">
        <v>2091</v>
      </c>
      <c r="E1914" s="73">
        <v>0</v>
      </c>
      <c r="F1914" s="66">
        <v>145031</v>
      </c>
    </row>
    <row r="1915" spans="1:6" s="67" customFormat="1" ht="12">
      <c r="A1915" s="57">
        <v>540818</v>
      </c>
      <c r="B1915" s="65" t="s">
        <v>165</v>
      </c>
      <c r="C1915" s="68">
        <v>216847268</v>
      </c>
      <c r="D1915" s="74" t="s">
        <v>2092</v>
      </c>
      <c r="E1915" s="73">
        <v>0</v>
      </c>
      <c r="F1915" s="66">
        <v>203047</v>
      </c>
    </row>
    <row r="1916" spans="1:6" s="67" customFormat="1" ht="12">
      <c r="A1916" s="57">
        <v>540818</v>
      </c>
      <c r="B1916" s="65" t="s">
        <v>165</v>
      </c>
      <c r="C1916" s="68">
        <v>218847288</v>
      </c>
      <c r="D1916" s="74" t="s">
        <v>2093</v>
      </c>
      <c r="E1916" s="73">
        <v>0</v>
      </c>
      <c r="F1916" s="66">
        <v>448062</v>
      </c>
    </row>
    <row r="1917" spans="1:6" s="67" customFormat="1" ht="12">
      <c r="A1917" s="57">
        <v>540818</v>
      </c>
      <c r="B1917" s="65" t="s">
        <v>165</v>
      </c>
      <c r="C1917" s="68">
        <v>211847318</v>
      </c>
      <c r="D1917" s="74" t="s">
        <v>2094</v>
      </c>
      <c r="E1917" s="73">
        <v>0</v>
      </c>
      <c r="F1917" s="66">
        <v>323961</v>
      </c>
    </row>
    <row r="1918" spans="1:6" s="67" customFormat="1" ht="12">
      <c r="A1918" s="57">
        <v>540818</v>
      </c>
      <c r="B1918" s="65" t="s">
        <v>165</v>
      </c>
      <c r="C1918" s="68">
        <v>216047460</v>
      </c>
      <c r="D1918" s="74" t="s">
        <v>2095</v>
      </c>
      <c r="E1918" s="73">
        <v>0</v>
      </c>
      <c r="F1918" s="66">
        <v>210965</v>
      </c>
    </row>
    <row r="1919" spans="1:6" s="67" customFormat="1" ht="12">
      <c r="A1919" s="57">
        <v>540818</v>
      </c>
      <c r="B1919" s="65" t="s">
        <v>165</v>
      </c>
      <c r="C1919" s="68">
        <v>214147541</v>
      </c>
      <c r="D1919" s="74" t="s">
        <v>2096</v>
      </c>
      <c r="E1919" s="73">
        <v>0</v>
      </c>
      <c r="F1919" s="66">
        <v>101722</v>
      </c>
    </row>
    <row r="1920" spans="1:6" s="67" customFormat="1" ht="12">
      <c r="A1920" s="57">
        <v>540818</v>
      </c>
      <c r="B1920" s="65" t="s">
        <v>165</v>
      </c>
      <c r="C1920" s="68">
        <v>214547545</v>
      </c>
      <c r="D1920" s="74" t="s">
        <v>2097</v>
      </c>
      <c r="E1920" s="73">
        <v>0</v>
      </c>
      <c r="F1920" s="66">
        <v>186656</v>
      </c>
    </row>
    <row r="1921" spans="1:6" s="67" customFormat="1" ht="12">
      <c r="A1921" s="57">
        <v>540818</v>
      </c>
      <c r="B1921" s="65" t="s">
        <v>165</v>
      </c>
      <c r="C1921" s="68">
        <v>215147551</v>
      </c>
      <c r="D1921" s="74" t="s">
        <v>2098</v>
      </c>
      <c r="E1921" s="73">
        <v>0</v>
      </c>
      <c r="F1921" s="66">
        <v>393603</v>
      </c>
    </row>
    <row r="1922" spans="1:6" s="67" customFormat="1" ht="12">
      <c r="A1922" s="57">
        <v>540818</v>
      </c>
      <c r="B1922" s="65" t="s">
        <v>165</v>
      </c>
      <c r="C1922" s="68">
        <v>215547555</v>
      </c>
      <c r="D1922" s="74" t="s">
        <v>2099</v>
      </c>
      <c r="E1922" s="73">
        <v>0</v>
      </c>
      <c r="F1922" s="66">
        <v>541620</v>
      </c>
    </row>
    <row r="1923" spans="1:6" s="67" customFormat="1" ht="12">
      <c r="A1923" s="57">
        <v>540818</v>
      </c>
      <c r="B1923" s="65" t="s">
        <v>165</v>
      </c>
      <c r="C1923" s="68">
        <v>217047570</v>
      </c>
      <c r="D1923" s="74" t="s">
        <v>2100</v>
      </c>
      <c r="E1923" s="73">
        <v>0</v>
      </c>
      <c r="F1923" s="66">
        <v>238673</v>
      </c>
    </row>
    <row r="1924" spans="1:6" s="67" customFormat="1" ht="12">
      <c r="A1924" s="57">
        <v>540818</v>
      </c>
      <c r="B1924" s="65" t="s">
        <v>165</v>
      </c>
      <c r="C1924" s="68">
        <v>210547605</v>
      </c>
      <c r="D1924" s="74" t="s">
        <v>2101</v>
      </c>
      <c r="E1924" s="73">
        <v>0</v>
      </c>
      <c r="F1924" s="66">
        <v>90299</v>
      </c>
    </row>
    <row r="1925" spans="1:6" s="67" customFormat="1" ht="12">
      <c r="A1925" s="57">
        <v>540818</v>
      </c>
      <c r="B1925" s="65" t="s">
        <v>165</v>
      </c>
      <c r="C1925" s="68">
        <v>216047660</v>
      </c>
      <c r="D1925" s="74" t="s">
        <v>2102</v>
      </c>
      <c r="E1925" s="73">
        <v>0</v>
      </c>
      <c r="F1925" s="66">
        <v>136595</v>
      </c>
    </row>
    <row r="1926" spans="1:6" s="67" customFormat="1" ht="12">
      <c r="A1926" s="57">
        <v>540818</v>
      </c>
      <c r="B1926" s="65" t="s">
        <v>165</v>
      </c>
      <c r="C1926" s="68">
        <v>217547675</v>
      </c>
      <c r="D1926" s="74" t="s">
        <v>2103</v>
      </c>
      <c r="E1926" s="73">
        <v>0</v>
      </c>
      <c r="F1926" s="66">
        <v>117228</v>
      </c>
    </row>
    <row r="1927" spans="1:6" s="67" customFormat="1" ht="12">
      <c r="A1927" s="57">
        <v>540818</v>
      </c>
      <c r="B1927" s="65" t="s">
        <v>165</v>
      </c>
      <c r="C1927" s="68">
        <v>219247692</v>
      </c>
      <c r="D1927" s="74" t="s">
        <v>2104</v>
      </c>
      <c r="E1927" s="73">
        <v>0</v>
      </c>
      <c r="F1927" s="66">
        <v>253846</v>
      </c>
    </row>
    <row r="1928" spans="1:6" s="67" customFormat="1" ht="12">
      <c r="A1928" s="57">
        <v>540818</v>
      </c>
      <c r="B1928" s="65" t="s">
        <v>165</v>
      </c>
      <c r="C1928" s="68">
        <v>210347703</v>
      </c>
      <c r="D1928" s="74" t="s">
        <v>2105</v>
      </c>
      <c r="E1928" s="73">
        <v>0</v>
      </c>
      <c r="F1928" s="66">
        <v>135721</v>
      </c>
    </row>
    <row r="1929" spans="1:6" s="67" customFormat="1" ht="12">
      <c r="A1929" s="57">
        <v>540818</v>
      </c>
      <c r="B1929" s="65" t="s">
        <v>165</v>
      </c>
      <c r="C1929" s="68">
        <v>210747707</v>
      </c>
      <c r="D1929" s="74" t="s">
        <v>2106</v>
      </c>
      <c r="E1929" s="73">
        <v>0</v>
      </c>
      <c r="F1929" s="66">
        <v>257074</v>
      </c>
    </row>
    <row r="1930" spans="1:6" s="67" customFormat="1" ht="12">
      <c r="A1930" s="57">
        <v>540818</v>
      </c>
      <c r="B1930" s="65" t="s">
        <v>165</v>
      </c>
      <c r="C1930" s="68">
        <v>212047720</v>
      </c>
      <c r="D1930" s="74" t="s">
        <v>2107</v>
      </c>
      <c r="E1930" s="73">
        <v>0</v>
      </c>
      <c r="F1930" s="66">
        <v>128758</v>
      </c>
    </row>
    <row r="1931" spans="1:6" s="67" customFormat="1" ht="12">
      <c r="A1931" s="57">
        <v>540818</v>
      </c>
      <c r="B1931" s="65" t="s">
        <v>165</v>
      </c>
      <c r="C1931" s="68">
        <v>214547745</v>
      </c>
      <c r="D1931" s="74" t="s">
        <v>2108</v>
      </c>
      <c r="E1931" s="73">
        <v>0</v>
      </c>
      <c r="F1931" s="66">
        <v>259503</v>
      </c>
    </row>
    <row r="1932" spans="1:6" s="67" customFormat="1" ht="12">
      <c r="A1932" s="57">
        <v>540818</v>
      </c>
      <c r="B1932" s="65" t="s">
        <v>165</v>
      </c>
      <c r="C1932" s="68">
        <v>219847798</v>
      </c>
      <c r="D1932" s="74" t="s">
        <v>2109</v>
      </c>
      <c r="E1932" s="73">
        <v>0</v>
      </c>
      <c r="F1932" s="66">
        <v>192546</v>
      </c>
    </row>
    <row r="1933" spans="1:6" s="67" customFormat="1" ht="12">
      <c r="A1933" s="57">
        <v>540818</v>
      </c>
      <c r="B1933" s="65" t="s">
        <v>165</v>
      </c>
      <c r="C1933" s="68">
        <v>216047960</v>
      </c>
      <c r="D1933" s="74" t="s">
        <v>2110</v>
      </c>
      <c r="E1933" s="73">
        <v>0</v>
      </c>
      <c r="F1933" s="66">
        <v>94810</v>
      </c>
    </row>
    <row r="1934" spans="1:6" s="67" customFormat="1" ht="12">
      <c r="A1934" s="57">
        <v>540818</v>
      </c>
      <c r="B1934" s="65" t="s">
        <v>165</v>
      </c>
      <c r="C1934" s="68">
        <v>218047980</v>
      </c>
      <c r="D1934" s="74" t="s">
        <v>2111</v>
      </c>
      <c r="E1934" s="73">
        <v>0</v>
      </c>
      <c r="F1934" s="66">
        <v>601457</v>
      </c>
    </row>
    <row r="1935" spans="1:6" s="67" customFormat="1" ht="12">
      <c r="A1935" s="57">
        <v>540818</v>
      </c>
      <c r="B1935" s="65" t="s">
        <v>165</v>
      </c>
      <c r="C1935" s="68">
        <v>210650006</v>
      </c>
      <c r="D1935" s="74" t="s">
        <v>2112</v>
      </c>
      <c r="E1935" s="73">
        <v>0</v>
      </c>
      <c r="F1935" s="66">
        <v>463225</v>
      </c>
    </row>
    <row r="1936" spans="1:6" s="67" customFormat="1" ht="12">
      <c r="A1936" s="57">
        <v>540818</v>
      </c>
      <c r="B1936" s="65" t="s">
        <v>165</v>
      </c>
      <c r="C1936" s="68">
        <v>211050110</v>
      </c>
      <c r="D1936" s="74" t="s">
        <v>2113</v>
      </c>
      <c r="E1936" s="73">
        <v>0</v>
      </c>
      <c r="F1936" s="66">
        <v>25885</v>
      </c>
    </row>
    <row r="1937" spans="1:6" s="67" customFormat="1" ht="12">
      <c r="A1937" s="57">
        <v>540818</v>
      </c>
      <c r="B1937" s="65" t="s">
        <v>165</v>
      </c>
      <c r="C1937" s="68">
        <v>212450124</v>
      </c>
      <c r="D1937" s="74" t="s">
        <v>2114</v>
      </c>
      <c r="E1937" s="73">
        <v>0</v>
      </c>
      <c r="F1937" s="66">
        <v>29057</v>
      </c>
    </row>
    <row r="1938" spans="1:6" s="67" customFormat="1" ht="12">
      <c r="A1938" s="57">
        <v>540818</v>
      </c>
      <c r="B1938" s="65" t="s">
        <v>165</v>
      </c>
      <c r="C1938" s="68">
        <v>215050150</v>
      </c>
      <c r="D1938" s="74" t="s">
        <v>2115</v>
      </c>
      <c r="E1938" s="73">
        <v>0</v>
      </c>
      <c r="F1938" s="66">
        <v>58051</v>
      </c>
    </row>
    <row r="1939" spans="1:6" s="67" customFormat="1" ht="12">
      <c r="A1939" s="57">
        <v>540818</v>
      </c>
      <c r="B1939" s="65" t="s">
        <v>165</v>
      </c>
      <c r="C1939" s="68">
        <v>212350223</v>
      </c>
      <c r="D1939" s="74" t="s">
        <v>2116</v>
      </c>
      <c r="E1939" s="73">
        <v>0</v>
      </c>
      <c r="F1939" s="66">
        <v>35502</v>
      </c>
    </row>
    <row r="1940" spans="1:6" s="67" customFormat="1" ht="12">
      <c r="A1940" s="57">
        <v>540818</v>
      </c>
      <c r="B1940" s="65" t="s">
        <v>165</v>
      </c>
      <c r="C1940" s="68">
        <v>212650226</v>
      </c>
      <c r="D1940" s="74" t="s">
        <v>2117</v>
      </c>
      <c r="E1940" s="73">
        <v>0</v>
      </c>
      <c r="F1940" s="66">
        <v>134079</v>
      </c>
    </row>
    <row r="1941" spans="1:6" s="67" customFormat="1" ht="12">
      <c r="A1941" s="57">
        <v>540818</v>
      </c>
      <c r="B1941" s="65" t="s">
        <v>165</v>
      </c>
      <c r="C1941" s="68">
        <v>214550245</v>
      </c>
      <c r="D1941" s="74" t="s">
        <v>2118</v>
      </c>
      <c r="E1941" s="73">
        <v>0</v>
      </c>
      <c r="F1941" s="66">
        <v>21973</v>
      </c>
    </row>
    <row r="1942" spans="1:6" s="67" customFormat="1" ht="12">
      <c r="A1942" s="57">
        <v>540818</v>
      </c>
      <c r="B1942" s="65" t="s">
        <v>165</v>
      </c>
      <c r="C1942" s="68">
        <v>215150251</v>
      </c>
      <c r="D1942" s="74" t="s">
        <v>2119</v>
      </c>
      <c r="E1942" s="73">
        <v>0</v>
      </c>
      <c r="F1942" s="66">
        <v>45401</v>
      </c>
    </row>
    <row r="1943" spans="1:6" s="67" customFormat="1" ht="12">
      <c r="A1943" s="57">
        <v>540818</v>
      </c>
      <c r="B1943" s="65" t="s">
        <v>165</v>
      </c>
      <c r="C1943" s="68">
        <v>217050270</v>
      </c>
      <c r="D1943" s="74" t="s">
        <v>2120</v>
      </c>
      <c r="E1943" s="73">
        <v>0</v>
      </c>
      <c r="F1943" s="66">
        <v>28874</v>
      </c>
    </row>
    <row r="1944" spans="1:6" s="67" customFormat="1" ht="12">
      <c r="A1944" s="57">
        <v>540818</v>
      </c>
      <c r="B1944" s="65" t="s">
        <v>165</v>
      </c>
      <c r="C1944" s="68">
        <v>218750287</v>
      </c>
      <c r="D1944" s="74" t="s">
        <v>2121</v>
      </c>
      <c r="E1944" s="73">
        <v>0</v>
      </c>
      <c r="F1944" s="66">
        <v>89649</v>
      </c>
    </row>
    <row r="1945" spans="1:6" s="67" customFormat="1" ht="12">
      <c r="A1945" s="57">
        <v>540818</v>
      </c>
      <c r="B1945" s="65" t="s">
        <v>165</v>
      </c>
      <c r="C1945" s="68">
        <v>211350313</v>
      </c>
      <c r="D1945" s="74" t="s">
        <v>2122</v>
      </c>
      <c r="E1945" s="73">
        <v>0</v>
      </c>
      <c r="F1945" s="66">
        <v>384230</v>
      </c>
    </row>
    <row r="1946" spans="1:6" s="67" customFormat="1" ht="12">
      <c r="A1946" s="57">
        <v>540818</v>
      </c>
      <c r="B1946" s="65" t="s">
        <v>165</v>
      </c>
      <c r="C1946" s="68">
        <v>211850318</v>
      </c>
      <c r="D1946" s="74" t="s">
        <v>2123</v>
      </c>
      <c r="E1946" s="73">
        <v>0</v>
      </c>
      <c r="F1946" s="66">
        <v>75787</v>
      </c>
    </row>
    <row r="1947" spans="1:6" s="67" customFormat="1" ht="12">
      <c r="A1947" s="57">
        <v>540818</v>
      </c>
      <c r="B1947" s="65" t="s">
        <v>165</v>
      </c>
      <c r="C1947" s="68">
        <v>212550325</v>
      </c>
      <c r="D1947" s="74" t="s">
        <v>2124</v>
      </c>
      <c r="E1947" s="73">
        <v>0</v>
      </c>
      <c r="F1947" s="66">
        <v>71212</v>
      </c>
    </row>
    <row r="1948" spans="1:6" s="67" customFormat="1" ht="12">
      <c r="A1948" s="57">
        <v>540818</v>
      </c>
      <c r="B1948" s="65" t="s">
        <v>165</v>
      </c>
      <c r="C1948" s="68">
        <v>213050330</v>
      </c>
      <c r="D1948" s="74" t="s">
        <v>2125</v>
      </c>
      <c r="E1948" s="73">
        <v>0</v>
      </c>
      <c r="F1948" s="66">
        <v>87697</v>
      </c>
    </row>
    <row r="1949" spans="1:6" s="67" customFormat="1" ht="12">
      <c r="A1949" s="57">
        <v>540818</v>
      </c>
      <c r="B1949" s="65" t="s">
        <v>165</v>
      </c>
      <c r="C1949" s="68">
        <v>215050350</v>
      </c>
      <c r="D1949" s="74" t="s">
        <v>2126</v>
      </c>
      <c r="E1949" s="73">
        <v>0</v>
      </c>
      <c r="F1949" s="66">
        <v>170109</v>
      </c>
    </row>
    <row r="1950" spans="1:6" s="67" customFormat="1" ht="12">
      <c r="A1950" s="57">
        <v>540818</v>
      </c>
      <c r="B1950" s="65" t="s">
        <v>165</v>
      </c>
      <c r="C1950" s="68">
        <v>217050370</v>
      </c>
      <c r="D1950" s="74" t="s">
        <v>2127</v>
      </c>
      <c r="E1950" s="73">
        <v>0</v>
      </c>
      <c r="F1950" s="66">
        <v>78718</v>
      </c>
    </row>
    <row r="1951" spans="1:6" s="67" customFormat="1" ht="12">
      <c r="A1951" s="57">
        <v>540818</v>
      </c>
      <c r="B1951" s="65" t="s">
        <v>165</v>
      </c>
      <c r="C1951" s="68">
        <v>210050400</v>
      </c>
      <c r="D1951" s="74" t="s">
        <v>2128</v>
      </c>
      <c r="E1951" s="73">
        <v>0</v>
      </c>
      <c r="F1951" s="66">
        <v>71519</v>
      </c>
    </row>
    <row r="1952" spans="1:6" s="67" customFormat="1" ht="12">
      <c r="A1952" s="57">
        <v>540818</v>
      </c>
      <c r="B1952" s="65" t="s">
        <v>165</v>
      </c>
      <c r="C1952" s="68">
        <v>215050450</v>
      </c>
      <c r="D1952" s="74" t="s">
        <v>2129</v>
      </c>
      <c r="E1952" s="73">
        <v>0</v>
      </c>
      <c r="F1952" s="66">
        <v>92681</v>
      </c>
    </row>
    <row r="1953" spans="1:6" s="67" customFormat="1" ht="12">
      <c r="A1953" s="57">
        <v>540818</v>
      </c>
      <c r="B1953" s="65" t="s">
        <v>165</v>
      </c>
      <c r="C1953" s="68">
        <v>216850568</v>
      </c>
      <c r="D1953" s="74" t="s">
        <v>2130</v>
      </c>
      <c r="E1953" s="73">
        <v>0</v>
      </c>
      <c r="F1953" s="66">
        <v>151909</v>
      </c>
    </row>
    <row r="1954" spans="1:6" s="67" customFormat="1" ht="12">
      <c r="A1954" s="57">
        <v>540818</v>
      </c>
      <c r="B1954" s="65" t="s">
        <v>165</v>
      </c>
      <c r="C1954" s="68">
        <v>217350573</v>
      </c>
      <c r="D1954" s="74" t="s">
        <v>2131</v>
      </c>
      <c r="E1954" s="73">
        <v>0</v>
      </c>
      <c r="F1954" s="66">
        <v>208595</v>
      </c>
    </row>
    <row r="1955" spans="1:6" s="67" customFormat="1" ht="12">
      <c r="A1955" s="57">
        <v>540818</v>
      </c>
      <c r="B1955" s="65" t="s">
        <v>165</v>
      </c>
      <c r="C1955" s="68">
        <v>217750577</v>
      </c>
      <c r="D1955" s="74" t="s">
        <v>2132</v>
      </c>
      <c r="E1955" s="73">
        <v>0</v>
      </c>
      <c r="F1955" s="66">
        <v>72625</v>
      </c>
    </row>
    <row r="1956" spans="1:6" s="67" customFormat="1" ht="12">
      <c r="A1956" s="57">
        <v>540818</v>
      </c>
      <c r="B1956" s="65" t="s">
        <v>165</v>
      </c>
      <c r="C1956" s="68">
        <v>219050590</v>
      </c>
      <c r="D1956" s="74" t="s">
        <v>2133</v>
      </c>
      <c r="E1956" s="73">
        <v>0</v>
      </c>
      <c r="F1956" s="66">
        <v>127902</v>
      </c>
    </row>
    <row r="1957" spans="1:6" s="67" customFormat="1" ht="12">
      <c r="A1957" s="57">
        <v>540818</v>
      </c>
      <c r="B1957" s="65" t="s">
        <v>165</v>
      </c>
      <c r="C1957" s="68">
        <v>210650606</v>
      </c>
      <c r="D1957" s="74" t="s">
        <v>2134</v>
      </c>
      <c r="E1957" s="73">
        <v>0</v>
      </c>
      <c r="F1957" s="66">
        <v>89860</v>
      </c>
    </row>
    <row r="1958" spans="1:6" s="67" customFormat="1" ht="12">
      <c r="A1958" s="57">
        <v>540818</v>
      </c>
      <c r="B1958" s="65" t="s">
        <v>165</v>
      </c>
      <c r="C1958" s="68">
        <v>218050680</v>
      </c>
      <c r="D1958" s="74" t="s">
        <v>2135</v>
      </c>
      <c r="E1958" s="73">
        <v>0</v>
      </c>
      <c r="F1958" s="66">
        <v>67978</v>
      </c>
    </row>
    <row r="1959" spans="1:6" s="67" customFormat="1" ht="12">
      <c r="A1959" s="57">
        <v>540818</v>
      </c>
      <c r="B1959" s="65" t="s">
        <v>165</v>
      </c>
      <c r="C1959" s="68">
        <v>218350683</v>
      </c>
      <c r="D1959" s="74" t="s">
        <v>2136</v>
      </c>
      <c r="E1959" s="73">
        <v>0</v>
      </c>
      <c r="F1959" s="66">
        <v>61821</v>
      </c>
    </row>
    <row r="1960" spans="1:6" s="67" customFormat="1" ht="12">
      <c r="A1960" s="57">
        <v>540818</v>
      </c>
      <c r="B1960" s="65" t="s">
        <v>165</v>
      </c>
      <c r="C1960" s="68">
        <v>218650686</v>
      </c>
      <c r="D1960" s="74" t="s">
        <v>2137</v>
      </c>
      <c r="E1960" s="73">
        <v>0</v>
      </c>
      <c r="F1960" s="66">
        <v>11713</v>
      </c>
    </row>
    <row r="1961" spans="1:6" s="67" customFormat="1" ht="12">
      <c r="A1961" s="57">
        <v>540818</v>
      </c>
      <c r="B1961" s="65" t="s">
        <v>165</v>
      </c>
      <c r="C1961" s="68">
        <v>218950689</v>
      </c>
      <c r="D1961" s="74" t="s">
        <v>2138</v>
      </c>
      <c r="E1961" s="73">
        <v>0</v>
      </c>
      <c r="F1961" s="66">
        <v>154872</v>
      </c>
    </row>
    <row r="1962" spans="1:6" s="67" customFormat="1" ht="12">
      <c r="A1962" s="57">
        <v>540818</v>
      </c>
      <c r="B1962" s="65" t="s">
        <v>165</v>
      </c>
      <c r="C1962" s="68">
        <v>211150711</v>
      </c>
      <c r="D1962" s="74" t="s">
        <v>2139</v>
      </c>
      <c r="E1962" s="73">
        <v>0</v>
      </c>
      <c r="F1962" s="66">
        <v>206725</v>
      </c>
    </row>
    <row r="1963" spans="1:6" s="67" customFormat="1" ht="12">
      <c r="A1963" s="57">
        <v>540818</v>
      </c>
      <c r="B1963" s="65" t="s">
        <v>165</v>
      </c>
      <c r="C1963" s="68">
        <v>211952019</v>
      </c>
      <c r="D1963" s="74" t="s">
        <v>2140</v>
      </c>
      <c r="E1963" s="73">
        <v>0</v>
      </c>
      <c r="F1963" s="66">
        <v>88361</v>
      </c>
    </row>
    <row r="1964" spans="1:6" s="67" customFormat="1" ht="12">
      <c r="A1964" s="57">
        <v>540818</v>
      </c>
      <c r="B1964" s="65" t="s">
        <v>165</v>
      </c>
      <c r="C1964" s="68">
        <v>212252022</v>
      </c>
      <c r="D1964" s="74" t="s">
        <v>2141</v>
      </c>
      <c r="E1964" s="73">
        <v>0</v>
      </c>
      <c r="F1964" s="66">
        <v>49613</v>
      </c>
    </row>
    <row r="1965" spans="1:6" s="67" customFormat="1" ht="12">
      <c r="A1965" s="57">
        <v>540818</v>
      </c>
      <c r="B1965" s="65" t="s">
        <v>165</v>
      </c>
      <c r="C1965" s="68">
        <v>213652036</v>
      </c>
      <c r="D1965" s="74" t="s">
        <v>2142</v>
      </c>
      <c r="E1965" s="73">
        <v>0</v>
      </c>
      <c r="F1965" s="66">
        <v>70338</v>
      </c>
    </row>
    <row r="1966" spans="1:6" s="67" customFormat="1" ht="12">
      <c r="A1966" s="57">
        <v>540818</v>
      </c>
      <c r="B1966" s="65" t="s">
        <v>165</v>
      </c>
      <c r="C1966" s="68">
        <v>215152051</v>
      </c>
      <c r="D1966" s="74" t="s">
        <v>2143</v>
      </c>
      <c r="E1966" s="73">
        <v>0</v>
      </c>
      <c r="F1966" s="66">
        <v>66410</v>
      </c>
    </row>
    <row r="1967" spans="1:6" s="67" customFormat="1" ht="12">
      <c r="A1967" s="57">
        <v>540818</v>
      </c>
      <c r="B1967" s="65" t="s">
        <v>165</v>
      </c>
      <c r="C1967" s="68">
        <v>217952079</v>
      </c>
      <c r="D1967" s="74" t="s">
        <v>2144</v>
      </c>
      <c r="E1967" s="73">
        <v>0</v>
      </c>
      <c r="F1967" s="66">
        <v>482116</v>
      </c>
    </row>
    <row r="1968" spans="1:6" s="67" customFormat="1" ht="12">
      <c r="A1968" s="57">
        <v>540818</v>
      </c>
      <c r="B1968" s="65" t="s">
        <v>165</v>
      </c>
      <c r="C1968" s="68">
        <v>218352083</v>
      </c>
      <c r="D1968" s="74" t="s">
        <v>2145</v>
      </c>
      <c r="E1968" s="73">
        <v>0</v>
      </c>
      <c r="F1968" s="66">
        <v>58595</v>
      </c>
    </row>
    <row r="1969" spans="1:6" s="67" customFormat="1" ht="12">
      <c r="A1969" s="57">
        <v>540818</v>
      </c>
      <c r="B1969" s="65" t="s">
        <v>165</v>
      </c>
      <c r="C1969" s="68">
        <v>211052110</v>
      </c>
      <c r="D1969" s="74" t="s">
        <v>2146</v>
      </c>
      <c r="E1969" s="73">
        <v>0</v>
      </c>
      <c r="F1969" s="66">
        <v>160727</v>
      </c>
    </row>
    <row r="1970" spans="1:6" s="67" customFormat="1" ht="12">
      <c r="A1970" s="57">
        <v>540818</v>
      </c>
      <c r="B1970" s="65" t="s">
        <v>165</v>
      </c>
      <c r="C1970" s="68">
        <v>210352203</v>
      </c>
      <c r="D1970" s="74" t="s">
        <v>2147</v>
      </c>
      <c r="E1970" s="73">
        <v>0</v>
      </c>
      <c r="F1970" s="66">
        <v>76601</v>
      </c>
    </row>
    <row r="1971" spans="1:6" s="67" customFormat="1" ht="12">
      <c r="A1971" s="57">
        <v>540818</v>
      </c>
      <c r="B1971" s="65" t="s">
        <v>165</v>
      </c>
      <c r="C1971" s="68">
        <v>210752207</v>
      </c>
      <c r="D1971" s="74" t="s">
        <v>2148</v>
      </c>
      <c r="E1971" s="73">
        <v>0</v>
      </c>
      <c r="F1971" s="66">
        <v>68402</v>
      </c>
    </row>
    <row r="1972" spans="1:6" s="67" customFormat="1" ht="12">
      <c r="A1972" s="57">
        <v>540818</v>
      </c>
      <c r="B1972" s="65" t="s">
        <v>165</v>
      </c>
      <c r="C1972" s="68">
        <v>211052210</v>
      </c>
      <c r="D1972" s="74" t="s">
        <v>2149</v>
      </c>
      <c r="E1972" s="73">
        <v>0</v>
      </c>
      <c r="F1972" s="66">
        <v>45127</v>
      </c>
    </row>
    <row r="1973" spans="1:6" s="67" customFormat="1" ht="12">
      <c r="A1973" s="57">
        <v>540818</v>
      </c>
      <c r="B1973" s="65" t="s">
        <v>165</v>
      </c>
      <c r="C1973" s="68">
        <v>211552215</v>
      </c>
      <c r="D1973" s="74" t="s">
        <v>2150</v>
      </c>
      <c r="E1973" s="73">
        <v>0</v>
      </c>
      <c r="F1973" s="66">
        <v>129306</v>
      </c>
    </row>
    <row r="1974" spans="1:6" s="67" customFormat="1" ht="12">
      <c r="A1974" s="57">
        <v>540818</v>
      </c>
      <c r="B1974" s="65" t="s">
        <v>165</v>
      </c>
      <c r="C1974" s="68">
        <v>212452224</v>
      </c>
      <c r="D1974" s="74" t="s">
        <v>2151</v>
      </c>
      <c r="E1974" s="73">
        <v>0</v>
      </c>
      <c r="F1974" s="66">
        <v>56729</v>
      </c>
    </row>
    <row r="1975" spans="1:6" s="67" customFormat="1" ht="12">
      <c r="A1975" s="57">
        <v>540818</v>
      </c>
      <c r="B1975" s="65" t="s">
        <v>165</v>
      </c>
      <c r="C1975" s="68">
        <v>212752227</v>
      </c>
      <c r="D1975" s="74" t="s">
        <v>2152</v>
      </c>
      <c r="E1975" s="73">
        <v>0</v>
      </c>
      <c r="F1975" s="66">
        <v>291686</v>
      </c>
    </row>
    <row r="1976" spans="1:6" s="67" customFormat="1" ht="12">
      <c r="A1976" s="57">
        <v>540818</v>
      </c>
      <c r="B1976" s="65" t="s">
        <v>165</v>
      </c>
      <c r="C1976" s="68">
        <v>213352233</v>
      </c>
      <c r="D1976" s="74" t="s">
        <v>2153</v>
      </c>
      <c r="E1976" s="73">
        <v>0</v>
      </c>
      <c r="F1976" s="66">
        <v>69530</v>
      </c>
    </row>
    <row r="1977" spans="1:6" s="67" customFormat="1" ht="12">
      <c r="A1977" s="57">
        <v>540818</v>
      </c>
      <c r="B1977" s="65" t="s">
        <v>165</v>
      </c>
      <c r="C1977" s="68">
        <v>214052240</v>
      </c>
      <c r="D1977" s="74" t="s">
        <v>2154</v>
      </c>
      <c r="E1977" s="73">
        <v>0</v>
      </c>
      <c r="F1977" s="66">
        <v>84065</v>
      </c>
    </row>
    <row r="1978" spans="1:6" s="67" customFormat="1" ht="12">
      <c r="A1978" s="57">
        <v>540818</v>
      </c>
      <c r="B1978" s="65" t="s">
        <v>165</v>
      </c>
      <c r="C1978" s="68">
        <v>215052250</v>
      </c>
      <c r="D1978" s="74" t="s">
        <v>2155</v>
      </c>
      <c r="E1978" s="73">
        <v>0</v>
      </c>
      <c r="F1978" s="66">
        <v>348163</v>
      </c>
    </row>
    <row r="1979" spans="1:6" s="67" customFormat="1" ht="12">
      <c r="A1979" s="57">
        <v>540818</v>
      </c>
      <c r="B1979" s="65" t="s">
        <v>165</v>
      </c>
      <c r="C1979" s="68">
        <v>215452254</v>
      </c>
      <c r="D1979" s="74" t="s">
        <v>2156</v>
      </c>
      <c r="E1979" s="73">
        <v>0</v>
      </c>
      <c r="F1979" s="66">
        <v>51591</v>
      </c>
    </row>
    <row r="1980" spans="1:6" s="67" customFormat="1" ht="12">
      <c r="A1980" s="57">
        <v>540818</v>
      </c>
      <c r="B1980" s="65" t="s">
        <v>165</v>
      </c>
      <c r="C1980" s="68">
        <v>215652256</v>
      </c>
      <c r="D1980" s="74" t="s">
        <v>2157</v>
      </c>
      <c r="E1980" s="73">
        <v>0</v>
      </c>
      <c r="F1980" s="66">
        <v>100329</v>
      </c>
    </row>
    <row r="1981" spans="1:6" s="67" customFormat="1" ht="12">
      <c r="A1981" s="57">
        <v>540818</v>
      </c>
      <c r="B1981" s="65" t="s">
        <v>165</v>
      </c>
      <c r="C1981" s="68">
        <v>215852258</v>
      </c>
      <c r="D1981" s="74" t="s">
        <v>2158</v>
      </c>
      <c r="E1981" s="73">
        <v>0</v>
      </c>
      <c r="F1981" s="66">
        <v>130300</v>
      </c>
    </row>
    <row r="1982" spans="1:6" s="67" customFormat="1" ht="12">
      <c r="A1982" s="57">
        <v>540818</v>
      </c>
      <c r="B1982" s="65" t="s">
        <v>165</v>
      </c>
      <c r="C1982" s="68">
        <v>216052260</v>
      </c>
      <c r="D1982" s="74" t="s">
        <v>2159</v>
      </c>
      <c r="E1982" s="73">
        <v>0</v>
      </c>
      <c r="F1982" s="66">
        <v>120459</v>
      </c>
    </row>
    <row r="1983" spans="1:6" s="67" customFormat="1" ht="12">
      <c r="A1983" s="57">
        <v>540818</v>
      </c>
      <c r="B1983" s="65" t="s">
        <v>165</v>
      </c>
      <c r="C1983" s="68">
        <v>218752287</v>
      </c>
      <c r="D1983" s="74" t="s">
        <v>2160</v>
      </c>
      <c r="E1983" s="73">
        <v>0</v>
      </c>
      <c r="F1983" s="66">
        <v>40103</v>
      </c>
    </row>
    <row r="1984" spans="1:6" s="67" customFormat="1" ht="12">
      <c r="A1984" s="57">
        <v>540818</v>
      </c>
      <c r="B1984" s="65" t="s">
        <v>165</v>
      </c>
      <c r="C1984" s="68">
        <v>211752317</v>
      </c>
      <c r="D1984" s="74" t="s">
        <v>2161</v>
      </c>
      <c r="E1984" s="73">
        <v>0</v>
      </c>
      <c r="F1984" s="66">
        <v>150444</v>
      </c>
    </row>
    <row r="1985" spans="1:6" s="67" customFormat="1" ht="12">
      <c r="A1985" s="57">
        <v>540818</v>
      </c>
      <c r="B1985" s="65" t="s">
        <v>165</v>
      </c>
      <c r="C1985" s="68">
        <v>212052320</v>
      </c>
      <c r="D1985" s="74" t="s">
        <v>2162</v>
      </c>
      <c r="E1985" s="73">
        <v>0</v>
      </c>
      <c r="F1985" s="66">
        <v>114244</v>
      </c>
    </row>
    <row r="1986" spans="1:6" s="67" customFormat="1" ht="12">
      <c r="A1986" s="57">
        <v>540818</v>
      </c>
      <c r="B1986" s="65" t="s">
        <v>165</v>
      </c>
      <c r="C1986" s="68">
        <v>212352323</v>
      </c>
      <c r="D1986" s="74" t="s">
        <v>2163</v>
      </c>
      <c r="E1986" s="73">
        <v>0</v>
      </c>
      <c r="F1986" s="66">
        <v>46761</v>
      </c>
    </row>
    <row r="1987" spans="1:6" s="67" customFormat="1" ht="12">
      <c r="A1987" s="57">
        <v>540818</v>
      </c>
      <c r="B1987" s="65" t="s">
        <v>165</v>
      </c>
      <c r="C1987" s="68">
        <v>215252352</v>
      </c>
      <c r="D1987" s="74" t="s">
        <v>2164</v>
      </c>
      <c r="E1987" s="73">
        <v>0</v>
      </c>
      <c r="F1987" s="66">
        <v>55418</v>
      </c>
    </row>
    <row r="1988" spans="1:6" s="67" customFormat="1" ht="12">
      <c r="A1988" s="57">
        <v>540818</v>
      </c>
      <c r="B1988" s="65" t="s">
        <v>165</v>
      </c>
      <c r="C1988" s="68">
        <v>215452354</v>
      </c>
      <c r="D1988" s="74" t="s">
        <v>2165</v>
      </c>
      <c r="E1988" s="73">
        <v>0</v>
      </c>
      <c r="F1988" s="66">
        <v>65568</v>
      </c>
    </row>
    <row r="1989" spans="1:6" s="67" customFormat="1" ht="12">
      <c r="A1989" s="57">
        <v>540818</v>
      </c>
      <c r="B1989" s="65" t="s">
        <v>165</v>
      </c>
      <c r="C1989" s="68">
        <v>215652356</v>
      </c>
      <c r="D1989" s="74" t="s">
        <v>2166</v>
      </c>
      <c r="E1989" s="73">
        <v>0</v>
      </c>
      <c r="F1989" s="66">
        <v>679871</v>
      </c>
    </row>
    <row r="1990" spans="1:6" s="67" customFormat="1" ht="12">
      <c r="A1990" s="57">
        <v>540818</v>
      </c>
      <c r="B1990" s="65" t="s">
        <v>165</v>
      </c>
      <c r="C1990" s="68">
        <v>217852378</v>
      </c>
      <c r="D1990" s="74" t="s">
        <v>2167</v>
      </c>
      <c r="E1990" s="73">
        <v>0</v>
      </c>
      <c r="F1990" s="66">
        <v>140526</v>
      </c>
    </row>
    <row r="1991" spans="1:6" s="67" customFormat="1" ht="12">
      <c r="A1991" s="57">
        <v>540818</v>
      </c>
      <c r="B1991" s="65" t="s">
        <v>165</v>
      </c>
      <c r="C1991" s="68">
        <v>218152381</v>
      </c>
      <c r="D1991" s="74" t="s">
        <v>2168</v>
      </c>
      <c r="E1991" s="73">
        <v>0</v>
      </c>
      <c r="F1991" s="66">
        <v>98202</v>
      </c>
    </row>
    <row r="1992" spans="1:6" s="67" customFormat="1" ht="12">
      <c r="A1992" s="57">
        <v>540818</v>
      </c>
      <c r="B1992" s="65" t="s">
        <v>165</v>
      </c>
      <c r="C1992" s="68">
        <v>218552385</v>
      </c>
      <c r="D1992" s="74" t="s">
        <v>2169</v>
      </c>
      <c r="E1992" s="73">
        <v>0</v>
      </c>
      <c r="F1992" s="66">
        <v>46216</v>
      </c>
    </row>
    <row r="1993" spans="1:6" s="67" customFormat="1" ht="12">
      <c r="A1993" s="57">
        <v>540818</v>
      </c>
      <c r="B1993" s="65" t="s">
        <v>165</v>
      </c>
      <c r="C1993" s="68">
        <v>219052390</v>
      </c>
      <c r="D1993" s="74" t="s">
        <v>2170</v>
      </c>
      <c r="E1993" s="73">
        <v>0</v>
      </c>
      <c r="F1993" s="66">
        <v>138320</v>
      </c>
    </row>
    <row r="1994" spans="1:6" s="67" customFormat="1" ht="12">
      <c r="A1994" s="57">
        <v>540818</v>
      </c>
      <c r="B1994" s="65" t="s">
        <v>165</v>
      </c>
      <c r="C1994" s="68">
        <v>219952399</v>
      </c>
      <c r="D1994" s="74" t="s">
        <v>2171</v>
      </c>
      <c r="E1994" s="73">
        <v>0</v>
      </c>
      <c r="F1994" s="66">
        <v>178995</v>
      </c>
    </row>
    <row r="1995" spans="1:6" s="67" customFormat="1" ht="12">
      <c r="A1995" s="57">
        <v>540818</v>
      </c>
      <c r="B1995" s="65" t="s">
        <v>165</v>
      </c>
      <c r="C1995" s="68">
        <v>210552405</v>
      </c>
      <c r="D1995" s="74" t="s">
        <v>2172</v>
      </c>
      <c r="E1995" s="73">
        <v>0</v>
      </c>
      <c r="F1995" s="66">
        <v>84630</v>
      </c>
    </row>
    <row r="1996" spans="1:6" s="67" customFormat="1" ht="12">
      <c r="A1996" s="57">
        <v>540818</v>
      </c>
      <c r="B1996" s="65" t="s">
        <v>165</v>
      </c>
      <c r="C1996" s="68">
        <v>211152411</v>
      </c>
      <c r="D1996" s="74" t="s">
        <v>2173</v>
      </c>
      <c r="E1996" s="73">
        <v>0</v>
      </c>
      <c r="F1996" s="66">
        <v>93179</v>
      </c>
    </row>
    <row r="1997" spans="1:6" s="67" customFormat="1" ht="12">
      <c r="A1997" s="57">
        <v>540818</v>
      </c>
      <c r="B1997" s="65" t="s">
        <v>165</v>
      </c>
      <c r="C1997" s="68">
        <v>211852418</v>
      </c>
      <c r="D1997" s="74" t="s">
        <v>2174</v>
      </c>
      <c r="E1997" s="73">
        <v>0</v>
      </c>
      <c r="F1997" s="66">
        <v>98500</v>
      </c>
    </row>
    <row r="1998" spans="1:6" s="67" customFormat="1" ht="12">
      <c r="A1998" s="57">
        <v>540818</v>
      </c>
      <c r="B1998" s="65" t="s">
        <v>165</v>
      </c>
      <c r="C1998" s="68">
        <v>212752427</v>
      </c>
      <c r="D1998" s="74" t="s">
        <v>2175</v>
      </c>
      <c r="E1998" s="73">
        <v>0</v>
      </c>
      <c r="F1998" s="66">
        <v>180780</v>
      </c>
    </row>
    <row r="1999" spans="1:6" s="67" customFormat="1" ht="12">
      <c r="A1999" s="57">
        <v>540818</v>
      </c>
      <c r="B1999" s="65" t="s">
        <v>165</v>
      </c>
      <c r="C1999" s="68">
        <v>213552435</v>
      </c>
      <c r="D1999" s="74" t="s">
        <v>2176</v>
      </c>
      <c r="E1999" s="73">
        <v>0</v>
      </c>
      <c r="F1999" s="66">
        <v>54086</v>
      </c>
    </row>
    <row r="2000" spans="1:6" s="67" customFormat="1" ht="12">
      <c r="A2000" s="57">
        <v>540818</v>
      </c>
      <c r="B2000" s="65" t="s">
        <v>165</v>
      </c>
      <c r="C2000" s="68">
        <v>217352473</v>
      </c>
      <c r="D2000" s="74" t="s">
        <v>2177</v>
      </c>
      <c r="E2000" s="73">
        <v>0</v>
      </c>
      <c r="F2000" s="66">
        <v>127240</v>
      </c>
    </row>
    <row r="2001" spans="1:6" s="67" customFormat="1" ht="12">
      <c r="A2001" s="57">
        <v>540818</v>
      </c>
      <c r="B2001" s="65" t="s">
        <v>165</v>
      </c>
      <c r="C2001" s="68">
        <v>218052480</v>
      </c>
      <c r="D2001" s="74" t="s">
        <v>2178</v>
      </c>
      <c r="E2001" s="73">
        <v>0</v>
      </c>
      <c r="F2001" s="66">
        <v>20581</v>
      </c>
    </row>
    <row r="2002" spans="1:6" s="67" customFormat="1" ht="12">
      <c r="A2002" s="57">
        <v>540818</v>
      </c>
      <c r="B2002" s="65" t="s">
        <v>165</v>
      </c>
      <c r="C2002" s="68">
        <v>219052490</v>
      </c>
      <c r="D2002" s="74" t="s">
        <v>2179</v>
      </c>
      <c r="E2002" s="73">
        <v>0</v>
      </c>
      <c r="F2002" s="66">
        <v>243709</v>
      </c>
    </row>
    <row r="2003" spans="1:6" s="67" customFormat="1" ht="12">
      <c r="A2003" s="57">
        <v>540818</v>
      </c>
      <c r="B2003" s="65" t="s">
        <v>165</v>
      </c>
      <c r="C2003" s="68">
        <v>212052520</v>
      </c>
      <c r="D2003" s="74" t="s">
        <v>2180</v>
      </c>
      <c r="E2003" s="73">
        <v>0</v>
      </c>
      <c r="F2003" s="66">
        <v>90893</v>
      </c>
    </row>
    <row r="2004" spans="1:6" s="67" customFormat="1" ht="12">
      <c r="A2004" s="57">
        <v>540818</v>
      </c>
      <c r="B2004" s="65" t="s">
        <v>165</v>
      </c>
      <c r="C2004" s="68">
        <v>214052540</v>
      </c>
      <c r="D2004" s="74" t="s">
        <v>2181</v>
      </c>
      <c r="E2004" s="73">
        <v>0</v>
      </c>
      <c r="F2004" s="66">
        <v>104114</v>
      </c>
    </row>
    <row r="2005" spans="1:6" s="67" customFormat="1" ht="12">
      <c r="A2005" s="57">
        <v>540818</v>
      </c>
      <c r="B2005" s="65" t="s">
        <v>165</v>
      </c>
      <c r="C2005" s="68">
        <v>216052560</v>
      </c>
      <c r="D2005" s="74" t="s">
        <v>2182</v>
      </c>
      <c r="E2005" s="73">
        <v>0</v>
      </c>
      <c r="F2005" s="66">
        <v>79651</v>
      </c>
    </row>
    <row r="2006" spans="1:6" s="67" customFormat="1" ht="12">
      <c r="A2006" s="57">
        <v>540818</v>
      </c>
      <c r="B2006" s="65" t="s">
        <v>165</v>
      </c>
      <c r="C2006" s="68">
        <v>216552565</v>
      </c>
      <c r="D2006" s="74" t="s">
        <v>2183</v>
      </c>
      <c r="E2006" s="73">
        <v>0</v>
      </c>
      <c r="F2006" s="66">
        <v>38407</v>
      </c>
    </row>
    <row r="2007" spans="1:6" s="67" customFormat="1" ht="12">
      <c r="A2007" s="57">
        <v>540818</v>
      </c>
      <c r="B2007" s="65" t="s">
        <v>165</v>
      </c>
      <c r="C2007" s="68">
        <v>217352573</v>
      </c>
      <c r="D2007" s="74" t="s">
        <v>2184</v>
      </c>
      <c r="E2007" s="73">
        <v>0</v>
      </c>
      <c r="F2007" s="66">
        <v>68160</v>
      </c>
    </row>
    <row r="2008" spans="1:6" s="67" customFormat="1" ht="12">
      <c r="A2008" s="57">
        <v>540818</v>
      </c>
      <c r="B2008" s="65" t="s">
        <v>165</v>
      </c>
      <c r="C2008" s="68">
        <v>218552585</v>
      </c>
      <c r="D2008" s="74" t="s">
        <v>2185</v>
      </c>
      <c r="E2008" s="73">
        <v>0</v>
      </c>
      <c r="F2008" s="66">
        <v>114921</v>
      </c>
    </row>
    <row r="2009" spans="1:6" s="67" customFormat="1" ht="12">
      <c r="A2009" s="57">
        <v>540818</v>
      </c>
      <c r="B2009" s="65" t="s">
        <v>165</v>
      </c>
      <c r="C2009" s="68">
        <v>211252612</v>
      </c>
      <c r="D2009" s="74" t="s">
        <v>2186</v>
      </c>
      <c r="E2009" s="73">
        <v>0</v>
      </c>
      <c r="F2009" s="66">
        <v>161689</v>
      </c>
    </row>
    <row r="2010" spans="1:6" s="67" customFormat="1" ht="12">
      <c r="A2010" s="57">
        <v>540818</v>
      </c>
      <c r="B2010" s="65" t="s">
        <v>165</v>
      </c>
      <c r="C2010" s="68">
        <v>212152621</v>
      </c>
      <c r="D2010" s="74" t="s">
        <v>2187</v>
      </c>
      <c r="E2010" s="73">
        <v>0</v>
      </c>
      <c r="F2010" s="66">
        <v>251218</v>
      </c>
    </row>
    <row r="2011" spans="1:6" s="67" customFormat="1" ht="12">
      <c r="A2011" s="57">
        <v>540818</v>
      </c>
      <c r="B2011" s="65" t="s">
        <v>165</v>
      </c>
      <c r="C2011" s="68">
        <v>217852678</v>
      </c>
      <c r="D2011" s="74" t="s">
        <v>2188</v>
      </c>
      <c r="E2011" s="73">
        <v>0</v>
      </c>
      <c r="F2011" s="66">
        <v>268095</v>
      </c>
    </row>
    <row r="2012" spans="1:6" s="67" customFormat="1" ht="12">
      <c r="A2012" s="57">
        <v>540818</v>
      </c>
      <c r="B2012" s="65" t="s">
        <v>165</v>
      </c>
      <c r="C2012" s="68">
        <v>218352683</v>
      </c>
      <c r="D2012" s="74" t="s">
        <v>2189</v>
      </c>
      <c r="E2012" s="73">
        <v>0</v>
      </c>
      <c r="F2012" s="66">
        <v>140402</v>
      </c>
    </row>
    <row r="2013" spans="1:6" s="67" customFormat="1" ht="12">
      <c r="A2013" s="57">
        <v>540818</v>
      </c>
      <c r="B2013" s="65" t="s">
        <v>165</v>
      </c>
      <c r="C2013" s="68">
        <v>218552685</v>
      </c>
      <c r="D2013" s="74" t="s">
        <v>2190</v>
      </c>
      <c r="E2013" s="73">
        <v>0</v>
      </c>
      <c r="F2013" s="66">
        <v>58394</v>
      </c>
    </row>
    <row r="2014" spans="1:6" s="67" customFormat="1" ht="12">
      <c r="A2014" s="57">
        <v>540818</v>
      </c>
      <c r="B2014" s="65" t="s">
        <v>165</v>
      </c>
      <c r="C2014" s="68">
        <v>218752687</v>
      </c>
      <c r="D2014" s="74" t="s">
        <v>2191</v>
      </c>
      <c r="E2014" s="73">
        <v>0</v>
      </c>
      <c r="F2014" s="66">
        <v>133195</v>
      </c>
    </row>
    <row r="2015" spans="1:6" s="67" customFormat="1" ht="12">
      <c r="A2015" s="57">
        <v>540818</v>
      </c>
      <c r="B2015" s="65" t="s">
        <v>165</v>
      </c>
      <c r="C2015" s="68">
        <v>219352693</v>
      </c>
      <c r="D2015" s="74" t="s">
        <v>2192</v>
      </c>
      <c r="E2015" s="73">
        <v>0</v>
      </c>
      <c r="F2015" s="66">
        <v>116991</v>
      </c>
    </row>
    <row r="2016" spans="1:6" s="67" customFormat="1" ht="12">
      <c r="A2016" s="57">
        <v>540818</v>
      </c>
      <c r="B2016" s="65" t="s">
        <v>165</v>
      </c>
      <c r="C2016" s="68">
        <v>219452694</v>
      </c>
      <c r="D2016" s="74" t="s">
        <v>2193</v>
      </c>
      <c r="E2016" s="73">
        <v>0</v>
      </c>
      <c r="F2016" s="66">
        <v>47336</v>
      </c>
    </row>
    <row r="2017" spans="1:6" s="67" customFormat="1" ht="12">
      <c r="A2017" s="57">
        <v>540818</v>
      </c>
      <c r="B2017" s="65" t="s">
        <v>165</v>
      </c>
      <c r="C2017" s="68">
        <v>219652696</v>
      </c>
      <c r="D2017" s="74" t="s">
        <v>2194</v>
      </c>
      <c r="E2017" s="73">
        <v>0</v>
      </c>
      <c r="F2017" s="66">
        <v>150877</v>
      </c>
    </row>
    <row r="2018" spans="1:6" s="67" customFormat="1" ht="12">
      <c r="A2018" s="57">
        <v>540818</v>
      </c>
      <c r="B2018" s="65" t="s">
        <v>165</v>
      </c>
      <c r="C2018" s="68">
        <v>219952699</v>
      </c>
      <c r="D2018" s="74" t="s">
        <v>2195</v>
      </c>
      <c r="E2018" s="73">
        <v>0</v>
      </c>
      <c r="F2018" s="66">
        <v>82715</v>
      </c>
    </row>
    <row r="2019" spans="1:6" s="67" customFormat="1" ht="12">
      <c r="A2019" s="57">
        <v>540818</v>
      </c>
      <c r="B2019" s="65" t="s">
        <v>165</v>
      </c>
      <c r="C2019" s="68">
        <v>212052720</v>
      </c>
      <c r="D2019" s="74" t="s">
        <v>2196</v>
      </c>
      <c r="E2019" s="73">
        <v>0</v>
      </c>
      <c r="F2019" s="66">
        <v>44054</v>
      </c>
    </row>
    <row r="2020" spans="1:6" s="67" customFormat="1" ht="12">
      <c r="A2020" s="57">
        <v>540818</v>
      </c>
      <c r="B2020" s="65" t="s">
        <v>165</v>
      </c>
      <c r="C2020" s="68">
        <v>218652786</v>
      </c>
      <c r="D2020" s="74" t="s">
        <v>2197</v>
      </c>
      <c r="E2020" s="73">
        <v>0</v>
      </c>
      <c r="F2020" s="66">
        <v>129470</v>
      </c>
    </row>
    <row r="2021" spans="1:6" s="67" customFormat="1" ht="12">
      <c r="A2021" s="57">
        <v>540818</v>
      </c>
      <c r="B2021" s="65" t="s">
        <v>165</v>
      </c>
      <c r="C2021" s="68">
        <v>218852788</v>
      </c>
      <c r="D2021" s="74" t="s">
        <v>2198</v>
      </c>
      <c r="E2021" s="73">
        <v>0</v>
      </c>
      <c r="F2021" s="66">
        <v>68735</v>
      </c>
    </row>
    <row r="2022" spans="1:6" s="67" customFormat="1" ht="12">
      <c r="A2022" s="57">
        <v>540818</v>
      </c>
      <c r="B2022" s="65" t="s">
        <v>165</v>
      </c>
      <c r="C2022" s="68">
        <v>213852838</v>
      </c>
      <c r="D2022" s="74" t="s">
        <v>2199</v>
      </c>
      <c r="E2022" s="73">
        <v>0</v>
      </c>
      <c r="F2022" s="66">
        <v>321307</v>
      </c>
    </row>
    <row r="2023" spans="1:6" s="67" customFormat="1" ht="12">
      <c r="A2023" s="57">
        <v>540818</v>
      </c>
      <c r="B2023" s="65" t="s">
        <v>165</v>
      </c>
      <c r="C2023" s="68">
        <v>218552885</v>
      </c>
      <c r="D2023" s="74" t="s">
        <v>2200</v>
      </c>
      <c r="E2023" s="73">
        <v>0</v>
      </c>
      <c r="F2023" s="66">
        <v>65375</v>
      </c>
    </row>
    <row r="2024" spans="1:6" s="67" customFormat="1" ht="12">
      <c r="A2024" s="57">
        <v>540818</v>
      </c>
      <c r="B2024" s="65" t="s">
        <v>165</v>
      </c>
      <c r="C2024" s="68">
        <v>210354003</v>
      </c>
      <c r="D2024" s="74" t="s">
        <v>2201</v>
      </c>
      <c r="E2024" s="73">
        <v>0</v>
      </c>
      <c r="F2024" s="66">
        <v>290814</v>
      </c>
    </row>
    <row r="2025" spans="1:6" s="67" customFormat="1" ht="12">
      <c r="A2025" s="57">
        <v>540818</v>
      </c>
      <c r="B2025" s="65" t="s">
        <v>165</v>
      </c>
      <c r="C2025" s="68">
        <v>215154051</v>
      </c>
      <c r="D2025" s="74" t="s">
        <v>2202</v>
      </c>
      <c r="E2025" s="73">
        <v>0</v>
      </c>
      <c r="F2025" s="66">
        <v>76661</v>
      </c>
    </row>
    <row r="2026" spans="1:6" s="67" customFormat="1" ht="12">
      <c r="A2026" s="57">
        <v>540818</v>
      </c>
      <c r="B2026" s="65" t="s">
        <v>165</v>
      </c>
      <c r="C2026" s="68">
        <v>219954099</v>
      </c>
      <c r="D2026" s="74" t="s">
        <v>2203</v>
      </c>
      <c r="E2026" s="73">
        <v>0</v>
      </c>
      <c r="F2026" s="66">
        <v>57385</v>
      </c>
    </row>
    <row r="2027" spans="1:6" s="67" customFormat="1" ht="12">
      <c r="A2027" s="57">
        <v>540818</v>
      </c>
      <c r="B2027" s="65" t="s">
        <v>165</v>
      </c>
      <c r="C2027" s="68">
        <v>210954109</v>
      </c>
      <c r="D2027" s="74" t="s">
        <v>2204</v>
      </c>
      <c r="E2027" s="73">
        <v>0</v>
      </c>
      <c r="F2027" s="66">
        <v>56983</v>
      </c>
    </row>
    <row r="2028" spans="1:6" s="67" customFormat="1" ht="12">
      <c r="A2028" s="57">
        <v>540818</v>
      </c>
      <c r="B2028" s="65" t="s">
        <v>165</v>
      </c>
      <c r="C2028" s="68">
        <v>212554125</v>
      </c>
      <c r="D2028" s="74" t="s">
        <v>2205</v>
      </c>
      <c r="E2028" s="73">
        <v>0</v>
      </c>
      <c r="F2028" s="66">
        <v>19552</v>
      </c>
    </row>
    <row r="2029" spans="1:6" s="67" customFormat="1" ht="12">
      <c r="A2029" s="57">
        <v>540818</v>
      </c>
      <c r="B2029" s="65" t="s">
        <v>165</v>
      </c>
      <c r="C2029" s="68">
        <v>212854128</v>
      </c>
      <c r="D2029" s="74" t="s">
        <v>2206</v>
      </c>
      <c r="E2029" s="73">
        <v>0</v>
      </c>
      <c r="F2029" s="66">
        <v>90186</v>
      </c>
    </row>
    <row r="2030" spans="1:6" s="67" customFormat="1" ht="12">
      <c r="A2030" s="57">
        <v>540818</v>
      </c>
      <c r="B2030" s="65" t="s">
        <v>165</v>
      </c>
      <c r="C2030" s="68">
        <v>217254172</v>
      </c>
      <c r="D2030" s="74" t="s">
        <v>2207</v>
      </c>
      <c r="E2030" s="73">
        <v>0</v>
      </c>
      <c r="F2030" s="66">
        <v>99304</v>
      </c>
    </row>
    <row r="2031" spans="1:6" s="67" customFormat="1" ht="12">
      <c r="A2031" s="57">
        <v>540818</v>
      </c>
      <c r="B2031" s="65" t="s">
        <v>165</v>
      </c>
      <c r="C2031" s="68">
        <v>217454174</v>
      </c>
      <c r="D2031" s="74" t="s">
        <v>2208</v>
      </c>
      <c r="E2031" s="73">
        <v>0</v>
      </c>
      <c r="F2031" s="66">
        <v>71901</v>
      </c>
    </row>
    <row r="2032" spans="1:6" s="67" customFormat="1" ht="12">
      <c r="A2032" s="57">
        <v>540818</v>
      </c>
      <c r="B2032" s="65" t="s">
        <v>165</v>
      </c>
      <c r="C2032" s="68">
        <v>210654206</v>
      </c>
      <c r="D2032" s="74" t="s">
        <v>2209</v>
      </c>
      <c r="E2032" s="73">
        <v>0</v>
      </c>
      <c r="F2032" s="66">
        <v>149177</v>
      </c>
    </row>
    <row r="2033" spans="1:6" s="67" customFormat="1" ht="12">
      <c r="A2033" s="57">
        <v>540818</v>
      </c>
      <c r="B2033" s="65" t="s">
        <v>165</v>
      </c>
      <c r="C2033" s="68">
        <v>212354223</v>
      </c>
      <c r="D2033" s="74" t="s">
        <v>2210</v>
      </c>
      <c r="E2033" s="73">
        <v>0</v>
      </c>
      <c r="F2033" s="66">
        <v>72790</v>
      </c>
    </row>
    <row r="2034" spans="1:6" s="67" customFormat="1" ht="12">
      <c r="A2034" s="57">
        <v>540818</v>
      </c>
      <c r="B2034" s="65" t="s">
        <v>165</v>
      </c>
      <c r="C2034" s="68">
        <v>213954239</v>
      </c>
      <c r="D2034" s="74" t="s">
        <v>2211</v>
      </c>
      <c r="E2034" s="73">
        <v>0</v>
      </c>
      <c r="F2034" s="66">
        <v>31749</v>
      </c>
    </row>
    <row r="2035" spans="1:6" s="67" customFormat="1" ht="12">
      <c r="A2035" s="57">
        <v>540818</v>
      </c>
      <c r="B2035" s="65" t="s">
        <v>165</v>
      </c>
      <c r="C2035" s="68">
        <v>214554245</v>
      </c>
      <c r="D2035" s="74" t="s">
        <v>2212</v>
      </c>
      <c r="E2035" s="73">
        <v>0</v>
      </c>
      <c r="F2035" s="66">
        <v>123505</v>
      </c>
    </row>
    <row r="2036" spans="1:6" s="67" customFormat="1" ht="12">
      <c r="A2036" s="57">
        <v>540818</v>
      </c>
      <c r="B2036" s="65" t="s">
        <v>165</v>
      </c>
      <c r="C2036" s="68">
        <v>215054250</v>
      </c>
      <c r="D2036" s="74" t="s">
        <v>2213</v>
      </c>
      <c r="E2036" s="73">
        <v>0</v>
      </c>
      <c r="F2036" s="66">
        <v>108928</v>
      </c>
    </row>
    <row r="2037" spans="1:6" s="67" customFormat="1" ht="12">
      <c r="A2037" s="57">
        <v>540818</v>
      </c>
      <c r="B2037" s="65" t="s">
        <v>165</v>
      </c>
      <c r="C2037" s="68">
        <v>216154261</v>
      </c>
      <c r="D2037" s="74" t="s">
        <v>2214</v>
      </c>
      <c r="E2037" s="73">
        <v>0</v>
      </c>
      <c r="F2037" s="66">
        <v>158138</v>
      </c>
    </row>
    <row r="2038" spans="1:6" s="67" customFormat="1" ht="12">
      <c r="A2038" s="57">
        <v>540818</v>
      </c>
      <c r="B2038" s="65" t="s">
        <v>165</v>
      </c>
      <c r="C2038" s="68">
        <v>211354313</v>
      </c>
      <c r="D2038" s="74" t="s">
        <v>2215</v>
      </c>
      <c r="E2038" s="73">
        <v>0</v>
      </c>
      <c r="F2038" s="66">
        <v>54146</v>
      </c>
    </row>
    <row r="2039" spans="1:6" s="67" customFormat="1" ht="12">
      <c r="A2039" s="57">
        <v>540818</v>
      </c>
      <c r="B2039" s="65" t="s">
        <v>165</v>
      </c>
      <c r="C2039" s="68">
        <v>214454344</v>
      </c>
      <c r="D2039" s="74" t="s">
        <v>2216</v>
      </c>
      <c r="E2039" s="73">
        <v>0</v>
      </c>
      <c r="F2039" s="66">
        <v>114570</v>
      </c>
    </row>
    <row r="2040" spans="1:6" s="67" customFormat="1" ht="12">
      <c r="A2040" s="57">
        <v>540818</v>
      </c>
      <c r="B2040" s="65" t="s">
        <v>165</v>
      </c>
      <c r="C2040" s="68">
        <v>214754347</v>
      </c>
      <c r="D2040" s="74" t="s">
        <v>2217</v>
      </c>
      <c r="E2040" s="73">
        <v>0</v>
      </c>
      <c r="F2040" s="66">
        <v>17766</v>
      </c>
    </row>
    <row r="2041" spans="1:6" s="67" customFormat="1" ht="12">
      <c r="A2041" s="57">
        <v>540818</v>
      </c>
      <c r="B2041" s="65" t="s">
        <v>165</v>
      </c>
      <c r="C2041" s="68">
        <v>217754377</v>
      </c>
      <c r="D2041" s="74" t="s">
        <v>2218</v>
      </c>
      <c r="E2041" s="73">
        <v>0</v>
      </c>
      <c r="F2041" s="66">
        <v>43795</v>
      </c>
    </row>
    <row r="2042" spans="1:6" s="67" customFormat="1" ht="12">
      <c r="A2042" s="57">
        <v>540818</v>
      </c>
      <c r="B2042" s="65" t="s">
        <v>165</v>
      </c>
      <c r="C2042" s="68">
        <v>218554385</v>
      </c>
      <c r="D2042" s="74" t="s">
        <v>2219</v>
      </c>
      <c r="E2042" s="73">
        <v>0</v>
      </c>
      <c r="F2042" s="66">
        <v>100510</v>
      </c>
    </row>
    <row r="2043" spans="1:6" s="67" customFormat="1" ht="12">
      <c r="A2043" s="57">
        <v>540818</v>
      </c>
      <c r="B2043" s="65" t="s">
        <v>165</v>
      </c>
      <c r="C2043" s="68">
        <v>219854398</v>
      </c>
      <c r="D2043" s="74" t="s">
        <v>2220</v>
      </c>
      <c r="E2043" s="73">
        <v>0</v>
      </c>
      <c r="F2043" s="66">
        <v>69230</v>
      </c>
    </row>
    <row r="2044" spans="1:6" s="67" customFormat="1" ht="12">
      <c r="A2044" s="57">
        <v>540818</v>
      </c>
      <c r="B2044" s="65" t="s">
        <v>165</v>
      </c>
      <c r="C2044" s="68">
        <v>210554405</v>
      </c>
      <c r="D2044" s="74" t="s">
        <v>2221</v>
      </c>
      <c r="E2044" s="73">
        <v>0</v>
      </c>
      <c r="F2044" s="66">
        <v>342947</v>
      </c>
    </row>
    <row r="2045" spans="1:6" s="67" customFormat="1" ht="12">
      <c r="A2045" s="57">
        <v>540818</v>
      </c>
      <c r="B2045" s="65" t="s">
        <v>165</v>
      </c>
      <c r="C2045" s="68">
        <v>211854418</v>
      </c>
      <c r="D2045" s="74" t="s">
        <v>2222</v>
      </c>
      <c r="E2045" s="73">
        <v>0</v>
      </c>
      <c r="F2045" s="66">
        <v>25303</v>
      </c>
    </row>
    <row r="2046" spans="1:6" s="67" customFormat="1" ht="12">
      <c r="A2046" s="57">
        <v>540818</v>
      </c>
      <c r="B2046" s="65" t="s">
        <v>165</v>
      </c>
      <c r="C2046" s="68">
        <v>218054480</v>
      </c>
      <c r="D2046" s="74" t="s">
        <v>2223</v>
      </c>
      <c r="E2046" s="73">
        <v>0</v>
      </c>
      <c r="F2046" s="66">
        <v>27784</v>
      </c>
    </row>
    <row r="2047" spans="1:6" s="67" customFormat="1" ht="12">
      <c r="A2047" s="57">
        <v>540818</v>
      </c>
      <c r="B2047" s="65" t="s">
        <v>165</v>
      </c>
      <c r="C2047" s="68">
        <v>219854498</v>
      </c>
      <c r="D2047" s="74" t="s">
        <v>2224</v>
      </c>
      <c r="E2047" s="73">
        <v>0</v>
      </c>
      <c r="F2047" s="66">
        <v>665101</v>
      </c>
    </row>
    <row r="2048" spans="1:6" s="67" customFormat="1" ht="12">
      <c r="A2048" s="57">
        <v>540818</v>
      </c>
      <c r="B2048" s="65" t="s">
        <v>165</v>
      </c>
      <c r="C2048" s="68">
        <v>211854518</v>
      </c>
      <c r="D2048" s="74" t="s">
        <v>2225</v>
      </c>
      <c r="E2048" s="73">
        <v>0</v>
      </c>
      <c r="F2048" s="66">
        <v>324969</v>
      </c>
    </row>
    <row r="2049" spans="1:6" s="67" customFormat="1" ht="12">
      <c r="A2049" s="57">
        <v>540818</v>
      </c>
      <c r="B2049" s="65" t="s">
        <v>165</v>
      </c>
      <c r="C2049" s="68">
        <v>212054520</v>
      </c>
      <c r="D2049" s="74" t="s">
        <v>2226</v>
      </c>
      <c r="E2049" s="73">
        <v>0</v>
      </c>
      <c r="F2049" s="66">
        <v>32264</v>
      </c>
    </row>
    <row r="2050" spans="1:6" s="67" customFormat="1" ht="12">
      <c r="A2050" s="57">
        <v>540818</v>
      </c>
      <c r="B2050" s="65" t="s">
        <v>165</v>
      </c>
      <c r="C2050" s="68">
        <v>215354553</v>
      </c>
      <c r="D2050" s="74" t="s">
        <v>2227</v>
      </c>
      <c r="E2050" s="73">
        <v>0</v>
      </c>
      <c r="F2050" s="66">
        <v>43099</v>
      </c>
    </row>
    <row r="2051" spans="1:6" s="67" customFormat="1" ht="12">
      <c r="A2051" s="57">
        <v>540818</v>
      </c>
      <c r="B2051" s="65" t="s">
        <v>165</v>
      </c>
      <c r="C2051" s="68">
        <v>219954599</v>
      </c>
      <c r="D2051" s="74" t="s">
        <v>2228</v>
      </c>
      <c r="E2051" s="73">
        <v>0</v>
      </c>
      <c r="F2051" s="66">
        <v>32264</v>
      </c>
    </row>
    <row r="2052" spans="1:6" s="67" customFormat="1" ht="12">
      <c r="A2052" s="57">
        <v>540818</v>
      </c>
      <c r="B2052" s="65" t="s">
        <v>165</v>
      </c>
      <c r="C2052" s="68">
        <v>216054660</v>
      </c>
      <c r="D2052" s="74" t="s">
        <v>2229</v>
      </c>
      <c r="E2052" s="73">
        <v>0</v>
      </c>
      <c r="F2052" s="66">
        <v>78147</v>
      </c>
    </row>
    <row r="2053" spans="1:6" s="67" customFormat="1" ht="12">
      <c r="A2053" s="57">
        <v>540818</v>
      </c>
      <c r="B2053" s="65" t="s">
        <v>165</v>
      </c>
      <c r="C2053" s="68">
        <v>217054670</v>
      </c>
      <c r="D2053" s="74" t="s">
        <v>2230</v>
      </c>
      <c r="E2053" s="73">
        <v>0</v>
      </c>
      <c r="F2053" s="66">
        <v>128803</v>
      </c>
    </row>
    <row r="2054" spans="1:6" s="67" customFormat="1" ht="12">
      <c r="A2054" s="57">
        <v>540818</v>
      </c>
      <c r="B2054" s="65" t="s">
        <v>165</v>
      </c>
      <c r="C2054" s="68">
        <v>217354673</v>
      </c>
      <c r="D2054" s="74" t="s">
        <v>2231</v>
      </c>
      <c r="E2054" s="73">
        <v>0</v>
      </c>
      <c r="F2054" s="66">
        <v>31295</v>
      </c>
    </row>
    <row r="2055" spans="1:6" s="67" customFormat="1" ht="12">
      <c r="A2055" s="57">
        <v>540818</v>
      </c>
      <c r="B2055" s="65" t="s">
        <v>165</v>
      </c>
      <c r="C2055" s="68">
        <v>218054680</v>
      </c>
      <c r="D2055" s="74" t="s">
        <v>2232</v>
      </c>
      <c r="E2055" s="73">
        <v>0</v>
      </c>
      <c r="F2055" s="66">
        <v>25553</v>
      </c>
    </row>
    <row r="2056" spans="1:6" s="67" customFormat="1" ht="12">
      <c r="A2056" s="57">
        <v>540818</v>
      </c>
      <c r="B2056" s="65" t="s">
        <v>165</v>
      </c>
      <c r="C2056" s="68">
        <v>212054720</v>
      </c>
      <c r="D2056" s="74" t="s">
        <v>2233</v>
      </c>
      <c r="E2056" s="73">
        <v>0</v>
      </c>
      <c r="F2056" s="66">
        <v>216586</v>
      </c>
    </row>
    <row r="2057" spans="1:6" s="67" customFormat="1" ht="12">
      <c r="A2057" s="57">
        <v>540818</v>
      </c>
      <c r="B2057" s="65" t="s">
        <v>165</v>
      </c>
      <c r="C2057" s="68">
        <v>214354743</v>
      </c>
      <c r="D2057" s="74" t="s">
        <v>2234</v>
      </c>
      <c r="E2057" s="73">
        <v>0</v>
      </c>
      <c r="F2057" s="66">
        <v>42854</v>
      </c>
    </row>
    <row r="2058" spans="1:6" s="67" customFormat="1" ht="12">
      <c r="A2058" s="57">
        <v>540818</v>
      </c>
      <c r="B2058" s="65" t="s">
        <v>165</v>
      </c>
      <c r="C2058" s="68">
        <v>210054800</v>
      </c>
      <c r="D2058" s="74" t="s">
        <v>2235</v>
      </c>
      <c r="E2058" s="73">
        <v>0</v>
      </c>
      <c r="F2058" s="66">
        <v>148299</v>
      </c>
    </row>
    <row r="2059" spans="1:6" s="67" customFormat="1" ht="12">
      <c r="A2059" s="57">
        <v>540818</v>
      </c>
      <c r="B2059" s="65" t="s">
        <v>165</v>
      </c>
      <c r="C2059" s="68">
        <v>211054810</v>
      </c>
      <c r="D2059" s="74" t="s">
        <v>2236</v>
      </c>
      <c r="E2059" s="73">
        <v>0</v>
      </c>
      <c r="F2059" s="66">
        <v>321627</v>
      </c>
    </row>
    <row r="2060" spans="1:6" s="67" customFormat="1" ht="12">
      <c r="A2060" s="57">
        <v>540818</v>
      </c>
      <c r="B2060" s="65" t="s">
        <v>165</v>
      </c>
      <c r="C2060" s="68">
        <v>212054820</v>
      </c>
      <c r="D2060" s="74" t="s">
        <v>2237</v>
      </c>
      <c r="E2060" s="73">
        <v>0</v>
      </c>
      <c r="F2060" s="66">
        <v>126604</v>
      </c>
    </row>
    <row r="2061" spans="1:6" s="67" customFormat="1" ht="12">
      <c r="A2061" s="57">
        <v>540818</v>
      </c>
      <c r="B2061" s="65" t="s">
        <v>165</v>
      </c>
      <c r="C2061" s="68">
        <v>217154871</v>
      </c>
      <c r="D2061" s="74" t="s">
        <v>2238</v>
      </c>
      <c r="E2061" s="73">
        <v>0</v>
      </c>
      <c r="F2061" s="66">
        <v>41582</v>
      </c>
    </row>
    <row r="2062" spans="1:6" s="67" customFormat="1" ht="12">
      <c r="A2062" s="57">
        <v>540818</v>
      </c>
      <c r="B2062" s="65" t="s">
        <v>165</v>
      </c>
      <c r="C2062" s="68">
        <v>217454874</v>
      </c>
      <c r="D2062" s="74" t="s">
        <v>2239</v>
      </c>
      <c r="E2062" s="73">
        <v>0</v>
      </c>
      <c r="F2062" s="66">
        <v>430719</v>
      </c>
    </row>
    <row r="2063" spans="1:6" s="67" customFormat="1" ht="12">
      <c r="A2063" s="57">
        <v>540818</v>
      </c>
      <c r="B2063" s="65" t="s">
        <v>165</v>
      </c>
      <c r="C2063" s="70">
        <v>211163111</v>
      </c>
      <c r="D2063" s="74" t="s">
        <v>2240</v>
      </c>
      <c r="E2063" s="73">
        <v>0</v>
      </c>
      <c r="F2063" s="66">
        <v>25968</v>
      </c>
    </row>
    <row r="2064" spans="1:6" s="67" customFormat="1" ht="12">
      <c r="A2064" s="57">
        <v>540818</v>
      </c>
      <c r="B2064" s="65" t="s">
        <v>165</v>
      </c>
      <c r="C2064" s="70">
        <v>213063130</v>
      </c>
      <c r="D2064" s="74" t="s">
        <v>2241</v>
      </c>
      <c r="E2064" s="73">
        <v>0</v>
      </c>
      <c r="F2064" s="66">
        <v>524726</v>
      </c>
    </row>
    <row r="2065" spans="1:6" s="67" customFormat="1" ht="12">
      <c r="A2065" s="57">
        <v>540818</v>
      </c>
      <c r="B2065" s="65" t="s">
        <v>165</v>
      </c>
      <c r="C2065" s="70">
        <v>219063190</v>
      </c>
      <c r="D2065" s="74" t="s">
        <v>2242</v>
      </c>
      <c r="E2065" s="73">
        <v>0</v>
      </c>
      <c r="F2065" s="66">
        <v>188740</v>
      </c>
    </row>
    <row r="2066" spans="1:6" s="67" customFormat="1" ht="12">
      <c r="A2066" s="57">
        <v>540818</v>
      </c>
      <c r="B2066" s="65" t="s">
        <v>165</v>
      </c>
      <c r="C2066" s="68">
        <v>211263212</v>
      </c>
      <c r="D2066" s="74" t="s">
        <v>2243</v>
      </c>
      <c r="E2066" s="73">
        <v>0</v>
      </c>
      <c r="F2066" s="66">
        <v>43129</v>
      </c>
    </row>
    <row r="2067" spans="1:6" s="67" customFormat="1" ht="12">
      <c r="A2067" s="57">
        <v>540818</v>
      </c>
      <c r="B2067" s="65" t="s">
        <v>165</v>
      </c>
      <c r="C2067" s="68">
        <v>217263272</v>
      </c>
      <c r="D2067" s="74" t="s">
        <v>2244</v>
      </c>
      <c r="E2067" s="73">
        <v>0</v>
      </c>
      <c r="F2067" s="66">
        <v>96489</v>
      </c>
    </row>
    <row r="2068" spans="1:6" s="67" customFormat="1" ht="12">
      <c r="A2068" s="57">
        <v>540818</v>
      </c>
      <c r="B2068" s="65" t="s">
        <v>165</v>
      </c>
      <c r="C2068" s="68">
        <v>210263302</v>
      </c>
      <c r="D2068" s="74" t="s">
        <v>2245</v>
      </c>
      <c r="E2068" s="73">
        <v>0</v>
      </c>
      <c r="F2068" s="66">
        <v>63771</v>
      </c>
    </row>
    <row r="2069" spans="1:6" s="67" customFormat="1" ht="12">
      <c r="A2069" s="57">
        <v>540818</v>
      </c>
      <c r="B2069" s="65" t="s">
        <v>165</v>
      </c>
      <c r="C2069" s="68">
        <v>210163401</v>
      </c>
      <c r="D2069" s="74" t="s">
        <v>2246</v>
      </c>
      <c r="E2069" s="73">
        <v>0</v>
      </c>
      <c r="F2069" s="66">
        <v>261228</v>
      </c>
    </row>
    <row r="2070" spans="1:6" s="67" customFormat="1" ht="12">
      <c r="A2070" s="57">
        <v>540818</v>
      </c>
      <c r="B2070" s="65" t="s">
        <v>165</v>
      </c>
      <c r="C2070" s="68">
        <v>217063470</v>
      </c>
      <c r="D2070" s="74" t="s">
        <v>2247</v>
      </c>
      <c r="E2070" s="73">
        <v>0</v>
      </c>
      <c r="F2070" s="66">
        <v>301331</v>
      </c>
    </row>
    <row r="2071" spans="1:6" s="67" customFormat="1" ht="12">
      <c r="A2071" s="57">
        <v>540818</v>
      </c>
      <c r="B2071" s="65" t="s">
        <v>165</v>
      </c>
      <c r="C2071" s="68">
        <v>214863548</v>
      </c>
      <c r="D2071" s="74" t="s">
        <v>2248</v>
      </c>
      <c r="E2071" s="73">
        <v>0</v>
      </c>
      <c r="F2071" s="66">
        <v>84897</v>
      </c>
    </row>
    <row r="2072" spans="1:6" s="67" customFormat="1" ht="12">
      <c r="A2072" s="57">
        <v>540818</v>
      </c>
      <c r="B2072" s="65" t="s">
        <v>165</v>
      </c>
      <c r="C2072" s="68">
        <v>219463594</v>
      </c>
      <c r="D2072" s="74" t="s">
        <v>2249</v>
      </c>
      <c r="E2072" s="73">
        <v>0</v>
      </c>
      <c r="F2072" s="66">
        <v>250907</v>
      </c>
    </row>
    <row r="2073" spans="1:6" s="67" customFormat="1" ht="12">
      <c r="A2073" s="57">
        <v>540818</v>
      </c>
      <c r="B2073" s="65" t="s">
        <v>165</v>
      </c>
      <c r="C2073" s="68">
        <v>219063690</v>
      </c>
      <c r="D2073" s="74" t="s">
        <v>2250</v>
      </c>
      <c r="E2073" s="73">
        <v>0</v>
      </c>
      <c r="F2073" s="66">
        <v>55841</v>
      </c>
    </row>
    <row r="2074" spans="1:6" s="67" customFormat="1" ht="12">
      <c r="A2074" s="57">
        <v>540818</v>
      </c>
      <c r="B2074" s="65" t="s">
        <v>165</v>
      </c>
      <c r="C2074" s="68">
        <v>214566045</v>
      </c>
      <c r="D2074" s="74" t="s">
        <v>2251</v>
      </c>
      <c r="E2074" s="73">
        <v>0</v>
      </c>
      <c r="F2074" s="66">
        <v>85078</v>
      </c>
    </row>
    <row r="2075" spans="1:6" s="67" customFormat="1" ht="12">
      <c r="A2075" s="57">
        <v>540818</v>
      </c>
      <c r="B2075" s="65" t="s">
        <v>165</v>
      </c>
      <c r="C2075" s="68">
        <v>217566075</v>
      </c>
      <c r="D2075" s="74" t="s">
        <v>2252</v>
      </c>
      <c r="E2075" s="73">
        <v>0</v>
      </c>
      <c r="F2075" s="66">
        <v>48547</v>
      </c>
    </row>
    <row r="2076" spans="1:6" s="67" customFormat="1" ht="12">
      <c r="A2076" s="57">
        <v>540818</v>
      </c>
      <c r="B2076" s="65" t="s">
        <v>165</v>
      </c>
      <c r="C2076" s="68">
        <v>218866088</v>
      </c>
      <c r="D2076" s="74" t="s">
        <v>2253</v>
      </c>
      <c r="E2076" s="73">
        <v>0</v>
      </c>
      <c r="F2076" s="66">
        <v>196519</v>
      </c>
    </row>
    <row r="2077" spans="1:6" s="67" customFormat="1" ht="12">
      <c r="A2077" s="57">
        <v>540818</v>
      </c>
      <c r="B2077" s="65" t="s">
        <v>165</v>
      </c>
      <c r="C2077" s="68">
        <v>211866318</v>
      </c>
      <c r="D2077" s="74" t="s">
        <v>2254</v>
      </c>
      <c r="E2077" s="73">
        <v>0</v>
      </c>
      <c r="F2077" s="66">
        <v>95974</v>
      </c>
    </row>
    <row r="2078" spans="1:6" s="67" customFormat="1" ht="12">
      <c r="A2078" s="57">
        <v>540818</v>
      </c>
      <c r="B2078" s="65" t="s">
        <v>165</v>
      </c>
      <c r="C2078" s="68">
        <v>218366383</v>
      </c>
      <c r="D2078" s="74" t="s">
        <v>2255</v>
      </c>
      <c r="E2078" s="73">
        <v>0</v>
      </c>
      <c r="F2078" s="66">
        <v>60139</v>
      </c>
    </row>
    <row r="2079" spans="1:6" s="67" customFormat="1" ht="12">
      <c r="A2079" s="57">
        <v>540818</v>
      </c>
      <c r="B2079" s="65" t="s">
        <v>165</v>
      </c>
      <c r="C2079" s="68">
        <v>210066400</v>
      </c>
      <c r="D2079" s="74" t="s">
        <v>2256</v>
      </c>
      <c r="E2079" s="73">
        <v>0</v>
      </c>
      <c r="F2079" s="66">
        <v>235138</v>
      </c>
    </row>
    <row r="2080" spans="1:6" s="67" customFormat="1" ht="12">
      <c r="A2080" s="57">
        <v>540818</v>
      </c>
      <c r="B2080" s="65" t="s">
        <v>165</v>
      </c>
      <c r="C2080" s="68">
        <v>214066440</v>
      </c>
      <c r="D2080" s="74" t="s">
        <v>2257</v>
      </c>
      <c r="E2080" s="73">
        <v>0</v>
      </c>
      <c r="F2080" s="66">
        <v>143977</v>
      </c>
    </row>
    <row r="2081" spans="1:6" s="67" customFormat="1" ht="12">
      <c r="A2081" s="57">
        <v>540818</v>
      </c>
      <c r="B2081" s="65" t="s">
        <v>165</v>
      </c>
      <c r="C2081" s="68">
        <v>215666456</v>
      </c>
      <c r="D2081" s="74" t="s">
        <v>2258</v>
      </c>
      <c r="E2081" s="73">
        <v>0</v>
      </c>
      <c r="F2081" s="66">
        <v>129387</v>
      </c>
    </row>
    <row r="2082" spans="1:6" s="67" customFormat="1" ht="12">
      <c r="A2082" s="57">
        <v>540818</v>
      </c>
      <c r="B2082" s="65" t="s">
        <v>165</v>
      </c>
      <c r="C2082" s="68">
        <v>217266572</v>
      </c>
      <c r="D2082" s="74" t="s">
        <v>2259</v>
      </c>
      <c r="E2082" s="73">
        <v>0</v>
      </c>
      <c r="F2082" s="66">
        <v>126846</v>
      </c>
    </row>
    <row r="2083" spans="1:6" s="67" customFormat="1" ht="12">
      <c r="A2083" s="57">
        <v>540818</v>
      </c>
      <c r="B2083" s="65" t="s">
        <v>165</v>
      </c>
      <c r="C2083" s="68">
        <v>219466594</v>
      </c>
      <c r="D2083" s="74" t="s">
        <v>2260</v>
      </c>
      <c r="E2083" s="73">
        <v>0</v>
      </c>
      <c r="F2083" s="66">
        <v>221700</v>
      </c>
    </row>
    <row r="2084" spans="1:6" s="67" customFormat="1" ht="12">
      <c r="A2084" s="57">
        <v>540818</v>
      </c>
      <c r="B2084" s="65" t="s">
        <v>165</v>
      </c>
      <c r="C2084" s="68">
        <v>218266682</v>
      </c>
      <c r="D2084" s="74" t="s">
        <v>2261</v>
      </c>
      <c r="E2084" s="73">
        <v>0</v>
      </c>
      <c r="F2084" s="66">
        <v>472486</v>
      </c>
    </row>
    <row r="2085" spans="1:6" s="67" customFormat="1" ht="12">
      <c r="A2085" s="57">
        <v>540818</v>
      </c>
      <c r="B2085" s="65" t="s">
        <v>165</v>
      </c>
      <c r="C2085" s="68">
        <v>218766687</v>
      </c>
      <c r="D2085" s="74" t="s">
        <v>2262</v>
      </c>
      <c r="E2085" s="73">
        <v>0</v>
      </c>
      <c r="F2085" s="66">
        <v>104207</v>
      </c>
    </row>
    <row r="2086" spans="1:6" s="67" customFormat="1" ht="12">
      <c r="A2086" s="57">
        <v>540818</v>
      </c>
      <c r="B2086" s="65" t="s">
        <v>165</v>
      </c>
      <c r="C2086" s="68">
        <v>211368013</v>
      </c>
      <c r="D2086" s="74" t="s">
        <v>2263</v>
      </c>
      <c r="E2086" s="73">
        <v>0</v>
      </c>
      <c r="F2086" s="66">
        <v>14272</v>
      </c>
    </row>
    <row r="2087" spans="1:6" s="67" customFormat="1" ht="12">
      <c r="A2087" s="57">
        <v>540818</v>
      </c>
      <c r="B2087" s="65" t="s">
        <v>165</v>
      </c>
      <c r="C2087" s="68">
        <v>212068020</v>
      </c>
      <c r="D2087" s="74" t="s">
        <v>2264</v>
      </c>
      <c r="E2087" s="73">
        <v>0</v>
      </c>
      <c r="F2087" s="66">
        <v>33898</v>
      </c>
    </row>
    <row r="2088" spans="1:6" s="67" customFormat="1" ht="12">
      <c r="A2088" s="57">
        <v>540818</v>
      </c>
      <c r="B2088" s="65" t="s">
        <v>165</v>
      </c>
      <c r="C2088" s="68">
        <v>215168051</v>
      </c>
      <c r="D2088" s="74" t="s">
        <v>2265</v>
      </c>
      <c r="E2088" s="73">
        <v>0</v>
      </c>
      <c r="F2088" s="66">
        <v>60481</v>
      </c>
    </row>
    <row r="2089" spans="1:6" s="67" customFormat="1" ht="12">
      <c r="A2089" s="57">
        <v>540818</v>
      </c>
      <c r="B2089" s="65" t="s">
        <v>165</v>
      </c>
      <c r="C2089" s="68">
        <v>217768077</v>
      </c>
      <c r="D2089" s="74" t="s">
        <v>2266</v>
      </c>
      <c r="E2089" s="73">
        <v>0</v>
      </c>
      <c r="F2089" s="66">
        <v>150665</v>
      </c>
    </row>
    <row r="2090" spans="1:6" s="67" customFormat="1" ht="12">
      <c r="A2090" s="57">
        <v>540818</v>
      </c>
      <c r="B2090" s="65" t="s">
        <v>165</v>
      </c>
      <c r="C2090" s="68">
        <v>217968079</v>
      </c>
      <c r="D2090" s="74" t="s">
        <v>2267</v>
      </c>
      <c r="E2090" s="73">
        <v>0</v>
      </c>
      <c r="F2090" s="66">
        <v>46973</v>
      </c>
    </row>
    <row r="2091" spans="1:6" s="67" customFormat="1" ht="12">
      <c r="A2091" s="57">
        <v>540818</v>
      </c>
      <c r="B2091" s="65" t="s">
        <v>165</v>
      </c>
      <c r="C2091" s="68">
        <v>219268092</v>
      </c>
      <c r="D2091" s="74" t="s">
        <v>2268</v>
      </c>
      <c r="E2091" s="73">
        <v>0</v>
      </c>
      <c r="F2091" s="66">
        <v>36864</v>
      </c>
    </row>
    <row r="2092" spans="1:6" s="67" customFormat="1" ht="12">
      <c r="A2092" s="57">
        <v>540818</v>
      </c>
      <c r="B2092" s="65" t="s">
        <v>165</v>
      </c>
      <c r="C2092" s="68">
        <v>210168101</v>
      </c>
      <c r="D2092" s="74" t="s">
        <v>2269</v>
      </c>
      <c r="E2092" s="73">
        <v>0</v>
      </c>
      <c r="F2092" s="66">
        <v>82869</v>
      </c>
    </row>
    <row r="2093" spans="1:6" s="67" customFormat="1" ht="12">
      <c r="A2093" s="57">
        <v>540818</v>
      </c>
      <c r="B2093" s="65" t="s">
        <v>165</v>
      </c>
      <c r="C2093" s="68">
        <v>212168121</v>
      </c>
      <c r="D2093" s="74" t="s">
        <v>2270</v>
      </c>
      <c r="E2093" s="73">
        <v>0</v>
      </c>
      <c r="F2093" s="66">
        <v>11647</v>
      </c>
    </row>
    <row r="2094" spans="1:6" s="67" customFormat="1" ht="12">
      <c r="A2094" s="57">
        <v>540818</v>
      </c>
      <c r="B2094" s="65" t="s">
        <v>165</v>
      </c>
      <c r="C2094" s="68">
        <v>213268132</v>
      </c>
      <c r="D2094" s="74" t="s">
        <v>2271</v>
      </c>
      <c r="E2094" s="73">
        <v>0</v>
      </c>
      <c r="F2094" s="66">
        <v>9594</v>
      </c>
    </row>
    <row r="2095" spans="1:6" s="67" customFormat="1" ht="12">
      <c r="A2095" s="57">
        <v>540818</v>
      </c>
      <c r="B2095" s="65" t="s">
        <v>165</v>
      </c>
      <c r="C2095" s="68">
        <v>214768147</v>
      </c>
      <c r="D2095" s="74" t="s">
        <v>2272</v>
      </c>
      <c r="E2095" s="73">
        <v>0</v>
      </c>
      <c r="F2095" s="66">
        <v>47397</v>
      </c>
    </row>
    <row r="2096" spans="1:6" s="67" customFormat="1" ht="12">
      <c r="A2096" s="57">
        <v>540818</v>
      </c>
      <c r="B2096" s="65" t="s">
        <v>165</v>
      </c>
      <c r="C2096" s="68">
        <v>215268152</v>
      </c>
      <c r="D2096" s="74" t="s">
        <v>2273</v>
      </c>
      <c r="E2096" s="73">
        <v>0</v>
      </c>
      <c r="F2096" s="66">
        <v>34869</v>
      </c>
    </row>
    <row r="2097" spans="1:6" s="67" customFormat="1" ht="12">
      <c r="A2097" s="57">
        <v>540818</v>
      </c>
      <c r="B2097" s="65" t="s">
        <v>165</v>
      </c>
      <c r="C2097" s="68">
        <v>216068160</v>
      </c>
      <c r="D2097" s="74" t="s">
        <v>2274</v>
      </c>
      <c r="E2097" s="73">
        <v>0</v>
      </c>
      <c r="F2097" s="66">
        <v>15205</v>
      </c>
    </row>
    <row r="2098" spans="1:6" s="67" customFormat="1" ht="12">
      <c r="A2098" s="57">
        <v>540818</v>
      </c>
      <c r="B2098" s="65" t="s">
        <v>165</v>
      </c>
      <c r="C2098" s="68">
        <v>216268162</v>
      </c>
      <c r="D2098" s="74" t="s">
        <v>2275</v>
      </c>
      <c r="E2098" s="73">
        <v>0</v>
      </c>
      <c r="F2098" s="66">
        <v>43489</v>
      </c>
    </row>
    <row r="2099" spans="1:6" s="67" customFormat="1" ht="12">
      <c r="A2099" s="57">
        <v>540818</v>
      </c>
      <c r="B2099" s="65" t="s">
        <v>165</v>
      </c>
      <c r="C2099" s="68">
        <v>216768167</v>
      </c>
      <c r="D2099" s="74" t="s">
        <v>2276</v>
      </c>
      <c r="E2099" s="73">
        <v>0</v>
      </c>
      <c r="F2099" s="66">
        <v>98153</v>
      </c>
    </row>
    <row r="2100" spans="1:6" s="67" customFormat="1" ht="12">
      <c r="A2100" s="57">
        <v>540818</v>
      </c>
      <c r="B2100" s="65" t="s">
        <v>165</v>
      </c>
      <c r="C2100" s="68">
        <v>216968169</v>
      </c>
      <c r="D2100" s="74" t="s">
        <v>2277</v>
      </c>
      <c r="E2100" s="73">
        <v>0</v>
      </c>
      <c r="F2100" s="66">
        <v>15708</v>
      </c>
    </row>
    <row r="2101" spans="1:6" s="67" customFormat="1" ht="12">
      <c r="A2101" s="57">
        <v>540818</v>
      </c>
      <c r="B2101" s="65" t="s">
        <v>165</v>
      </c>
      <c r="C2101" s="68">
        <v>217668176</v>
      </c>
      <c r="D2101" s="74" t="s">
        <v>2278</v>
      </c>
      <c r="E2101" s="73">
        <v>0</v>
      </c>
      <c r="F2101" s="66">
        <v>21065</v>
      </c>
    </row>
    <row r="2102" spans="1:6" s="67" customFormat="1" ht="12">
      <c r="A2102" s="57">
        <v>540818</v>
      </c>
      <c r="B2102" s="65" t="s">
        <v>165</v>
      </c>
      <c r="C2102" s="68">
        <v>217968179</v>
      </c>
      <c r="D2102" s="74" t="s">
        <v>2279</v>
      </c>
      <c r="E2102" s="73">
        <v>0</v>
      </c>
      <c r="F2102" s="66">
        <v>28902</v>
      </c>
    </row>
    <row r="2103" spans="1:6" s="67" customFormat="1" ht="12">
      <c r="A2103" s="57">
        <v>540818</v>
      </c>
      <c r="B2103" s="65" t="s">
        <v>165</v>
      </c>
      <c r="C2103" s="68">
        <v>219068190</v>
      </c>
      <c r="D2103" s="74" t="s">
        <v>2280</v>
      </c>
      <c r="E2103" s="73">
        <v>0</v>
      </c>
      <c r="F2103" s="66">
        <v>231127</v>
      </c>
    </row>
    <row r="2104" spans="1:6" s="67" customFormat="1" ht="12">
      <c r="A2104" s="57">
        <v>540818</v>
      </c>
      <c r="B2104" s="65" t="s">
        <v>165</v>
      </c>
      <c r="C2104" s="68">
        <v>210768207</v>
      </c>
      <c r="D2104" s="74" t="s">
        <v>2281</v>
      </c>
      <c r="E2104" s="73">
        <v>0</v>
      </c>
      <c r="F2104" s="66">
        <v>34278</v>
      </c>
    </row>
    <row r="2105" spans="1:6" s="67" customFormat="1" ht="12">
      <c r="A2105" s="57">
        <v>540818</v>
      </c>
      <c r="B2105" s="65" t="s">
        <v>165</v>
      </c>
      <c r="C2105" s="68">
        <v>210968209</v>
      </c>
      <c r="D2105" s="74" t="s">
        <v>2282</v>
      </c>
      <c r="E2105" s="73">
        <v>0</v>
      </c>
      <c r="F2105" s="66">
        <v>14679</v>
      </c>
    </row>
    <row r="2106" spans="1:6" s="67" customFormat="1" ht="12">
      <c r="A2106" s="57">
        <v>540818</v>
      </c>
      <c r="B2106" s="65" t="s">
        <v>165</v>
      </c>
      <c r="C2106" s="68">
        <v>211168211</v>
      </c>
      <c r="D2106" s="74" t="s">
        <v>2283</v>
      </c>
      <c r="E2106" s="73">
        <v>0</v>
      </c>
      <c r="F2106" s="66">
        <v>30690</v>
      </c>
    </row>
    <row r="2107" spans="1:6" s="67" customFormat="1" ht="12">
      <c r="A2107" s="57">
        <v>540818</v>
      </c>
      <c r="B2107" s="65" t="s">
        <v>165</v>
      </c>
      <c r="C2107" s="68">
        <v>211768217</v>
      </c>
      <c r="D2107" s="74" t="s">
        <v>2284</v>
      </c>
      <c r="E2107" s="73">
        <v>0</v>
      </c>
      <c r="F2107" s="66">
        <v>39376</v>
      </c>
    </row>
    <row r="2108" spans="1:6" s="67" customFormat="1" ht="12">
      <c r="A2108" s="57">
        <v>540818</v>
      </c>
      <c r="B2108" s="65" t="s">
        <v>165</v>
      </c>
      <c r="C2108" s="68">
        <v>212968229</v>
      </c>
      <c r="D2108" s="74" t="s">
        <v>2285</v>
      </c>
      <c r="E2108" s="73">
        <v>0</v>
      </c>
      <c r="F2108" s="66">
        <v>68795</v>
      </c>
    </row>
    <row r="2109" spans="1:6" s="67" customFormat="1" ht="12">
      <c r="A2109" s="57">
        <v>540818</v>
      </c>
      <c r="B2109" s="65" t="s">
        <v>165</v>
      </c>
      <c r="C2109" s="68">
        <v>213568235</v>
      </c>
      <c r="D2109" s="74" t="s">
        <v>2286</v>
      </c>
      <c r="E2109" s="73">
        <v>0</v>
      </c>
      <c r="F2109" s="66">
        <v>129914</v>
      </c>
    </row>
    <row r="2110" spans="1:6" s="67" customFormat="1" ht="12">
      <c r="A2110" s="57">
        <v>540818</v>
      </c>
      <c r="B2110" s="65" t="s">
        <v>165</v>
      </c>
      <c r="C2110" s="68">
        <v>214568245</v>
      </c>
      <c r="D2110" s="74" t="s">
        <v>2287</v>
      </c>
      <c r="E2110" s="73">
        <v>0</v>
      </c>
      <c r="F2110" s="66">
        <v>16105</v>
      </c>
    </row>
    <row r="2111" spans="1:6" s="67" customFormat="1" ht="12">
      <c r="A2111" s="57">
        <v>540818</v>
      </c>
      <c r="B2111" s="65" t="s">
        <v>165</v>
      </c>
      <c r="C2111" s="68">
        <v>215068250</v>
      </c>
      <c r="D2111" s="74" t="s">
        <v>2288</v>
      </c>
      <c r="E2111" s="73">
        <v>0</v>
      </c>
      <c r="F2111" s="66">
        <v>42130</v>
      </c>
    </row>
    <row r="2112" spans="1:6" s="67" customFormat="1" ht="12">
      <c r="A2112" s="57">
        <v>540818</v>
      </c>
      <c r="B2112" s="65" t="s">
        <v>165</v>
      </c>
      <c r="C2112" s="68">
        <v>215568255</v>
      </c>
      <c r="D2112" s="74" t="s">
        <v>2289</v>
      </c>
      <c r="E2112" s="73">
        <v>0</v>
      </c>
      <c r="F2112" s="66">
        <v>93784</v>
      </c>
    </row>
    <row r="2113" spans="1:6" s="67" customFormat="1" ht="12">
      <c r="A2113" s="57">
        <v>540818</v>
      </c>
      <c r="B2113" s="65" t="s">
        <v>165</v>
      </c>
      <c r="C2113" s="68">
        <v>216468264</v>
      </c>
      <c r="D2113" s="74" t="s">
        <v>2290</v>
      </c>
      <c r="E2113" s="73">
        <v>0</v>
      </c>
      <c r="F2113" s="66">
        <v>19733</v>
      </c>
    </row>
    <row r="2114" spans="1:6" s="67" customFormat="1" ht="12">
      <c r="A2114" s="57">
        <v>540818</v>
      </c>
      <c r="B2114" s="65" t="s">
        <v>165</v>
      </c>
      <c r="C2114" s="68">
        <v>216668266</v>
      </c>
      <c r="D2114" s="74" t="s">
        <v>2291</v>
      </c>
      <c r="E2114" s="73">
        <v>0</v>
      </c>
      <c r="F2114" s="66">
        <v>31638</v>
      </c>
    </row>
    <row r="2115" spans="1:6" s="67" customFormat="1" ht="12">
      <c r="A2115" s="57">
        <v>540818</v>
      </c>
      <c r="B2115" s="65" t="s">
        <v>165</v>
      </c>
      <c r="C2115" s="68">
        <v>217168271</v>
      </c>
      <c r="D2115" s="74" t="s">
        <v>2292</v>
      </c>
      <c r="E2115" s="73">
        <v>0</v>
      </c>
      <c r="F2115" s="66">
        <v>53427</v>
      </c>
    </row>
    <row r="2116" spans="1:6" s="67" customFormat="1" ht="12">
      <c r="A2116" s="57">
        <v>540818</v>
      </c>
      <c r="B2116" s="65" t="s">
        <v>165</v>
      </c>
      <c r="C2116" s="68">
        <v>219668296</v>
      </c>
      <c r="D2116" s="74" t="s">
        <v>2293</v>
      </c>
      <c r="E2116" s="73">
        <v>0</v>
      </c>
      <c r="F2116" s="66">
        <v>22639</v>
      </c>
    </row>
    <row r="2117" spans="1:6" s="67" customFormat="1" ht="12">
      <c r="A2117" s="57">
        <v>540818</v>
      </c>
      <c r="B2117" s="65" t="s">
        <v>165</v>
      </c>
      <c r="C2117" s="68">
        <v>219868298</v>
      </c>
      <c r="D2117" s="74" t="s">
        <v>2294</v>
      </c>
      <c r="E2117" s="73">
        <v>0</v>
      </c>
      <c r="F2117" s="66">
        <v>30518</v>
      </c>
    </row>
    <row r="2118" spans="1:6" s="67" customFormat="1" ht="12">
      <c r="A2118" s="57">
        <v>540818</v>
      </c>
      <c r="B2118" s="65" t="s">
        <v>165</v>
      </c>
      <c r="C2118" s="68">
        <v>211868318</v>
      </c>
      <c r="D2118" s="74" t="s">
        <v>2295</v>
      </c>
      <c r="E2118" s="73">
        <v>0</v>
      </c>
      <c r="F2118" s="66">
        <v>43537</v>
      </c>
    </row>
    <row r="2119" spans="1:6" s="67" customFormat="1" ht="12">
      <c r="A2119" s="57">
        <v>540818</v>
      </c>
      <c r="B2119" s="65" t="s">
        <v>165</v>
      </c>
      <c r="C2119" s="68">
        <v>212068320</v>
      </c>
      <c r="D2119" s="74" t="s">
        <v>2296</v>
      </c>
      <c r="E2119" s="73">
        <v>0</v>
      </c>
      <c r="F2119" s="66">
        <v>42827</v>
      </c>
    </row>
    <row r="2120" spans="1:6" s="67" customFormat="1" ht="12">
      <c r="A2120" s="57">
        <v>540818</v>
      </c>
      <c r="B2120" s="65" t="s">
        <v>165</v>
      </c>
      <c r="C2120" s="68">
        <v>212268322</v>
      </c>
      <c r="D2120" s="74" t="s">
        <v>2297</v>
      </c>
      <c r="E2120" s="73">
        <v>0</v>
      </c>
      <c r="F2120" s="66">
        <v>17433</v>
      </c>
    </row>
    <row r="2121" spans="1:6" s="67" customFormat="1" ht="12">
      <c r="A2121" s="57">
        <v>540818</v>
      </c>
      <c r="B2121" s="65" t="s">
        <v>165</v>
      </c>
      <c r="C2121" s="68">
        <v>212468324</v>
      </c>
      <c r="D2121" s="74" t="s">
        <v>2298</v>
      </c>
      <c r="E2121" s="73">
        <v>0</v>
      </c>
      <c r="F2121" s="66">
        <v>26665</v>
      </c>
    </row>
    <row r="2122" spans="1:6" s="67" customFormat="1" ht="12">
      <c r="A2122" s="57">
        <v>540818</v>
      </c>
      <c r="B2122" s="65" t="s">
        <v>165</v>
      </c>
      <c r="C2122" s="68">
        <v>212768327</v>
      </c>
      <c r="D2122" s="74" t="s">
        <v>2299</v>
      </c>
      <c r="E2122" s="73">
        <v>0</v>
      </c>
      <c r="F2122" s="66">
        <v>31991</v>
      </c>
    </row>
    <row r="2123" spans="1:6" s="67" customFormat="1" ht="12">
      <c r="A2123" s="57">
        <v>540818</v>
      </c>
      <c r="B2123" s="65" t="s">
        <v>165</v>
      </c>
      <c r="C2123" s="68">
        <v>214468344</v>
      </c>
      <c r="D2123" s="74" t="s">
        <v>2300</v>
      </c>
      <c r="E2123" s="73">
        <v>0</v>
      </c>
      <c r="F2123" s="66">
        <v>13276</v>
      </c>
    </row>
    <row r="2124" spans="1:6" s="67" customFormat="1" ht="12">
      <c r="A2124" s="57">
        <v>540818</v>
      </c>
      <c r="B2124" s="65" t="s">
        <v>165</v>
      </c>
      <c r="C2124" s="68">
        <v>216868368</v>
      </c>
      <c r="D2124" s="74" t="s">
        <v>2301</v>
      </c>
      <c r="E2124" s="73">
        <v>0</v>
      </c>
      <c r="F2124" s="66">
        <v>29419</v>
      </c>
    </row>
    <row r="2125" spans="1:6" s="67" customFormat="1" ht="12">
      <c r="A2125" s="57">
        <v>540818</v>
      </c>
      <c r="B2125" s="65" t="s">
        <v>165</v>
      </c>
      <c r="C2125" s="68">
        <v>217068370</v>
      </c>
      <c r="D2125" s="74" t="s">
        <v>2302</v>
      </c>
      <c r="E2125" s="73">
        <v>0</v>
      </c>
      <c r="F2125" s="66">
        <v>9718</v>
      </c>
    </row>
    <row r="2126" spans="1:6" s="67" customFormat="1" ht="12">
      <c r="A2126" s="57">
        <v>540818</v>
      </c>
      <c r="B2126" s="65" t="s">
        <v>165</v>
      </c>
      <c r="C2126" s="68">
        <v>217768377</v>
      </c>
      <c r="D2126" s="74" t="s">
        <v>2303</v>
      </c>
      <c r="E2126" s="73">
        <v>0</v>
      </c>
      <c r="F2126" s="66">
        <v>50938</v>
      </c>
    </row>
    <row r="2127" spans="1:6" s="67" customFormat="1" ht="12">
      <c r="A2127" s="57">
        <v>540818</v>
      </c>
      <c r="B2127" s="65" t="s">
        <v>165</v>
      </c>
      <c r="C2127" s="68">
        <v>218568385</v>
      </c>
      <c r="D2127" s="74" t="s">
        <v>2304</v>
      </c>
      <c r="E2127" s="73">
        <v>0</v>
      </c>
      <c r="F2127" s="66">
        <v>90753</v>
      </c>
    </row>
    <row r="2128" spans="1:6" s="67" customFormat="1" ht="12">
      <c r="A2128" s="57">
        <v>540818</v>
      </c>
      <c r="B2128" s="65" t="s">
        <v>165</v>
      </c>
      <c r="C2128" s="68">
        <v>219768397</v>
      </c>
      <c r="D2128" s="74" t="s">
        <v>2305</v>
      </c>
      <c r="E2128" s="73">
        <v>0</v>
      </c>
      <c r="F2128" s="66">
        <v>31598</v>
      </c>
    </row>
    <row r="2129" spans="1:6" s="67" customFormat="1" ht="12">
      <c r="A2129" s="57">
        <v>540818</v>
      </c>
      <c r="B2129" s="65" t="s">
        <v>165</v>
      </c>
      <c r="C2129" s="68">
        <v>210668406</v>
      </c>
      <c r="D2129" s="74" t="s">
        <v>2306</v>
      </c>
      <c r="E2129" s="73">
        <v>0</v>
      </c>
      <c r="F2129" s="66">
        <v>198365</v>
      </c>
    </row>
    <row r="2130" spans="1:6" s="67" customFormat="1" ht="12">
      <c r="A2130" s="57">
        <v>540818</v>
      </c>
      <c r="B2130" s="65" t="s">
        <v>165</v>
      </c>
      <c r="C2130" s="68">
        <v>211868418</v>
      </c>
      <c r="D2130" s="74" t="s">
        <v>2307</v>
      </c>
      <c r="E2130" s="73">
        <v>0</v>
      </c>
      <c r="F2130" s="66">
        <v>67766</v>
      </c>
    </row>
    <row r="2131" spans="1:6" s="67" customFormat="1" ht="12">
      <c r="A2131" s="57">
        <v>540818</v>
      </c>
      <c r="B2131" s="65" t="s">
        <v>165</v>
      </c>
      <c r="C2131" s="68">
        <v>212568425</v>
      </c>
      <c r="D2131" s="74" t="s">
        <v>2308</v>
      </c>
      <c r="E2131" s="73">
        <v>0</v>
      </c>
      <c r="F2131" s="66">
        <v>20930</v>
      </c>
    </row>
    <row r="2132" spans="1:6" s="67" customFormat="1" ht="12">
      <c r="A2132" s="57">
        <v>540818</v>
      </c>
      <c r="B2132" s="65" t="s">
        <v>165</v>
      </c>
      <c r="C2132" s="68">
        <v>213268432</v>
      </c>
      <c r="D2132" s="74" t="s">
        <v>2309</v>
      </c>
      <c r="E2132" s="73">
        <v>0</v>
      </c>
      <c r="F2132" s="66">
        <v>162621</v>
      </c>
    </row>
    <row r="2133" spans="1:6" s="67" customFormat="1" ht="12">
      <c r="A2133" s="57">
        <v>540818</v>
      </c>
      <c r="B2133" s="65" t="s">
        <v>165</v>
      </c>
      <c r="C2133" s="68">
        <v>214468444</v>
      </c>
      <c r="D2133" s="74" t="s">
        <v>2310</v>
      </c>
      <c r="E2133" s="73">
        <v>0</v>
      </c>
      <c r="F2133" s="66">
        <v>41525</v>
      </c>
    </row>
    <row r="2134" spans="1:6" s="67" customFormat="1" ht="12">
      <c r="A2134" s="57">
        <v>540818</v>
      </c>
      <c r="B2134" s="65" t="s">
        <v>165</v>
      </c>
      <c r="C2134" s="68">
        <v>216468464</v>
      </c>
      <c r="D2134" s="74" t="s">
        <v>2311</v>
      </c>
      <c r="E2134" s="73">
        <v>0</v>
      </c>
      <c r="F2134" s="66">
        <v>78450</v>
      </c>
    </row>
    <row r="2135" spans="1:6" s="67" customFormat="1" ht="12">
      <c r="A2135" s="57">
        <v>540818</v>
      </c>
      <c r="B2135" s="65" t="s">
        <v>165</v>
      </c>
      <c r="C2135" s="68">
        <v>216868468</v>
      </c>
      <c r="D2135" s="74" t="s">
        <v>2312</v>
      </c>
      <c r="E2135" s="73">
        <v>0</v>
      </c>
      <c r="F2135" s="66">
        <v>30225</v>
      </c>
    </row>
    <row r="2136" spans="1:6" s="67" customFormat="1" ht="12">
      <c r="A2136" s="57">
        <v>540818</v>
      </c>
      <c r="B2136" s="65" t="s">
        <v>165</v>
      </c>
      <c r="C2136" s="68">
        <v>219868498</v>
      </c>
      <c r="D2136" s="74" t="s">
        <v>2313</v>
      </c>
      <c r="E2136" s="73">
        <v>0</v>
      </c>
      <c r="F2136" s="66">
        <v>30841</v>
      </c>
    </row>
    <row r="2137" spans="1:6" s="67" customFormat="1" ht="12">
      <c r="A2137" s="57">
        <v>540818</v>
      </c>
      <c r="B2137" s="65" t="s">
        <v>165</v>
      </c>
      <c r="C2137" s="68">
        <v>210068500</v>
      </c>
      <c r="D2137" s="74" t="s">
        <v>2314</v>
      </c>
      <c r="E2137" s="73">
        <v>0</v>
      </c>
      <c r="F2137" s="66">
        <v>84927</v>
      </c>
    </row>
    <row r="2138" spans="1:6" s="67" customFormat="1" ht="12">
      <c r="A2138" s="57">
        <v>540818</v>
      </c>
      <c r="B2138" s="65" t="s">
        <v>165</v>
      </c>
      <c r="C2138" s="68">
        <v>210268502</v>
      </c>
      <c r="D2138" s="74" t="s">
        <v>2315</v>
      </c>
      <c r="E2138" s="73">
        <v>0</v>
      </c>
      <c r="F2138" s="66">
        <v>34624</v>
      </c>
    </row>
    <row r="2139" spans="1:6" s="67" customFormat="1" ht="12">
      <c r="A2139" s="57">
        <v>540818</v>
      </c>
      <c r="B2139" s="65" t="s">
        <v>165</v>
      </c>
      <c r="C2139" s="68">
        <v>212268522</v>
      </c>
      <c r="D2139" s="74" t="s">
        <v>2316</v>
      </c>
      <c r="E2139" s="73">
        <v>0</v>
      </c>
      <c r="F2139" s="66">
        <v>12359</v>
      </c>
    </row>
    <row r="2140" spans="1:6" s="67" customFormat="1" ht="12">
      <c r="A2140" s="57">
        <v>540818</v>
      </c>
      <c r="B2140" s="65" t="s">
        <v>165</v>
      </c>
      <c r="C2140" s="68">
        <v>212468524</v>
      </c>
      <c r="D2140" s="74" t="s">
        <v>2317</v>
      </c>
      <c r="E2140" s="73">
        <v>0</v>
      </c>
      <c r="F2140" s="66">
        <v>16435</v>
      </c>
    </row>
    <row r="2141" spans="1:6" s="67" customFormat="1" ht="12">
      <c r="A2141" s="57">
        <v>540818</v>
      </c>
      <c r="B2141" s="65" t="s">
        <v>165</v>
      </c>
      <c r="C2141" s="68">
        <v>213368533</v>
      </c>
      <c r="D2141" s="74" t="s">
        <v>2318</v>
      </c>
      <c r="E2141" s="73">
        <v>0</v>
      </c>
      <c r="F2141" s="66">
        <v>22942</v>
      </c>
    </row>
    <row r="2142" spans="1:6" s="67" customFormat="1" ht="12">
      <c r="A2142" s="57">
        <v>540818</v>
      </c>
      <c r="B2142" s="65" t="s">
        <v>165</v>
      </c>
      <c r="C2142" s="68">
        <v>214768547</v>
      </c>
      <c r="D2142" s="74" t="s">
        <v>2319</v>
      </c>
      <c r="E2142" s="73">
        <v>0</v>
      </c>
      <c r="F2142" s="66">
        <v>721608</v>
      </c>
    </row>
    <row r="2143" spans="1:6" s="67" customFormat="1" ht="12">
      <c r="A2143" s="57">
        <v>540818</v>
      </c>
      <c r="B2143" s="65" t="s">
        <v>165</v>
      </c>
      <c r="C2143" s="68">
        <v>214968549</v>
      </c>
      <c r="D2143" s="74" t="s">
        <v>2320</v>
      </c>
      <c r="E2143" s="73">
        <v>0</v>
      </c>
      <c r="F2143" s="66">
        <v>26967</v>
      </c>
    </row>
    <row r="2144" spans="1:6" s="67" customFormat="1" ht="12">
      <c r="A2144" s="57">
        <v>540818</v>
      </c>
      <c r="B2144" s="65" t="s">
        <v>165</v>
      </c>
      <c r="C2144" s="68">
        <v>217268572</v>
      </c>
      <c r="D2144" s="74" t="s">
        <v>2321</v>
      </c>
      <c r="E2144" s="73">
        <v>0</v>
      </c>
      <c r="F2144" s="66">
        <v>132082</v>
      </c>
    </row>
    <row r="2145" spans="1:6" s="67" customFormat="1" ht="12">
      <c r="A2145" s="57">
        <v>540818</v>
      </c>
      <c r="B2145" s="65" t="s">
        <v>165</v>
      </c>
      <c r="C2145" s="68">
        <v>217368573</v>
      </c>
      <c r="D2145" s="74" t="s">
        <v>2322</v>
      </c>
      <c r="E2145" s="73">
        <v>0</v>
      </c>
      <c r="F2145" s="66">
        <v>52329</v>
      </c>
    </row>
    <row r="2146" spans="1:6" s="67" customFormat="1" ht="12">
      <c r="A2146" s="57">
        <v>540818</v>
      </c>
      <c r="B2146" s="65" t="s">
        <v>165</v>
      </c>
      <c r="C2146" s="68">
        <v>217568575</v>
      </c>
      <c r="D2146" s="74" t="s">
        <v>2323</v>
      </c>
      <c r="E2146" s="73">
        <v>0</v>
      </c>
      <c r="F2146" s="66">
        <v>298299</v>
      </c>
    </row>
    <row r="2147" spans="1:6" s="67" customFormat="1" ht="12">
      <c r="A2147" s="57">
        <v>540818</v>
      </c>
      <c r="B2147" s="65" t="s">
        <v>165</v>
      </c>
      <c r="C2147" s="68">
        <v>211568615</v>
      </c>
      <c r="D2147" s="74" t="s">
        <v>2324</v>
      </c>
      <c r="E2147" s="73">
        <v>0</v>
      </c>
      <c r="F2147" s="66">
        <v>215102</v>
      </c>
    </row>
    <row r="2148" spans="1:6" s="67" customFormat="1" ht="12">
      <c r="A2148" s="57">
        <v>540818</v>
      </c>
      <c r="B2148" s="65" t="s">
        <v>165</v>
      </c>
      <c r="C2148" s="68">
        <v>215568655</v>
      </c>
      <c r="D2148" s="74" t="s">
        <v>2325</v>
      </c>
      <c r="E2148" s="73">
        <v>0</v>
      </c>
      <c r="F2148" s="66">
        <v>160351</v>
      </c>
    </row>
    <row r="2149" spans="1:6" s="67" customFormat="1" ht="12">
      <c r="A2149" s="57">
        <v>540818</v>
      </c>
      <c r="B2149" s="65" t="s">
        <v>165</v>
      </c>
      <c r="C2149" s="68">
        <v>216968669</v>
      </c>
      <c r="D2149" s="74" t="s">
        <v>2326</v>
      </c>
      <c r="E2149" s="73">
        <v>0</v>
      </c>
      <c r="F2149" s="66">
        <v>74485</v>
      </c>
    </row>
    <row r="2150" spans="1:6" s="67" customFormat="1" ht="12">
      <c r="A2150" s="57">
        <v>540818</v>
      </c>
      <c r="B2150" s="65" t="s">
        <v>165</v>
      </c>
      <c r="C2150" s="68">
        <v>217368673</v>
      </c>
      <c r="D2150" s="74" t="s">
        <v>2327</v>
      </c>
      <c r="E2150" s="73">
        <v>0</v>
      </c>
      <c r="F2150" s="66">
        <v>21035</v>
      </c>
    </row>
    <row r="2151" spans="1:6" s="67" customFormat="1" ht="12">
      <c r="A2151" s="57">
        <v>540818</v>
      </c>
      <c r="B2151" s="65" t="s">
        <v>165</v>
      </c>
      <c r="C2151" s="68">
        <v>217968679</v>
      </c>
      <c r="D2151" s="74" t="s">
        <v>2328</v>
      </c>
      <c r="E2151" s="73">
        <v>0</v>
      </c>
      <c r="F2151" s="66">
        <v>291646</v>
      </c>
    </row>
    <row r="2152" spans="1:6" s="67" customFormat="1" ht="12">
      <c r="A2152" s="57">
        <v>540818</v>
      </c>
      <c r="B2152" s="65" t="s">
        <v>165</v>
      </c>
      <c r="C2152" s="68">
        <v>218268682</v>
      </c>
      <c r="D2152" s="74" t="s">
        <v>2329</v>
      </c>
      <c r="E2152" s="73">
        <v>0</v>
      </c>
      <c r="F2152" s="66">
        <v>18886</v>
      </c>
    </row>
    <row r="2153" spans="1:6" s="67" customFormat="1" ht="12">
      <c r="A2153" s="57">
        <v>540818</v>
      </c>
      <c r="B2153" s="65" t="s">
        <v>165</v>
      </c>
      <c r="C2153" s="68">
        <v>218468684</v>
      </c>
      <c r="D2153" s="74" t="s">
        <v>2330</v>
      </c>
      <c r="E2153" s="73">
        <v>0</v>
      </c>
      <c r="F2153" s="66">
        <v>31760</v>
      </c>
    </row>
    <row r="2154" spans="1:6" s="67" customFormat="1" ht="12">
      <c r="A2154" s="57">
        <v>540818</v>
      </c>
      <c r="B2154" s="65" t="s">
        <v>165</v>
      </c>
      <c r="C2154" s="68">
        <v>218668686</v>
      </c>
      <c r="D2154" s="74" t="s">
        <v>2331</v>
      </c>
      <c r="E2154" s="73">
        <v>0</v>
      </c>
      <c r="F2154" s="66">
        <v>22905</v>
      </c>
    </row>
    <row r="2155" spans="1:6" s="67" customFormat="1" ht="12">
      <c r="A2155" s="57">
        <v>540818</v>
      </c>
      <c r="B2155" s="65" t="s">
        <v>165</v>
      </c>
      <c r="C2155" s="68">
        <v>218968689</v>
      </c>
      <c r="D2155" s="74" t="s">
        <v>2332</v>
      </c>
      <c r="E2155" s="73">
        <v>0</v>
      </c>
      <c r="F2155" s="66">
        <v>237832</v>
      </c>
    </row>
    <row r="2156" spans="1:6" s="67" customFormat="1" ht="12">
      <c r="A2156" s="57">
        <v>540818</v>
      </c>
      <c r="B2156" s="65" t="s">
        <v>165</v>
      </c>
      <c r="C2156" s="68">
        <v>210568705</v>
      </c>
      <c r="D2156" s="74" t="s">
        <v>2333</v>
      </c>
      <c r="E2156" s="73">
        <v>0</v>
      </c>
      <c r="F2156" s="66">
        <v>16294</v>
      </c>
    </row>
    <row r="2157" spans="1:6" s="67" customFormat="1" ht="12">
      <c r="A2157" s="57">
        <v>540818</v>
      </c>
      <c r="B2157" s="65" t="s">
        <v>165</v>
      </c>
      <c r="C2157" s="68">
        <v>212068720</v>
      </c>
      <c r="D2157" s="74" t="s">
        <v>2334</v>
      </c>
      <c r="E2157" s="73">
        <v>0</v>
      </c>
      <c r="F2157" s="66">
        <v>32487</v>
      </c>
    </row>
    <row r="2158" spans="1:6" s="67" customFormat="1" ht="12">
      <c r="A2158" s="57">
        <v>540818</v>
      </c>
      <c r="B2158" s="65" t="s">
        <v>165</v>
      </c>
      <c r="C2158" s="68">
        <v>214568745</v>
      </c>
      <c r="D2158" s="74" t="s">
        <v>2335</v>
      </c>
      <c r="E2158" s="73">
        <v>0</v>
      </c>
      <c r="F2158" s="66">
        <v>70807</v>
      </c>
    </row>
    <row r="2159" spans="1:6" s="67" customFormat="1" ht="12">
      <c r="A2159" s="57">
        <v>540818</v>
      </c>
      <c r="B2159" s="65" t="s">
        <v>165</v>
      </c>
      <c r="C2159" s="68">
        <v>215568755</v>
      </c>
      <c r="D2159" s="74" t="s">
        <v>2336</v>
      </c>
      <c r="E2159" s="73">
        <v>0</v>
      </c>
      <c r="F2159" s="66">
        <v>191162</v>
      </c>
    </row>
    <row r="2160" spans="1:6" s="67" customFormat="1" ht="12">
      <c r="A2160" s="57">
        <v>540818</v>
      </c>
      <c r="B2160" s="65" t="s">
        <v>165</v>
      </c>
      <c r="C2160" s="68">
        <v>217068770</v>
      </c>
      <c r="D2160" s="74" t="s">
        <v>2337</v>
      </c>
      <c r="E2160" s="73">
        <v>0</v>
      </c>
      <c r="F2160" s="66">
        <v>72427</v>
      </c>
    </row>
    <row r="2161" spans="1:6" s="67" customFormat="1" ht="12">
      <c r="A2161" s="57">
        <v>540818</v>
      </c>
      <c r="B2161" s="65" t="s">
        <v>165</v>
      </c>
      <c r="C2161" s="68">
        <v>217368773</v>
      </c>
      <c r="D2161" s="74" t="s">
        <v>2338</v>
      </c>
      <c r="E2161" s="73">
        <v>0</v>
      </c>
      <c r="F2161" s="66">
        <v>59625</v>
      </c>
    </row>
    <row r="2162" spans="1:6" s="67" customFormat="1" ht="12">
      <c r="A2162" s="57">
        <v>540818</v>
      </c>
      <c r="B2162" s="65" t="s">
        <v>165</v>
      </c>
      <c r="C2162" s="68">
        <v>218068780</v>
      </c>
      <c r="D2162" s="74" t="s">
        <v>2339</v>
      </c>
      <c r="E2162" s="73">
        <v>0</v>
      </c>
      <c r="F2162" s="66">
        <v>25968</v>
      </c>
    </row>
    <row r="2163" spans="1:6" s="67" customFormat="1" ht="12">
      <c r="A2163" s="57">
        <v>540818</v>
      </c>
      <c r="B2163" s="65" t="s">
        <v>165</v>
      </c>
      <c r="C2163" s="68">
        <v>212068820</v>
      </c>
      <c r="D2163" s="74" t="s">
        <v>2340</v>
      </c>
      <c r="E2163" s="73">
        <v>0</v>
      </c>
      <c r="F2163" s="66">
        <v>37803</v>
      </c>
    </row>
    <row r="2164" spans="1:6" s="67" customFormat="1" ht="12">
      <c r="A2164" s="57">
        <v>540818</v>
      </c>
      <c r="B2164" s="65" t="s">
        <v>165</v>
      </c>
      <c r="C2164" s="68">
        <v>215568855</v>
      </c>
      <c r="D2164" s="74" t="s">
        <v>2341</v>
      </c>
      <c r="E2164" s="73">
        <v>0</v>
      </c>
      <c r="F2164" s="66">
        <v>31719</v>
      </c>
    </row>
    <row r="2165" spans="1:6" s="67" customFormat="1" ht="12">
      <c r="A2165" s="57">
        <v>540818</v>
      </c>
      <c r="B2165" s="65" t="s">
        <v>165</v>
      </c>
      <c r="C2165" s="68">
        <v>216168861</v>
      </c>
      <c r="D2165" s="74" t="s">
        <v>2342</v>
      </c>
      <c r="E2165" s="73">
        <v>0</v>
      </c>
      <c r="F2165" s="66">
        <v>145702</v>
      </c>
    </row>
    <row r="2166" spans="1:6" s="67" customFormat="1" ht="12">
      <c r="A2166" s="57">
        <v>540818</v>
      </c>
      <c r="B2166" s="65" t="s">
        <v>165</v>
      </c>
      <c r="C2166" s="68">
        <v>216768867</v>
      </c>
      <c r="D2166" s="74" t="s">
        <v>2343</v>
      </c>
      <c r="E2166" s="73">
        <v>0</v>
      </c>
      <c r="F2166" s="66">
        <v>10169</v>
      </c>
    </row>
    <row r="2167" spans="1:6" s="67" customFormat="1" ht="12">
      <c r="A2167" s="57">
        <v>540818</v>
      </c>
      <c r="B2167" s="65" t="s">
        <v>165</v>
      </c>
      <c r="C2167" s="68">
        <v>217268872</v>
      </c>
      <c r="D2167" s="74" t="s">
        <v>2344</v>
      </c>
      <c r="E2167" s="73">
        <v>0</v>
      </c>
      <c r="F2167" s="66">
        <v>38559</v>
      </c>
    </row>
    <row r="2168" spans="1:6" s="67" customFormat="1" ht="12">
      <c r="A2168" s="57">
        <v>540818</v>
      </c>
      <c r="B2168" s="65" t="s">
        <v>165</v>
      </c>
      <c r="C2168" s="68">
        <v>219568895</v>
      </c>
      <c r="D2168" s="74" t="s">
        <v>2345</v>
      </c>
      <c r="E2168" s="73">
        <v>0</v>
      </c>
      <c r="F2168" s="66">
        <v>54025</v>
      </c>
    </row>
    <row r="2169" spans="1:6" s="67" customFormat="1" ht="12">
      <c r="A2169" s="57">
        <v>540818</v>
      </c>
      <c r="B2169" s="65" t="s">
        <v>165</v>
      </c>
      <c r="C2169" s="68">
        <v>211070110</v>
      </c>
      <c r="D2169" s="74" t="s">
        <v>2346</v>
      </c>
      <c r="E2169" s="73">
        <v>0</v>
      </c>
      <c r="F2169" s="66">
        <v>104104</v>
      </c>
    </row>
    <row r="2170" spans="1:6" s="67" customFormat="1" ht="12">
      <c r="A2170" s="57">
        <v>540818</v>
      </c>
      <c r="B2170" s="65" t="s">
        <v>165</v>
      </c>
      <c r="C2170" s="68">
        <v>212470124</v>
      </c>
      <c r="D2170" s="74" t="s">
        <v>2347</v>
      </c>
      <c r="E2170" s="73">
        <v>0</v>
      </c>
      <c r="F2170" s="66">
        <v>148438</v>
      </c>
    </row>
    <row r="2171" spans="1:6" s="67" customFormat="1" ht="12">
      <c r="A2171" s="57">
        <v>540818</v>
      </c>
      <c r="B2171" s="65" t="s">
        <v>165</v>
      </c>
      <c r="C2171" s="68">
        <v>210470204</v>
      </c>
      <c r="D2171" s="74" t="s">
        <v>2348</v>
      </c>
      <c r="E2171" s="73">
        <v>0</v>
      </c>
      <c r="F2171" s="66">
        <v>75423</v>
      </c>
    </row>
    <row r="2172" spans="1:6" s="67" customFormat="1" ht="12">
      <c r="A2172" s="57">
        <v>540818</v>
      </c>
      <c r="B2172" s="65" t="s">
        <v>165</v>
      </c>
      <c r="C2172" s="68">
        <v>211570215</v>
      </c>
      <c r="D2172" s="74" t="s">
        <v>2349</v>
      </c>
      <c r="E2172" s="73">
        <v>0</v>
      </c>
      <c r="F2172" s="66">
        <v>491705</v>
      </c>
    </row>
    <row r="2173" spans="1:6" s="67" customFormat="1" ht="12">
      <c r="A2173" s="57">
        <v>540818</v>
      </c>
      <c r="B2173" s="65" t="s">
        <v>165</v>
      </c>
      <c r="C2173" s="68">
        <v>89970221</v>
      </c>
      <c r="D2173" s="74" t="s">
        <v>2350</v>
      </c>
      <c r="E2173" s="73">
        <v>0</v>
      </c>
      <c r="F2173" s="66">
        <v>130242</v>
      </c>
    </row>
    <row r="2174" spans="1:6" s="67" customFormat="1" ht="12">
      <c r="A2174" s="57">
        <v>540818</v>
      </c>
      <c r="B2174" s="65" t="s">
        <v>165</v>
      </c>
      <c r="C2174" s="68">
        <v>213070230</v>
      </c>
      <c r="D2174" s="74" t="s">
        <v>2351</v>
      </c>
      <c r="E2174" s="73">
        <v>0</v>
      </c>
      <c r="F2174" s="66">
        <v>50373</v>
      </c>
    </row>
    <row r="2175" spans="1:6" s="67" customFormat="1" ht="12">
      <c r="A2175" s="57">
        <v>540818</v>
      </c>
      <c r="B2175" s="65" t="s">
        <v>165</v>
      </c>
      <c r="C2175" s="68">
        <v>213370233</v>
      </c>
      <c r="D2175" s="74" t="s">
        <v>2352</v>
      </c>
      <c r="E2175" s="73">
        <v>0</v>
      </c>
      <c r="F2175" s="66">
        <v>85634</v>
      </c>
    </row>
    <row r="2176" spans="1:6" s="67" customFormat="1" ht="12">
      <c r="A2176" s="57">
        <v>540818</v>
      </c>
      <c r="B2176" s="65" t="s">
        <v>165</v>
      </c>
      <c r="C2176" s="68">
        <v>213570235</v>
      </c>
      <c r="D2176" s="74" t="s">
        <v>2353</v>
      </c>
      <c r="E2176" s="73">
        <v>0</v>
      </c>
      <c r="F2176" s="66">
        <v>191177</v>
      </c>
    </row>
    <row r="2177" spans="1:6" s="67" customFormat="1" ht="12">
      <c r="A2177" s="57">
        <v>540818</v>
      </c>
      <c r="B2177" s="65" t="s">
        <v>165</v>
      </c>
      <c r="C2177" s="68">
        <v>216570265</v>
      </c>
      <c r="D2177" s="74" t="s">
        <v>2354</v>
      </c>
      <c r="E2177" s="73">
        <v>0</v>
      </c>
      <c r="F2177" s="66">
        <v>188939</v>
      </c>
    </row>
    <row r="2178" spans="1:6" s="67" customFormat="1" ht="12">
      <c r="A2178" s="57">
        <v>540818</v>
      </c>
      <c r="B2178" s="65" t="s">
        <v>165</v>
      </c>
      <c r="C2178" s="68">
        <v>210070400</v>
      </c>
      <c r="D2178" s="74" t="s">
        <v>2355</v>
      </c>
      <c r="E2178" s="73">
        <v>0</v>
      </c>
      <c r="F2178" s="66">
        <v>127021</v>
      </c>
    </row>
    <row r="2179" spans="1:6" s="67" customFormat="1" ht="12">
      <c r="A2179" s="57">
        <v>540818</v>
      </c>
      <c r="B2179" s="65" t="s">
        <v>165</v>
      </c>
      <c r="C2179" s="68">
        <v>211870418</v>
      </c>
      <c r="D2179" s="74" t="s">
        <v>2356</v>
      </c>
      <c r="E2179" s="73">
        <v>0</v>
      </c>
      <c r="F2179" s="66">
        <v>229334</v>
      </c>
    </row>
    <row r="2180" spans="1:6" s="67" customFormat="1" ht="12">
      <c r="A2180" s="57">
        <v>540818</v>
      </c>
      <c r="B2180" s="65" t="s">
        <v>165</v>
      </c>
      <c r="C2180" s="68">
        <v>212970429</v>
      </c>
      <c r="D2180" s="74" t="s">
        <v>2357</v>
      </c>
      <c r="E2180" s="73">
        <v>0</v>
      </c>
      <c r="F2180" s="66">
        <v>447445</v>
      </c>
    </row>
    <row r="2181" spans="1:6" s="67" customFormat="1" ht="12">
      <c r="A2181" s="57">
        <v>540818</v>
      </c>
      <c r="B2181" s="65" t="s">
        <v>165</v>
      </c>
      <c r="C2181" s="68">
        <v>217370473</v>
      </c>
      <c r="D2181" s="74" t="s">
        <v>2358</v>
      </c>
      <c r="E2181" s="73">
        <v>0</v>
      </c>
      <c r="F2181" s="66">
        <v>121767</v>
      </c>
    </row>
    <row r="2182" spans="1:6" s="67" customFormat="1" ht="12">
      <c r="A2182" s="57">
        <v>540818</v>
      </c>
      <c r="B2182" s="65" t="s">
        <v>165</v>
      </c>
      <c r="C2182" s="68">
        <v>210870508</v>
      </c>
      <c r="D2182" s="74" t="s">
        <v>2359</v>
      </c>
      <c r="E2182" s="73">
        <v>0</v>
      </c>
      <c r="F2182" s="66">
        <v>239688</v>
      </c>
    </row>
    <row r="2183" spans="1:6" s="67" customFormat="1" ht="12">
      <c r="A2183" s="57">
        <v>540818</v>
      </c>
      <c r="B2183" s="65" t="s">
        <v>165</v>
      </c>
      <c r="C2183" s="68">
        <v>212370523</v>
      </c>
      <c r="D2183" s="74" t="s">
        <v>2360</v>
      </c>
      <c r="E2183" s="73">
        <v>0</v>
      </c>
      <c r="F2183" s="66">
        <v>151284</v>
      </c>
    </row>
    <row r="2184" spans="1:6" s="67" customFormat="1" ht="12">
      <c r="A2184" s="57">
        <v>540818</v>
      </c>
      <c r="B2184" s="65" t="s">
        <v>165</v>
      </c>
      <c r="C2184" s="68">
        <v>217070670</v>
      </c>
      <c r="D2184" s="74" t="s">
        <v>2361</v>
      </c>
      <c r="E2184" s="73">
        <v>0</v>
      </c>
      <c r="F2184" s="66">
        <v>425322</v>
      </c>
    </row>
    <row r="2185" spans="1:6" s="67" customFormat="1" ht="12">
      <c r="A2185" s="57">
        <v>540818</v>
      </c>
      <c r="B2185" s="65" t="s">
        <v>165</v>
      </c>
      <c r="C2185" s="68">
        <v>217870678</v>
      </c>
      <c r="D2185" s="74" t="s">
        <v>2362</v>
      </c>
      <c r="E2185" s="73">
        <v>0</v>
      </c>
      <c r="F2185" s="66">
        <v>295087</v>
      </c>
    </row>
    <row r="2186" spans="1:6" s="67" customFormat="1" ht="12">
      <c r="A2186" s="57">
        <v>540818</v>
      </c>
      <c r="B2186" s="65" t="s">
        <v>165</v>
      </c>
      <c r="C2186" s="68">
        <v>210270702</v>
      </c>
      <c r="D2186" s="74" t="s">
        <v>2363</v>
      </c>
      <c r="E2186" s="73">
        <v>0</v>
      </c>
      <c r="F2186" s="66">
        <v>123302</v>
      </c>
    </row>
    <row r="2187" spans="1:6" s="67" customFormat="1" ht="12">
      <c r="A2187" s="57">
        <v>540818</v>
      </c>
      <c r="B2187" s="65" t="s">
        <v>165</v>
      </c>
      <c r="C2187" s="68">
        <v>210870708</v>
      </c>
      <c r="D2187" s="74" t="s">
        <v>2364</v>
      </c>
      <c r="E2187" s="73">
        <v>0</v>
      </c>
      <c r="F2187" s="66">
        <v>501386</v>
      </c>
    </row>
    <row r="2188" spans="1:6" s="67" customFormat="1" ht="12">
      <c r="A2188" s="57">
        <v>540818</v>
      </c>
      <c r="B2188" s="65" t="s">
        <v>165</v>
      </c>
      <c r="C2188" s="68">
        <v>211370713</v>
      </c>
      <c r="D2188" s="74" t="s">
        <v>2365</v>
      </c>
      <c r="E2188" s="73">
        <v>0</v>
      </c>
      <c r="F2188" s="66">
        <v>589928</v>
      </c>
    </row>
    <row r="2189" spans="1:6" s="67" customFormat="1" ht="12">
      <c r="A2189" s="57">
        <v>540818</v>
      </c>
      <c r="B2189" s="65" t="s">
        <v>165</v>
      </c>
      <c r="C2189" s="68">
        <v>211770717</v>
      </c>
      <c r="D2189" s="74" t="s">
        <v>2366</v>
      </c>
      <c r="E2189" s="73">
        <v>0</v>
      </c>
      <c r="F2189" s="66">
        <v>181134</v>
      </c>
    </row>
    <row r="2190" spans="1:6" s="67" customFormat="1" ht="12">
      <c r="A2190" s="57">
        <v>540818</v>
      </c>
      <c r="B2190" s="65" t="s">
        <v>165</v>
      </c>
      <c r="C2190" s="68">
        <v>214270742</v>
      </c>
      <c r="D2190" s="74" t="s">
        <v>2367</v>
      </c>
      <c r="E2190" s="73">
        <v>0</v>
      </c>
      <c r="F2190" s="66">
        <v>256598</v>
      </c>
    </row>
    <row r="2191" spans="1:6" s="67" customFormat="1" ht="12">
      <c r="A2191" s="57">
        <v>540818</v>
      </c>
      <c r="B2191" s="65" t="s">
        <v>165</v>
      </c>
      <c r="C2191" s="68">
        <v>217170771</v>
      </c>
      <c r="D2191" s="74" t="s">
        <v>2368</v>
      </c>
      <c r="E2191" s="73">
        <v>0</v>
      </c>
      <c r="F2191" s="66">
        <v>313591</v>
      </c>
    </row>
    <row r="2192" spans="1:6" s="67" customFormat="1" ht="12">
      <c r="A2192" s="57">
        <v>540818</v>
      </c>
      <c r="B2192" s="65" t="s">
        <v>165</v>
      </c>
      <c r="C2192" s="68">
        <v>212070820</v>
      </c>
      <c r="D2192" s="74" t="s">
        <v>2369</v>
      </c>
      <c r="E2192" s="73">
        <v>0</v>
      </c>
      <c r="F2192" s="66">
        <v>243390</v>
      </c>
    </row>
    <row r="2193" spans="1:6" s="67" customFormat="1" ht="12">
      <c r="A2193" s="57">
        <v>540818</v>
      </c>
      <c r="B2193" s="65" t="s">
        <v>165</v>
      </c>
      <c r="C2193" s="68">
        <v>212370823</v>
      </c>
      <c r="D2193" s="74" t="s">
        <v>2370</v>
      </c>
      <c r="E2193" s="73">
        <v>0</v>
      </c>
      <c r="F2193" s="66">
        <v>210019</v>
      </c>
    </row>
    <row r="2194" spans="1:6" s="67" customFormat="1" ht="12">
      <c r="A2194" s="57">
        <v>540818</v>
      </c>
      <c r="B2194" s="65" t="s">
        <v>165</v>
      </c>
      <c r="C2194" s="68">
        <v>212473024</v>
      </c>
      <c r="D2194" s="74" t="s">
        <v>2371</v>
      </c>
      <c r="E2194" s="73">
        <v>0</v>
      </c>
      <c r="F2194" s="66">
        <v>34988</v>
      </c>
    </row>
    <row r="2195" spans="1:6" s="67" customFormat="1" ht="12">
      <c r="A2195" s="57">
        <v>540818</v>
      </c>
      <c r="B2195" s="65" t="s">
        <v>165</v>
      </c>
      <c r="C2195" s="68">
        <v>212673026</v>
      </c>
      <c r="D2195" s="74" t="s">
        <v>2372</v>
      </c>
      <c r="E2195" s="73">
        <v>0</v>
      </c>
      <c r="F2195" s="66">
        <v>64921</v>
      </c>
    </row>
    <row r="2196" spans="1:6" s="67" customFormat="1" ht="12">
      <c r="A2196" s="57">
        <v>540818</v>
      </c>
      <c r="B2196" s="65" t="s">
        <v>165</v>
      </c>
      <c r="C2196" s="68">
        <v>213073030</v>
      </c>
      <c r="D2196" s="74" t="s">
        <v>2373</v>
      </c>
      <c r="E2196" s="73">
        <v>0</v>
      </c>
      <c r="F2196" s="66">
        <v>61562</v>
      </c>
    </row>
    <row r="2197" spans="1:6" s="67" customFormat="1" ht="12">
      <c r="A2197" s="57">
        <v>540818</v>
      </c>
      <c r="B2197" s="65" t="s">
        <v>165</v>
      </c>
      <c r="C2197" s="68">
        <v>214373043</v>
      </c>
      <c r="D2197" s="74" t="s">
        <v>2374</v>
      </c>
      <c r="E2197" s="73">
        <v>0</v>
      </c>
      <c r="F2197" s="66">
        <v>75272</v>
      </c>
    </row>
    <row r="2198" spans="1:6" s="67" customFormat="1" ht="12">
      <c r="A2198" s="57">
        <v>540818</v>
      </c>
      <c r="B2198" s="65" t="s">
        <v>165</v>
      </c>
      <c r="C2198" s="68">
        <v>215573055</v>
      </c>
      <c r="D2198" s="74" t="s">
        <v>2375</v>
      </c>
      <c r="E2198" s="73">
        <v>0</v>
      </c>
      <c r="F2198" s="66">
        <v>105145</v>
      </c>
    </row>
    <row r="2199" spans="1:6" s="67" customFormat="1" ht="12">
      <c r="A2199" s="57">
        <v>540818</v>
      </c>
      <c r="B2199" s="65" t="s">
        <v>165</v>
      </c>
      <c r="C2199" s="68">
        <v>216773067</v>
      </c>
      <c r="D2199" s="74" t="s">
        <v>2376</v>
      </c>
      <c r="E2199" s="73">
        <v>0</v>
      </c>
      <c r="F2199" s="66">
        <v>194174</v>
      </c>
    </row>
    <row r="2200" spans="1:6" s="67" customFormat="1" ht="12">
      <c r="A2200" s="57">
        <v>540818</v>
      </c>
      <c r="B2200" s="65" t="s">
        <v>165</v>
      </c>
      <c r="C2200" s="68">
        <v>212473124</v>
      </c>
      <c r="D2200" s="74" t="s">
        <v>2377</v>
      </c>
      <c r="E2200" s="73">
        <v>0</v>
      </c>
      <c r="F2200" s="66">
        <v>132294</v>
      </c>
    </row>
    <row r="2201" spans="1:6" s="67" customFormat="1" ht="12">
      <c r="A2201" s="57">
        <v>540818</v>
      </c>
      <c r="B2201" s="65" t="s">
        <v>165</v>
      </c>
      <c r="C2201" s="68">
        <v>214873148</v>
      </c>
      <c r="D2201" s="74" t="s">
        <v>2378</v>
      </c>
      <c r="E2201" s="73">
        <v>0</v>
      </c>
      <c r="F2201" s="66">
        <v>56265</v>
      </c>
    </row>
    <row r="2202" spans="1:6" s="67" customFormat="1" ht="12">
      <c r="A2202" s="57">
        <v>540818</v>
      </c>
      <c r="B2202" s="65" t="s">
        <v>165</v>
      </c>
      <c r="C2202" s="68">
        <v>215273152</v>
      </c>
      <c r="D2202" s="74" t="s">
        <v>2379</v>
      </c>
      <c r="E2202" s="73">
        <v>0</v>
      </c>
      <c r="F2202" s="66">
        <v>48305</v>
      </c>
    </row>
    <row r="2203" spans="1:6" s="67" customFormat="1" ht="12">
      <c r="A2203" s="57">
        <v>540818</v>
      </c>
      <c r="B2203" s="65" t="s">
        <v>165</v>
      </c>
      <c r="C2203" s="68">
        <v>216873168</v>
      </c>
      <c r="D2203" s="74" t="s">
        <v>2380</v>
      </c>
      <c r="E2203" s="73">
        <v>0</v>
      </c>
      <c r="F2203" s="66">
        <v>411842</v>
      </c>
    </row>
    <row r="2204" spans="1:6" s="67" customFormat="1" ht="12">
      <c r="A2204" s="57">
        <v>540818</v>
      </c>
      <c r="B2204" s="65" t="s">
        <v>165</v>
      </c>
      <c r="C2204" s="68">
        <v>210073200</v>
      </c>
      <c r="D2204" s="74" t="s">
        <v>2381</v>
      </c>
      <c r="E2204" s="73">
        <v>0</v>
      </c>
      <c r="F2204" s="66">
        <v>68614</v>
      </c>
    </row>
    <row r="2205" spans="1:6" s="67" customFormat="1" ht="12">
      <c r="A2205" s="57">
        <v>540818</v>
      </c>
      <c r="B2205" s="65" t="s">
        <v>165</v>
      </c>
      <c r="C2205" s="68">
        <v>211773217</v>
      </c>
      <c r="D2205" s="74" t="s">
        <v>2382</v>
      </c>
      <c r="E2205" s="73">
        <v>0</v>
      </c>
      <c r="F2205" s="66">
        <v>333759</v>
      </c>
    </row>
    <row r="2206" spans="1:6" s="67" customFormat="1" ht="12">
      <c r="A2206" s="57">
        <v>540818</v>
      </c>
      <c r="B2206" s="65" t="s">
        <v>165</v>
      </c>
      <c r="C2206" s="68">
        <v>212673226</v>
      </c>
      <c r="D2206" s="74" t="s">
        <v>2383</v>
      </c>
      <c r="E2206" s="73">
        <v>0</v>
      </c>
      <c r="F2206" s="66">
        <v>77028</v>
      </c>
    </row>
    <row r="2207" spans="1:6" s="67" customFormat="1" ht="12">
      <c r="A2207" s="57">
        <v>540818</v>
      </c>
      <c r="B2207" s="65" t="s">
        <v>165</v>
      </c>
      <c r="C2207" s="68">
        <v>213673236</v>
      </c>
      <c r="D2207" s="74" t="s">
        <v>2384</v>
      </c>
      <c r="E2207" s="73">
        <v>0</v>
      </c>
      <c r="F2207" s="66">
        <v>65557</v>
      </c>
    </row>
    <row r="2208" spans="1:6" s="67" customFormat="1" ht="12">
      <c r="A2208" s="57">
        <v>540818</v>
      </c>
      <c r="B2208" s="65" t="s">
        <v>165</v>
      </c>
      <c r="C2208" s="68">
        <v>216873268</v>
      </c>
      <c r="D2208" s="74" t="s">
        <v>2385</v>
      </c>
      <c r="E2208" s="73">
        <v>0</v>
      </c>
      <c r="F2208" s="66">
        <v>452450</v>
      </c>
    </row>
    <row r="2209" spans="1:6" s="67" customFormat="1" ht="12">
      <c r="A2209" s="57">
        <v>540818</v>
      </c>
      <c r="B2209" s="65" t="s">
        <v>165</v>
      </c>
      <c r="C2209" s="68">
        <v>217073270</v>
      </c>
      <c r="D2209" s="74" t="s">
        <v>2386</v>
      </c>
      <c r="E2209" s="73">
        <v>0</v>
      </c>
      <c r="F2209" s="66">
        <v>64618</v>
      </c>
    </row>
    <row r="2210" spans="1:6" s="67" customFormat="1" ht="12">
      <c r="A2210" s="57">
        <v>540818</v>
      </c>
      <c r="B2210" s="65" t="s">
        <v>165</v>
      </c>
      <c r="C2210" s="68">
        <v>217573275</v>
      </c>
      <c r="D2210" s="74" t="s">
        <v>2387</v>
      </c>
      <c r="E2210" s="73">
        <v>0</v>
      </c>
      <c r="F2210" s="66">
        <v>169975</v>
      </c>
    </row>
    <row r="2211" spans="1:6" s="67" customFormat="1" ht="12">
      <c r="A2211" s="57">
        <v>540818</v>
      </c>
      <c r="B2211" s="65" t="s">
        <v>165</v>
      </c>
      <c r="C2211" s="68">
        <v>218373283</v>
      </c>
      <c r="D2211" s="74" t="s">
        <v>2388</v>
      </c>
      <c r="E2211" s="73">
        <v>0</v>
      </c>
      <c r="F2211" s="66">
        <v>222760</v>
      </c>
    </row>
    <row r="2212" spans="1:6" s="67" customFormat="1" ht="12">
      <c r="A2212" s="57">
        <v>540818</v>
      </c>
      <c r="B2212" s="65" t="s">
        <v>165</v>
      </c>
      <c r="C2212" s="68">
        <v>211973319</v>
      </c>
      <c r="D2212" s="74" t="s">
        <v>2389</v>
      </c>
      <c r="E2212" s="73">
        <v>0</v>
      </c>
      <c r="F2212" s="66">
        <v>249606</v>
      </c>
    </row>
    <row r="2213" spans="1:6" s="67" customFormat="1" ht="12">
      <c r="A2213" s="57">
        <v>540818</v>
      </c>
      <c r="B2213" s="65" t="s">
        <v>165</v>
      </c>
      <c r="C2213" s="68">
        <v>214773347</v>
      </c>
      <c r="D2213" s="74" t="s">
        <v>2390</v>
      </c>
      <c r="E2213" s="73">
        <v>0</v>
      </c>
      <c r="F2213" s="66">
        <v>57203</v>
      </c>
    </row>
    <row r="2214" spans="1:6" s="67" customFormat="1" ht="12">
      <c r="A2214" s="57">
        <v>540818</v>
      </c>
      <c r="B2214" s="65" t="s">
        <v>165</v>
      </c>
      <c r="C2214" s="68">
        <v>214973349</v>
      </c>
      <c r="D2214" s="74" t="s">
        <v>2391</v>
      </c>
      <c r="E2214" s="73">
        <v>0</v>
      </c>
      <c r="F2214" s="66">
        <v>188074</v>
      </c>
    </row>
    <row r="2215" spans="1:6" s="67" customFormat="1" ht="12">
      <c r="A2215" s="57">
        <v>540818</v>
      </c>
      <c r="B2215" s="65" t="s">
        <v>165</v>
      </c>
      <c r="C2215" s="68">
        <v>215273352</v>
      </c>
      <c r="D2215" s="74" t="s">
        <v>2392</v>
      </c>
      <c r="E2215" s="73">
        <v>0</v>
      </c>
      <c r="F2215" s="66">
        <v>98971</v>
      </c>
    </row>
    <row r="2216" spans="1:6" s="67" customFormat="1" ht="12">
      <c r="A2216" s="57">
        <v>540818</v>
      </c>
      <c r="B2216" s="65" t="s">
        <v>165</v>
      </c>
      <c r="C2216" s="68">
        <v>210873408</v>
      </c>
      <c r="D2216" s="74" t="s">
        <v>2393</v>
      </c>
      <c r="E2216" s="73">
        <v>0</v>
      </c>
      <c r="F2216" s="66">
        <v>133050</v>
      </c>
    </row>
    <row r="2217" spans="1:6" s="67" customFormat="1" ht="12">
      <c r="A2217" s="57">
        <v>540818</v>
      </c>
      <c r="B2217" s="65" t="s">
        <v>165</v>
      </c>
      <c r="C2217" s="68">
        <v>211173411</v>
      </c>
      <c r="D2217" s="74" t="s">
        <v>2394</v>
      </c>
      <c r="E2217" s="73">
        <v>0</v>
      </c>
      <c r="F2217" s="66">
        <v>301058</v>
      </c>
    </row>
    <row r="2218" spans="1:6" s="67" customFormat="1" ht="12">
      <c r="A2218" s="57">
        <v>540818</v>
      </c>
      <c r="B2218" s="65" t="s">
        <v>165</v>
      </c>
      <c r="C2218" s="68">
        <v>214373443</v>
      </c>
      <c r="D2218" s="74" t="s">
        <v>2395</v>
      </c>
      <c r="E2218" s="73">
        <v>0</v>
      </c>
      <c r="F2218" s="66">
        <v>234321</v>
      </c>
    </row>
    <row r="2219" spans="1:6" s="67" customFormat="1" ht="12">
      <c r="A2219" s="57">
        <v>540818</v>
      </c>
      <c r="B2219" s="65" t="s">
        <v>165</v>
      </c>
      <c r="C2219" s="68">
        <v>214973449</v>
      </c>
      <c r="D2219" s="74" t="s">
        <v>2396</v>
      </c>
      <c r="E2219" s="73">
        <v>0</v>
      </c>
      <c r="F2219" s="66">
        <v>246307</v>
      </c>
    </row>
    <row r="2220" spans="1:6" s="67" customFormat="1" ht="12">
      <c r="A2220" s="57">
        <v>540818</v>
      </c>
      <c r="B2220" s="65" t="s">
        <v>165</v>
      </c>
      <c r="C2220" s="68">
        <v>216173461</v>
      </c>
      <c r="D2220" s="74" t="s">
        <v>2397</v>
      </c>
      <c r="E2220" s="73">
        <v>0</v>
      </c>
      <c r="F2220" s="66">
        <v>38075</v>
      </c>
    </row>
    <row r="2221" spans="1:6" s="67" customFormat="1" ht="12">
      <c r="A2221" s="57">
        <v>540818</v>
      </c>
      <c r="B2221" s="65" t="s">
        <v>165</v>
      </c>
      <c r="C2221" s="68">
        <v>218373483</v>
      </c>
      <c r="D2221" s="74" t="s">
        <v>2398</v>
      </c>
      <c r="E2221" s="73">
        <v>0</v>
      </c>
      <c r="F2221" s="66">
        <v>149211</v>
      </c>
    </row>
    <row r="2222" spans="1:6" s="67" customFormat="1" ht="12">
      <c r="A2222" s="57">
        <v>540818</v>
      </c>
      <c r="B2222" s="65" t="s">
        <v>165</v>
      </c>
      <c r="C2222" s="68">
        <v>210473504</v>
      </c>
      <c r="D2222" s="74" t="s">
        <v>2399</v>
      </c>
      <c r="E2222" s="73">
        <v>0</v>
      </c>
      <c r="F2222" s="66">
        <v>339798</v>
      </c>
    </row>
    <row r="2223" spans="1:6" s="67" customFormat="1" ht="12">
      <c r="A2223" s="57">
        <v>540818</v>
      </c>
      <c r="B2223" s="65" t="s">
        <v>165</v>
      </c>
      <c r="C2223" s="68">
        <v>212073520</v>
      </c>
      <c r="D2223" s="74" t="s">
        <v>2400</v>
      </c>
      <c r="E2223" s="73">
        <v>0</v>
      </c>
      <c r="F2223" s="66">
        <v>66162</v>
      </c>
    </row>
    <row r="2224" spans="1:6" s="67" customFormat="1" ht="12">
      <c r="A2224" s="57">
        <v>540818</v>
      </c>
      <c r="B2224" s="65" t="s">
        <v>165</v>
      </c>
      <c r="C2224" s="68">
        <v>214773547</v>
      </c>
      <c r="D2224" s="74" t="s">
        <v>2401</v>
      </c>
      <c r="E2224" s="73">
        <v>0</v>
      </c>
      <c r="F2224" s="66">
        <v>37924</v>
      </c>
    </row>
    <row r="2225" spans="1:6" s="67" customFormat="1" ht="12">
      <c r="A2225" s="57">
        <v>540818</v>
      </c>
      <c r="B2225" s="65" t="s">
        <v>165</v>
      </c>
      <c r="C2225" s="68">
        <v>215573555</v>
      </c>
      <c r="D2225" s="74" t="s">
        <v>2402</v>
      </c>
      <c r="E2225" s="73">
        <v>0</v>
      </c>
      <c r="F2225" s="66">
        <v>275534</v>
      </c>
    </row>
    <row r="2226" spans="1:6" s="67" customFormat="1" ht="12">
      <c r="A2226" s="57">
        <v>540818</v>
      </c>
      <c r="B2226" s="65" t="s">
        <v>165</v>
      </c>
      <c r="C2226" s="68">
        <v>216373563</v>
      </c>
      <c r="D2226" s="74" t="s">
        <v>2403</v>
      </c>
      <c r="E2226" s="73">
        <v>0</v>
      </c>
      <c r="F2226" s="66">
        <v>72034</v>
      </c>
    </row>
    <row r="2227" spans="1:6" s="67" customFormat="1" ht="12">
      <c r="A2227" s="57">
        <v>540818</v>
      </c>
      <c r="B2227" s="65" t="s">
        <v>165</v>
      </c>
      <c r="C2227" s="68">
        <v>218573585</v>
      </c>
      <c r="D2227" s="74" t="s">
        <v>2404</v>
      </c>
      <c r="E2227" s="73">
        <v>0</v>
      </c>
      <c r="F2227" s="66">
        <v>169824</v>
      </c>
    </row>
    <row r="2228" spans="1:6" s="67" customFormat="1" ht="12">
      <c r="A2228" s="57">
        <v>540818</v>
      </c>
      <c r="B2228" s="65" t="s">
        <v>165</v>
      </c>
      <c r="C2228" s="68">
        <v>211673616</v>
      </c>
      <c r="D2228" s="74" t="s">
        <v>0</v>
      </c>
      <c r="E2228" s="73">
        <v>0</v>
      </c>
      <c r="F2228" s="66">
        <v>239463</v>
      </c>
    </row>
    <row r="2229" spans="1:6" s="67" customFormat="1" ht="12">
      <c r="A2229" s="57">
        <v>540818</v>
      </c>
      <c r="B2229" s="65" t="s">
        <v>165</v>
      </c>
      <c r="C2229" s="68">
        <v>212273622</v>
      </c>
      <c r="D2229" s="74" t="s">
        <v>1</v>
      </c>
      <c r="E2229" s="73">
        <v>0</v>
      </c>
      <c r="F2229" s="66">
        <v>46701</v>
      </c>
    </row>
    <row r="2230" spans="1:6" s="67" customFormat="1" ht="12">
      <c r="A2230" s="57">
        <v>540818</v>
      </c>
      <c r="B2230" s="65" t="s">
        <v>165</v>
      </c>
      <c r="C2230" s="68">
        <v>212473624</v>
      </c>
      <c r="D2230" s="74" t="s">
        <v>2</v>
      </c>
      <c r="E2230" s="73">
        <v>0</v>
      </c>
      <c r="F2230" s="66">
        <v>191544</v>
      </c>
    </row>
    <row r="2231" spans="1:6" s="67" customFormat="1" ht="12">
      <c r="A2231" s="57">
        <v>540818</v>
      </c>
      <c r="B2231" s="65" t="s">
        <v>165</v>
      </c>
      <c r="C2231" s="68">
        <v>217173671</v>
      </c>
      <c r="D2231" s="74" t="s">
        <v>3</v>
      </c>
      <c r="E2231" s="73">
        <v>0</v>
      </c>
      <c r="F2231" s="66">
        <v>99546</v>
      </c>
    </row>
    <row r="2232" spans="1:6" s="67" customFormat="1" ht="12">
      <c r="A2232" s="57">
        <v>540818</v>
      </c>
      <c r="B2232" s="65" t="s">
        <v>165</v>
      </c>
      <c r="C2232" s="68">
        <v>217573675</v>
      </c>
      <c r="D2232" s="74" t="s">
        <v>4</v>
      </c>
      <c r="E2232" s="73">
        <v>0</v>
      </c>
      <c r="F2232" s="66">
        <v>125825</v>
      </c>
    </row>
    <row r="2233" spans="1:6" s="67" customFormat="1" ht="12">
      <c r="A2233" s="57">
        <v>540818</v>
      </c>
      <c r="B2233" s="65" t="s">
        <v>165</v>
      </c>
      <c r="C2233" s="68">
        <v>217873678</v>
      </c>
      <c r="D2233" s="74" t="s">
        <v>5</v>
      </c>
      <c r="E2233" s="73">
        <v>0</v>
      </c>
      <c r="F2233" s="66">
        <v>108324</v>
      </c>
    </row>
    <row r="2234" spans="1:6" s="67" customFormat="1" ht="12">
      <c r="A2234" s="57">
        <v>540818</v>
      </c>
      <c r="B2234" s="65" t="s">
        <v>165</v>
      </c>
      <c r="C2234" s="68">
        <v>218673686</v>
      </c>
      <c r="D2234" s="74" t="s">
        <v>6</v>
      </c>
      <c r="E2234" s="73">
        <v>0</v>
      </c>
      <c r="F2234" s="66">
        <v>56961</v>
      </c>
    </row>
    <row r="2235" spans="1:6" s="67" customFormat="1" ht="12">
      <c r="A2235" s="57">
        <v>540818</v>
      </c>
      <c r="B2235" s="65" t="s">
        <v>165</v>
      </c>
      <c r="C2235" s="68">
        <v>217073770</v>
      </c>
      <c r="D2235" s="74" t="s">
        <v>7</v>
      </c>
      <c r="E2235" s="73">
        <v>0</v>
      </c>
      <c r="F2235" s="66">
        <v>36386</v>
      </c>
    </row>
    <row r="2236" spans="1:6" s="67" customFormat="1" ht="12">
      <c r="A2236" s="57">
        <v>540818</v>
      </c>
      <c r="B2236" s="65" t="s">
        <v>165</v>
      </c>
      <c r="C2236" s="68">
        <v>215473854</v>
      </c>
      <c r="D2236" s="74" t="s">
        <v>8</v>
      </c>
      <c r="E2236" s="73">
        <v>0</v>
      </c>
      <c r="F2236" s="66">
        <v>44038</v>
      </c>
    </row>
    <row r="2237" spans="1:6" s="67" customFormat="1" ht="12">
      <c r="A2237" s="57">
        <v>540818</v>
      </c>
      <c r="B2237" s="65" t="s">
        <v>165</v>
      </c>
      <c r="C2237" s="68">
        <v>216173861</v>
      </c>
      <c r="D2237" s="74" t="s">
        <v>9</v>
      </c>
      <c r="E2237" s="73">
        <v>0</v>
      </c>
      <c r="F2237" s="66">
        <v>102845</v>
      </c>
    </row>
    <row r="2238" spans="1:6" s="67" customFormat="1" ht="12">
      <c r="A2238" s="57">
        <v>540818</v>
      </c>
      <c r="B2238" s="65" t="s">
        <v>165</v>
      </c>
      <c r="C2238" s="68">
        <v>217073870</v>
      </c>
      <c r="D2238" s="74" t="s">
        <v>10</v>
      </c>
      <c r="E2238" s="73">
        <v>0</v>
      </c>
      <c r="F2238" s="66">
        <v>81265</v>
      </c>
    </row>
    <row r="2239" spans="1:6" s="67" customFormat="1" ht="12">
      <c r="A2239" s="57">
        <v>540818</v>
      </c>
      <c r="B2239" s="65" t="s">
        <v>165</v>
      </c>
      <c r="C2239" s="68">
        <v>217373873</v>
      </c>
      <c r="D2239" s="74" t="s">
        <v>11</v>
      </c>
      <c r="E2239" s="73">
        <v>0</v>
      </c>
      <c r="F2239" s="66">
        <v>44370</v>
      </c>
    </row>
    <row r="2240" spans="1:6" s="67" customFormat="1" ht="12">
      <c r="A2240" s="57">
        <v>540818</v>
      </c>
      <c r="B2240" s="65" t="s">
        <v>165</v>
      </c>
      <c r="C2240" s="68">
        <v>212076020</v>
      </c>
      <c r="D2240" s="74" t="s">
        <v>12</v>
      </c>
      <c r="E2240" s="73">
        <v>0</v>
      </c>
      <c r="F2240" s="66">
        <v>109957</v>
      </c>
    </row>
    <row r="2241" spans="1:6" s="67" customFormat="1" ht="12">
      <c r="A2241" s="57">
        <v>540818</v>
      </c>
      <c r="B2241" s="65" t="s">
        <v>165</v>
      </c>
      <c r="C2241" s="68">
        <v>213676036</v>
      </c>
      <c r="D2241" s="74" t="s">
        <v>13</v>
      </c>
      <c r="E2241" s="73">
        <v>0</v>
      </c>
      <c r="F2241" s="66">
        <v>137893</v>
      </c>
    </row>
    <row r="2242" spans="1:6" s="67" customFormat="1" ht="12">
      <c r="A2242" s="57">
        <v>540818</v>
      </c>
      <c r="B2242" s="65" t="s">
        <v>165</v>
      </c>
      <c r="C2242" s="68">
        <v>214176041</v>
      </c>
      <c r="D2242" s="74" t="s">
        <v>14</v>
      </c>
      <c r="E2242" s="73">
        <v>0</v>
      </c>
      <c r="F2242" s="66">
        <v>125060</v>
      </c>
    </row>
    <row r="2243" spans="1:6" s="67" customFormat="1" ht="12">
      <c r="A2243" s="57">
        <v>540818</v>
      </c>
      <c r="B2243" s="65" t="s">
        <v>165</v>
      </c>
      <c r="C2243" s="68">
        <v>215476054</v>
      </c>
      <c r="D2243" s="74" t="s">
        <v>15</v>
      </c>
      <c r="E2243" s="73">
        <v>0</v>
      </c>
      <c r="F2243" s="66">
        <v>44885</v>
      </c>
    </row>
    <row r="2244" spans="1:6" s="67" customFormat="1" ht="12">
      <c r="A2244" s="57">
        <v>540818</v>
      </c>
      <c r="B2244" s="65" t="s">
        <v>165</v>
      </c>
      <c r="C2244" s="68">
        <v>210076100</v>
      </c>
      <c r="D2244" s="74" t="s">
        <v>16</v>
      </c>
      <c r="E2244" s="73">
        <v>0</v>
      </c>
      <c r="F2244" s="66">
        <v>117675</v>
      </c>
    </row>
    <row r="2245" spans="1:6" s="67" customFormat="1" ht="12">
      <c r="A2245" s="57">
        <v>540818</v>
      </c>
      <c r="B2245" s="65" t="s">
        <v>165</v>
      </c>
      <c r="C2245" s="68">
        <v>211376113</v>
      </c>
      <c r="D2245" s="74" t="s">
        <v>17</v>
      </c>
      <c r="E2245" s="73">
        <v>0</v>
      </c>
      <c r="F2245" s="66">
        <v>104146</v>
      </c>
    </row>
    <row r="2246" spans="1:6" s="67" customFormat="1" ht="12">
      <c r="A2246" s="57">
        <v>540818</v>
      </c>
      <c r="B2246" s="65" t="s">
        <v>165</v>
      </c>
      <c r="C2246" s="68">
        <v>212276122</v>
      </c>
      <c r="D2246" s="74" t="s">
        <v>18</v>
      </c>
      <c r="E2246" s="73">
        <v>0</v>
      </c>
      <c r="F2246" s="66">
        <v>210865</v>
      </c>
    </row>
    <row r="2247" spans="1:6" s="67" customFormat="1" ht="12">
      <c r="A2247" s="57">
        <v>540818</v>
      </c>
      <c r="B2247" s="65" t="s">
        <v>165</v>
      </c>
      <c r="C2247" s="68">
        <v>212676126</v>
      </c>
      <c r="D2247" s="74" t="s">
        <v>19</v>
      </c>
      <c r="E2247" s="73">
        <v>0</v>
      </c>
      <c r="F2247" s="66">
        <v>118613</v>
      </c>
    </row>
    <row r="2248" spans="1:6" s="67" customFormat="1" ht="12">
      <c r="A2248" s="57">
        <v>540818</v>
      </c>
      <c r="B2248" s="65" t="s">
        <v>165</v>
      </c>
      <c r="C2248" s="68">
        <v>213076130</v>
      </c>
      <c r="D2248" s="74" t="s">
        <v>20</v>
      </c>
      <c r="E2248" s="73">
        <v>0</v>
      </c>
      <c r="F2248" s="66">
        <v>413104</v>
      </c>
    </row>
    <row r="2249" spans="1:6" s="67" customFormat="1" ht="12">
      <c r="A2249" s="57">
        <v>540818</v>
      </c>
      <c r="B2249" s="65" t="s">
        <v>165</v>
      </c>
      <c r="C2249" s="68">
        <v>213376233</v>
      </c>
      <c r="D2249" s="74" t="s">
        <v>21</v>
      </c>
      <c r="E2249" s="73">
        <v>0</v>
      </c>
      <c r="F2249" s="66">
        <v>232445</v>
      </c>
    </row>
    <row r="2250" spans="1:6" s="67" customFormat="1" ht="12">
      <c r="A2250" s="57">
        <v>540818</v>
      </c>
      <c r="B2250" s="65" t="s">
        <v>165</v>
      </c>
      <c r="C2250" s="68">
        <v>214376243</v>
      </c>
      <c r="D2250" s="74" t="s">
        <v>22</v>
      </c>
      <c r="E2250" s="73">
        <v>0</v>
      </c>
      <c r="F2250" s="66">
        <v>70036</v>
      </c>
    </row>
    <row r="2251" spans="1:6" s="67" customFormat="1" ht="12">
      <c r="A2251" s="57">
        <v>540818</v>
      </c>
      <c r="B2251" s="65" t="s">
        <v>165</v>
      </c>
      <c r="C2251" s="68">
        <v>214676246</v>
      </c>
      <c r="D2251" s="74" t="s">
        <v>23</v>
      </c>
      <c r="E2251" s="73">
        <v>0</v>
      </c>
      <c r="F2251" s="66">
        <v>58111</v>
      </c>
    </row>
    <row r="2252" spans="1:6" s="67" customFormat="1" ht="12">
      <c r="A2252" s="57">
        <v>540818</v>
      </c>
      <c r="B2252" s="65" t="s">
        <v>165</v>
      </c>
      <c r="C2252" s="68">
        <v>214876248</v>
      </c>
      <c r="D2252" s="74" t="s">
        <v>24</v>
      </c>
      <c r="E2252" s="73">
        <v>0</v>
      </c>
      <c r="F2252" s="66">
        <v>303903</v>
      </c>
    </row>
    <row r="2253" spans="1:6" s="67" customFormat="1" ht="12">
      <c r="A2253" s="57">
        <v>540818</v>
      </c>
      <c r="B2253" s="65" t="s">
        <v>165</v>
      </c>
      <c r="C2253" s="68">
        <v>215076250</v>
      </c>
      <c r="D2253" s="74" t="s">
        <v>25</v>
      </c>
      <c r="E2253" s="73">
        <v>0</v>
      </c>
      <c r="F2253" s="66">
        <v>110351</v>
      </c>
    </row>
    <row r="2254" spans="1:6" s="67" customFormat="1" ht="12">
      <c r="A2254" s="57">
        <v>540818</v>
      </c>
      <c r="B2254" s="65" t="s">
        <v>165</v>
      </c>
      <c r="C2254" s="68">
        <v>217576275</v>
      </c>
      <c r="D2254" s="74" t="s">
        <v>26</v>
      </c>
      <c r="E2254" s="73">
        <v>0</v>
      </c>
      <c r="F2254" s="66">
        <v>371427</v>
      </c>
    </row>
    <row r="2255" spans="1:6" s="67" customFormat="1" ht="12">
      <c r="A2255" s="57">
        <v>540818</v>
      </c>
      <c r="B2255" s="65" t="s">
        <v>165</v>
      </c>
      <c r="C2255" s="68">
        <v>210676306</v>
      </c>
      <c r="D2255" s="74" t="s">
        <v>27</v>
      </c>
      <c r="E2255" s="73">
        <v>0</v>
      </c>
      <c r="F2255" s="66">
        <v>119400</v>
      </c>
    </row>
    <row r="2256" spans="1:6" s="67" customFormat="1" ht="12">
      <c r="A2256" s="57">
        <v>540818</v>
      </c>
      <c r="B2256" s="65" t="s">
        <v>165</v>
      </c>
      <c r="C2256" s="68">
        <v>211876318</v>
      </c>
      <c r="D2256" s="74" t="s">
        <v>28</v>
      </c>
      <c r="E2256" s="73">
        <v>0</v>
      </c>
      <c r="F2256" s="66">
        <v>206113</v>
      </c>
    </row>
    <row r="2257" spans="1:6" s="67" customFormat="1" ht="12">
      <c r="A2257" s="57">
        <v>540818</v>
      </c>
      <c r="B2257" s="65" t="s">
        <v>165</v>
      </c>
      <c r="C2257" s="68">
        <v>216476364</v>
      </c>
      <c r="D2257" s="74" t="s">
        <v>29</v>
      </c>
      <c r="E2257" s="73">
        <v>0</v>
      </c>
      <c r="F2257" s="66">
        <v>464708</v>
      </c>
    </row>
    <row r="2258" spans="1:6" s="67" customFormat="1" ht="12">
      <c r="A2258" s="57">
        <v>540818</v>
      </c>
      <c r="B2258" s="65" t="s">
        <v>165</v>
      </c>
      <c r="C2258" s="68">
        <v>217776377</v>
      </c>
      <c r="D2258" s="74" t="s">
        <v>30</v>
      </c>
      <c r="E2258" s="73">
        <v>0</v>
      </c>
      <c r="F2258" s="66">
        <v>81840</v>
      </c>
    </row>
    <row r="2259" spans="1:6" s="67" customFormat="1" ht="12">
      <c r="A2259" s="57">
        <v>540818</v>
      </c>
      <c r="B2259" s="65" t="s">
        <v>165</v>
      </c>
      <c r="C2259" s="68">
        <v>210076400</v>
      </c>
      <c r="D2259" s="74" t="s">
        <v>31</v>
      </c>
      <c r="E2259" s="73">
        <v>0</v>
      </c>
      <c r="F2259" s="66">
        <v>218855</v>
      </c>
    </row>
    <row r="2260" spans="1:6" s="67" customFormat="1" ht="12">
      <c r="A2260" s="57">
        <v>540818</v>
      </c>
      <c r="B2260" s="65" t="s">
        <v>165</v>
      </c>
      <c r="C2260" s="68">
        <v>210376403</v>
      </c>
      <c r="D2260" s="74" t="s">
        <v>32</v>
      </c>
      <c r="E2260" s="73">
        <v>0</v>
      </c>
      <c r="F2260" s="66">
        <v>106900</v>
      </c>
    </row>
    <row r="2261" spans="1:6" s="67" customFormat="1" ht="12">
      <c r="A2261" s="57">
        <v>540818</v>
      </c>
      <c r="B2261" s="65" t="s">
        <v>165</v>
      </c>
      <c r="C2261" s="68">
        <v>219776497</v>
      </c>
      <c r="D2261" s="74" t="s">
        <v>33</v>
      </c>
      <c r="E2261" s="73">
        <v>0</v>
      </c>
      <c r="F2261" s="66">
        <v>100877</v>
      </c>
    </row>
    <row r="2262" spans="1:6" s="67" customFormat="1" ht="12">
      <c r="A2262" s="57">
        <v>540818</v>
      </c>
      <c r="B2262" s="65" t="s">
        <v>165</v>
      </c>
      <c r="C2262" s="68">
        <v>216376563</v>
      </c>
      <c r="D2262" s="74" t="s">
        <v>34</v>
      </c>
      <c r="E2262" s="73">
        <v>0</v>
      </c>
      <c r="F2262" s="66">
        <v>357384</v>
      </c>
    </row>
    <row r="2263" spans="1:6" s="67" customFormat="1" ht="12">
      <c r="A2263" s="57">
        <v>540818</v>
      </c>
      <c r="B2263" s="65" t="s">
        <v>165</v>
      </c>
      <c r="C2263" s="68">
        <v>210676606</v>
      </c>
      <c r="D2263" s="74" t="s">
        <v>35</v>
      </c>
      <c r="E2263" s="73">
        <v>0</v>
      </c>
      <c r="F2263" s="66">
        <v>122336</v>
      </c>
    </row>
    <row r="2264" spans="1:6" s="67" customFormat="1" ht="12">
      <c r="A2264" s="57">
        <v>540818</v>
      </c>
      <c r="B2264" s="65" t="s">
        <v>165</v>
      </c>
      <c r="C2264" s="68">
        <v>211676616</v>
      </c>
      <c r="D2264" s="74" t="s">
        <v>36</v>
      </c>
      <c r="E2264" s="73">
        <v>0</v>
      </c>
      <c r="F2264" s="66">
        <v>131658</v>
      </c>
    </row>
    <row r="2265" spans="1:6" s="67" customFormat="1" ht="12">
      <c r="A2265" s="57">
        <v>540818</v>
      </c>
      <c r="B2265" s="65" t="s">
        <v>165</v>
      </c>
      <c r="C2265" s="68">
        <v>212276622</v>
      </c>
      <c r="D2265" s="74" t="s">
        <v>37</v>
      </c>
      <c r="E2265" s="73">
        <v>0</v>
      </c>
      <c r="F2265" s="66">
        <v>256264</v>
      </c>
    </row>
    <row r="2266" spans="1:6" s="67" customFormat="1" ht="12">
      <c r="A2266" s="57">
        <v>540818</v>
      </c>
      <c r="B2266" s="65" t="s">
        <v>165</v>
      </c>
      <c r="C2266" s="68">
        <v>217076670</v>
      </c>
      <c r="D2266" s="74" t="s">
        <v>38</v>
      </c>
      <c r="E2266" s="73">
        <v>0</v>
      </c>
      <c r="F2266" s="66">
        <v>116253</v>
      </c>
    </row>
    <row r="2267" spans="1:6" s="67" customFormat="1" ht="12">
      <c r="A2267" s="57">
        <v>540818</v>
      </c>
      <c r="B2267" s="65" t="s">
        <v>165</v>
      </c>
      <c r="C2267" s="68">
        <v>213676736</v>
      </c>
      <c r="D2267" s="74" t="s">
        <v>39</v>
      </c>
      <c r="E2267" s="73">
        <v>0</v>
      </c>
      <c r="F2267" s="66">
        <v>324696</v>
      </c>
    </row>
    <row r="2268" spans="1:6" s="67" customFormat="1" ht="12">
      <c r="A2268" s="57">
        <v>540818</v>
      </c>
      <c r="B2268" s="65" t="s">
        <v>165</v>
      </c>
      <c r="C2268" s="68">
        <v>212376823</v>
      </c>
      <c r="D2268" s="74" t="s">
        <v>40</v>
      </c>
      <c r="E2268" s="73">
        <v>0</v>
      </c>
      <c r="F2268" s="66">
        <v>127603</v>
      </c>
    </row>
    <row r="2269" spans="1:6" s="67" customFormat="1" ht="12">
      <c r="A2269" s="57">
        <v>540818</v>
      </c>
      <c r="B2269" s="65" t="s">
        <v>165</v>
      </c>
      <c r="C2269" s="68">
        <v>212876828</v>
      </c>
      <c r="D2269" s="74" t="s">
        <v>41</v>
      </c>
      <c r="E2269" s="73">
        <v>0</v>
      </c>
      <c r="F2269" s="66">
        <v>133171</v>
      </c>
    </row>
    <row r="2270" spans="1:6" s="67" customFormat="1" ht="12">
      <c r="A2270" s="57">
        <v>540818</v>
      </c>
      <c r="B2270" s="65" t="s">
        <v>165</v>
      </c>
      <c r="C2270" s="68">
        <v>214576845</v>
      </c>
      <c r="D2270" s="74" t="s">
        <v>42</v>
      </c>
      <c r="E2270" s="73">
        <v>0</v>
      </c>
      <c r="F2270" s="66">
        <v>36955</v>
      </c>
    </row>
    <row r="2271" spans="1:6" s="67" customFormat="1" ht="12">
      <c r="A2271" s="57">
        <v>540818</v>
      </c>
      <c r="B2271" s="65" t="s">
        <v>165</v>
      </c>
      <c r="C2271" s="68">
        <v>216376863</v>
      </c>
      <c r="D2271" s="74" t="s">
        <v>43</v>
      </c>
      <c r="E2271" s="73">
        <v>0</v>
      </c>
      <c r="F2271" s="66">
        <v>57143</v>
      </c>
    </row>
    <row r="2272" spans="1:6" s="67" customFormat="1" ht="12">
      <c r="A2272" s="57">
        <v>540818</v>
      </c>
      <c r="B2272" s="65" t="s">
        <v>165</v>
      </c>
      <c r="C2272" s="68">
        <v>216976869</v>
      </c>
      <c r="D2272" s="74" t="s">
        <v>44</v>
      </c>
      <c r="E2272" s="73">
        <v>0</v>
      </c>
      <c r="F2272" s="66">
        <v>54510</v>
      </c>
    </row>
    <row r="2273" spans="1:6" s="67" customFormat="1" ht="12">
      <c r="A2273" s="57">
        <v>540818</v>
      </c>
      <c r="B2273" s="65" t="s">
        <v>165</v>
      </c>
      <c r="C2273" s="68">
        <v>219076890</v>
      </c>
      <c r="D2273" s="74" t="s">
        <v>45</v>
      </c>
      <c r="E2273" s="73">
        <v>0</v>
      </c>
      <c r="F2273" s="66">
        <v>127754</v>
      </c>
    </row>
    <row r="2274" spans="1:6" s="67" customFormat="1" ht="12">
      <c r="A2274" s="57">
        <v>540818</v>
      </c>
      <c r="B2274" s="65" t="s">
        <v>165</v>
      </c>
      <c r="C2274" s="68">
        <v>219276892</v>
      </c>
      <c r="D2274" s="74" t="s">
        <v>46</v>
      </c>
      <c r="E2274" s="73">
        <v>0</v>
      </c>
      <c r="F2274" s="66">
        <v>659986</v>
      </c>
    </row>
    <row r="2275" spans="1:6" s="67" customFormat="1" ht="12">
      <c r="A2275" s="57">
        <v>540818</v>
      </c>
      <c r="B2275" s="65" t="s">
        <v>165</v>
      </c>
      <c r="C2275" s="68">
        <v>219576895</v>
      </c>
      <c r="D2275" s="74" t="s">
        <v>47</v>
      </c>
      <c r="E2275" s="73">
        <v>0</v>
      </c>
      <c r="F2275" s="66">
        <v>275332</v>
      </c>
    </row>
    <row r="2276" spans="1:6" s="67" customFormat="1" ht="12">
      <c r="A2276" s="57">
        <v>540818</v>
      </c>
      <c r="B2276" s="65" t="s">
        <v>165</v>
      </c>
      <c r="C2276" s="59">
        <v>210181001</v>
      </c>
      <c r="D2276" s="74" t="s">
        <v>48</v>
      </c>
      <c r="E2276" s="73">
        <v>0</v>
      </c>
      <c r="F2276" s="66">
        <v>499484</v>
      </c>
    </row>
    <row r="2277" spans="1:6" s="67" customFormat="1" ht="12">
      <c r="A2277" s="57">
        <v>540818</v>
      </c>
      <c r="B2277" s="65" t="s">
        <v>165</v>
      </c>
      <c r="C2277" s="59">
        <v>216581065</v>
      </c>
      <c r="D2277" s="74" t="s">
        <v>49</v>
      </c>
      <c r="E2277" s="73">
        <v>0</v>
      </c>
      <c r="F2277" s="66">
        <v>350473</v>
      </c>
    </row>
    <row r="2278" spans="1:6" s="67" customFormat="1" ht="12">
      <c r="A2278" s="57">
        <v>540818</v>
      </c>
      <c r="B2278" s="65" t="s">
        <v>165</v>
      </c>
      <c r="C2278" s="59">
        <v>212081220</v>
      </c>
      <c r="D2278" s="74" t="s">
        <v>50</v>
      </c>
      <c r="E2278" s="73">
        <v>0</v>
      </c>
      <c r="F2278" s="66">
        <v>29349</v>
      </c>
    </row>
    <row r="2279" spans="1:6" s="67" customFormat="1" ht="12">
      <c r="A2279" s="57">
        <v>540818</v>
      </c>
      <c r="B2279" s="65" t="s">
        <v>165</v>
      </c>
      <c r="C2279" s="59">
        <v>210081300</v>
      </c>
      <c r="D2279" s="74" t="s">
        <v>51</v>
      </c>
      <c r="E2279" s="73">
        <v>0</v>
      </c>
      <c r="F2279" s="66">
        <v>203485</v>
      </c>
    </row>
    <row r="2280" spans="1:6" s="67" customFormat="1" ht="12">
      <c r="A2280" s="57">
        <v>540818</v>
      </c>
      <c r="B2280" s="65" t="s">
        <v>165</v>
      </c>
      <c r="C2280" s="59">
        <v>219181591</v>
      </c>
      <c r="D2280" s="74" t="s">
        <v>52</v>
      </c>
      <c r="E2280" s="73">
        <v>0</v>
      </c>
      <c r="F2280" s="66">
        <v>34291</v>
      </c>
    </row>
    <row r="2281" spans="1:6" s="67" customFormat="1" ht="12">
      <c r="A2281" s="57">
        <v>540818</v>
      </c>
      <c r="B2281" s="65" t="s">
        <v>165</v>
      </c>
      <c r="C2281" s="59">
        <v>213681736</v>
      </c>
      <c r="D2281" s="74" t="s">
        <v>53</v>
      </c>
      <c r="E2281" s="73">
        <v>0</v>
      </c>
      <c r="F2281" s="66">
        <v>397456</v>
      </c>
    </row>
    <row r="2282" spans="1:6" s="67" customFormat="1" ht="12">
      <c r="A2282" s="57">
        <v>540818</v>
      </c>
      <c r="B2282" s="65" t="s">
        <v>165</v>
      </c>
      <c r="C2282" s="59">
        <v>219481794</v>
      </c>
      <c r="D2282" s="74" t="s">
        <v>54</v>
      </c>
      <c r="E2282" s="73">
        <v>0</v>
      </c>
      <c r="F2282" s="66">
        <v>427453</v>
      </c>
    </row>
    <row r="2283" spans="1:6" s="67" customFormat="1" ht="12">
      <c r="A2283" s="57">
        <v>540818</v>
      </c>
      <c r="B2283" s="65" t="s">
        <v>165</v>
      </c>
      <c r="C2283" s="68">
        <v>210185001</v>
      </c>
      <c r="D2283" s="74" t="s">
        <v>55</v>
      </c>
      <c r="E2283" s="73">
        <v>0</v>
      </c>
      <c r="F2283" s="66">
        <v>818248</v>
      </c>
    </row>
    <row r="2284" spans="1:6" s="67" customFormat="1" ht="12">
      <c r="A2284" s="57">
        <v>540818</v>
      </c>
      <c r="B2284" s="65" t="s">
        <v>165</v>
      </c>
      <c r="C2284" s="68">
        <v>211085010</v>
      </c>
      <c r="D2284" s="74" t="s">
        <v>56</v>
      </c>
      <c r="E2284" s="73">
        <v>0</v>
      </c>
      <c r="F2284" s="66">
        <v>257687</v>
      </c>
    </row>
    <row r="2285" spans="1:6" s="67" customFormat="1" ht="12">
      <c r="A2285" s="57">
        <v>540818</v>
      </c>
      <c r="B2285" s="65" t="s">
        <v>165</v>
      </c>
      <c r="C2285" s="68">
        <v>211585015</v>
      </c>
      <c r="D2285" s="74" t="s">
        <v>57</v>
      </c>
      <c r="E2285" s="73">
        <v>0</v>
      </c>
      <c r="F2285" s="66">
        <v>12742</v>
      </c>
    </row>
    <row r="2286" spans="1:6" s="67" customFormat="1" ht="12">
      <c r="A2286" s="57">
        <v>540818</v>
      </c>
      <c r="B2286" s="65" t="s">
        <v>165</v>
      </c>
      <c r="C2286" s="68">
        <v>212585125</v>
      </c>
      <c r="D2286" s="74" t="s">
        <v>58</v>
      </c>
      <c r="E2286" s="73">
        <v>0</v>
      </c>
      <c r="F2286" s="66">
        <v>108420</v>
      </c>
    </row>
    <row r="2287" spans="1:6" s="67" customFormat="1" ht="12">
      <c r="A2287" s="57">
        <v>540818</v>
      </c>
      <c r="B2287" s="65" t="s">
        <v>165</v>
      </c>
      <c r="C2287" s="68">
        <v>213685136</v>
      </c>
      <c r="D2287" s="74" t="s">
        <v>59</v>
      </c>
      <c r="E2287" s="73">
        <v>0</v>
      </c>
      <c r="F2287" s="66">
        <v>14196</v>
      </c>
    </row>
    <row r="2288" spans="1:6" s="67" customFormat="1" ht="12">
      <c r="A2288" s="57">
        <v>540818</v>
      </c>
      <c r="B2288" s="65" t="s">
        <v>165</v>
      </c>
      <c r="C2288" s="68">
        <v>213985139</v>
      </c>
      <c r="D2288" s="74" t="s">
        <v>60</v>
      </c>
      <c r="E2288" s="73">
        <v>0</v>
      </c>
      <c r="F2288" s="66">
        <v>93038</v>
      </c>
    </row>
    <row r="2289" spans="1:6" s="67" customFormat="1" ht="12">
      <c r="A2289" s="57">
        <v>540818</v>
      </c>
      <c r="B2289" s="65" t="s">
        <v>165</v>
      </c>
      <c r="C2289" s="68">
        <v>216285162</v>
      </c>
      <c r="D2289" s="74" t="s">
        <v>61</v>
      </c>
      <c r="E2289" s="73">
        <v>0</v>
      </c>
      <c r="F2289" s="66">
        <v>111864</v>
      </c>
    </row>
    <row r="2290" spans="1:6" s="67" customFormat="1" ht="12">
      <c r="A2290" s="57">
        <v>540818</v>
      </c>
      <c r="B2290" s="65" t="s">
        <v>165</v>
      </c>
      <c r="C2290" s="68">
        <v>212585225</v>
      </c>
      <c r="D2290" s="74" t="s">
        <v>62</v>
      </c>
      <c r="E2290" s="73">
        <v>0</v>
      </c>
      <c r="F2290" s="66">
        <v>94495</v>
      </c>
    </row>
    <row r="2291" spans="1:6" s="67" customFormat="1" ht="12">
      <c r="A2291" s="57">
        <v>540818</v>
      </c>
      <c r="B2291" s="65" t="s">
        <v>165</v>
      </c>
      <c r="C2291" s="68">
        <v>213085230</v>
      </c>
      <c r="D2291" s="74" t="s">
        <v>63</v>
      </c>
      <c r="E2291" s="73">
        <v>0</v>
      </c>
      <c r="F2291" s="66">
        <v>83545</v>
      </c>
    </row>
    <row r="2292" spans="1:6" s="67" customFormat="1" ht="12">
      <c r="A2292" s="57">
        <v>540818</v>
      </c>
      <c r="B2292" s="65" t="s">
        <v>165</v>
      </c>
      <c r="C2292" s="68">
        <v>215085250</v>
      </c>
      <c r="D2292" s="74" t="s">
        <v>64</v>
      </c>
      <c r="E2292" s="73">
        <v>0</v>
      </c>
      <c r="F2292" s="66">
        <v>242558</v>
      </c>
    </row>
    <row r="2293" spans="1:6" s="67" customFormat="1" ht="12">
      <c r="A2293" s="57">
        <v>540818</v>
      </c>
      <c r="B2293" s="65" t="s">
        <v>165</v>
      </c>
      <c r="C2293" s="68">
        <v>216385263</v>
      </c>
      <c r="D2293" s="74" t="s">
        <v>65</v>
      </c>
      <c r="E2293" s="73">
        <v>0</v>
      </c>
      <c r="F2293" s="66">
        <v>64694</v>
      </c>
    </row>
    <row r="2294" spans="1:6" s="67" customFormat="1" ht="12">
      <c r="A2294" s="57">
        <v>540818</v>
      </c>
      <c r="B2294" s="65" t="s">
        <v>165</v>
      </c>
      <c r="C2294" s="68">
        <v>217985279</v>
      </c>
      <c r="D2294" s="74" t="s">
        <v>66</v>
      </c>
      <c r="E2294" s="73">
        <v>0</v>
      </c>
      <c r="F2294" s="66">
        <v>12500</v>
      </c>
    </row>
    <row r="2295" spans="1:6" s="67" customFormat="1" ht="12">
      <c r="A2295" s="57">
        <v>540818</v>
      </c>
      <c r="B2295" s="65" t="s">
        <v>165</v>
      </c>
      <c r="C2295" s="68">
        <v>210085300</v>
      </c>
      <c r="D2295" s="74" t="s">
        <v>67</v>
      </c>
      <c r="E2295" s="73">
        <v>0</v>
      </c>
      <c r="F2295" s="66">
        <v>32355</v>
      </c>
    </row>
    <row r="2296" spans="1:6" s="67" customFormat="1" ht="12">
      <c r="A2296" s="57">
        <v>540818</v>
      </c>
      <c r="B2296" s="65" t="s">
        <v>165</v>
      </c>
      <c r="C2296" s="68">
        <v>211585315</v>
      </c>
      <c r="D2296" s="74" t="s">
        <v>68</v>
      </c>
      <c r="E2296" s="73">
        <v>0</v>
      </c>
      <c r="F2296" s="66">
        <v>16021</v>
      </c>
    </row>
    <row r="2297" spans="1:6" s="67" customFormat="1" ht="12">
      <c r="A2297" s="57">
        <v>540818</v>
      </c>
      <c r="B2297" s="65" t="s">
        <v>165</v>
      </c>
      <c r="C2297" s="68">
        <v>212585325</v>
      </c>
      <c r="D2297" s="74" t="s">
        <v>69</v>
      </c>
      <c r="E2297" s="73">
        <v>0</v>
      </c>
      <c r="F2297" s="66">
        <v>51750</v>
      </c>
    </row>
    <row r="2298" spans="1:6" s="67" customFormat="1" ht="12">
      <c r="A2298" s="57">
        <v>540818</v>
      </c>
      <c r="B2298" s="65" t="s">
        <v>165</v>
      </c>
      <c r="C2298" s="68">
        <v>210085400</v>
      </c>
      <c r="D2298" s="74" t="s">
        <v>70</v>
      </c>
      <c r="E2298" s="73">
        <v>0</v>
      </c>
      <c r="F2298" s="66">
        <v>90978</v>
      </c>
    </row>
    <row r="2299" spans="1:6" s="67" customFormat="1" ht="12">
      <c r="A2299" s="57">
        <v>540818</v>
      </c>
      <c r="B2299" s="65" t="s">
        <v>165</v>
      </c>
      <c r="C2299" s="68">
        <v>211085410</v>
      </c>
      <c r="D2299" s="74" t="s">
        <v>71</v>
      </c>
      <c r="E2299" s="73">
        <v>0</v>
      </c>
      <c r="F2299" s="66">
        <v>138044</v>
      </c>
    </row>
    <row r="2300" spans="1:6" s="67" customFormat="1" ht="12">
      <c r="A2300" s="57">
        <v>540818</v>
      </c>
      <c r="B2300" s="65" t="s">
        <v>165</v>
      </c>
      <c r="C2300" s="68">
        <v>213085430</v>
      </c>
      <c r="D2300" s="74" t="s">
        <v>72</v>
      </c>
      <c r="E2300" s="73">
        <v>0</v>
      </c>
      <c r="F2300" s="66">
        <v>105417</v>
      </c>
    </row>
    <row r="2301" spans="1:6" s="67" customFormat="1" ht="12">
      <c r="A2301" s="57">
        <v>540818</v>
      </c>
      <c r="B2301" s="65" t="s">
        <v>165</v>
      </c>
      <c r="C2301" s="68">
        <v>214085440</v>
      </c>
      <c r="D2301" s="74" t="s">
        <v>73</v>
      </c>
      <c r="E2301" s="73">
        <v>0</v>
      </c>
      <c r="F2301" s="66">
        <v>173880</v>
      </c>
    </row>
    <row r="2302" spans="1:6" s="67" customFormat="1" ht="12">
      <c r="A2302" s="57">
        <v>540818</v>
      </c>
      <c r="B2302" s="65" t="s">
        <v>165</v>
      </c>
      <c r="C2302" s="68">
        <v>210186001</v>
      </c>
      <c r="D2302" s="74" t="s">
        <v>74</v>
      </c>
      <c r="E2302" s="73">
        <v>0</v>
      </c>
      <c r="F2302" s="66">
        <v>306143</v>
      </c>
    </row>
    <row r="2303" spans="1:6" s="67" customFormat="1" ht="12">
      <c r="A2303" s="57">
        <v>540818</v>
      </c>
      <c r="B2303" s="65" t="s">
        <v>165</v>
      </c>
      <c r="C2303" s="68">
        <v>211986219</v>
      </c>
      <c r="D2303" s="74" t="s">
        <v>75</v>
      </c>
      <c r="E2303" s="73">
        <v>0</v>
      </c>
      <c r="F2303" s="66">
        <v>38849</v>
      </c>
    </row>
    <row r="2304" spans="1:6" s="67" customFormat="1" ht="12">
      <c r="A2304" s="57">
        <v>540818</v>
      </c>
      <c r="B2304" s="65" t="s">
        <v>165</v>
      </c>
      <c r="C2304" s="68">
        <v>212086320</v>
      </c>
      <c r="D2304" s="74" t="s">
        <v>76</v>
      </c>
      <c r="E2304" s="73">
        <v>0</v>
      </c>
      <c r="F2304" s="66">
        <v>451934</v>
      </c>
    </row>
    <row r="2305" spans="1:6" s="67" customFormat="1" ht="12">
      <c r="A2305" s="57">
        <v>540818</v>
      </c>
      <c r="B2305" s="65" t="s">
        <v>165</v>
      </c>
      <c r="C2305" s="68">
        <v>216886568</v>
      </c>
      <c r="D2305" s="74" t="s">
        <v>77</v>
      </c>
      <c r="E2305" s="73">
        <v>0</v>
      </c>
      <c r="F2305" s="66">
        <v>516861</v>
      </c>
    </row>
    <row r="2306" spans="1:6" s="67" customFormat="1" ht="12">
      <c r="A2306" s="57">
        <v>540818</v>
      </c>
      <c r="B2306" s="65" t="s">
        <v>165</v>
      </c>
      <c r="C2306" s="68">
        <v>216986569</v>
      </c>
      <c r="D2306" s="74" t="s">
        <v>78</v>
      </c>
      <c r="E2306" s="73">
        <v>0</v>
      </c>
      <c r="F2306" s="66">
        <v>123628</v>
      </c>
    </row>
    <row r="2307" spans="1:6" s="67" customFormat="1" ht="12">
      <c r="A2307" s="57">
        <v>540818</v>
      </c>
      <c r="B2307" s="65" t="s">
        <v>165</v>
      </c>
      <c r="C2307" s="68">
        <v>217186571</v>
      </c>
      <c r="D2307" s="74" t="s">
        <v>79</v>
      </c>
      <c r="E2307" s="73">
        <v>0</v>
      </c>
      <c r="F2307" s="66">
        <v>317513</v>
      </c>
    </row>
    <row r="2308" spans="1:6" s="67" customFormat="1" ht="12">
      <c r="A2308" s="57">
        <v>540818</v>
      </c>
      <c r="B2308" s="65" t="s">
        <v>165</v>
      </c>
      <c r="C2308" s="68">
        <v>217386573</v>
      </c>
      <c r="D2308" s="74" t="s">
        <v>80</v>
      </c>
      <c r="E2308" s="73">
        <v>0</v>
      </c>
      <c r="F2308" s="66">
        <v>263562</v>
      </c>
    </row>
    <row r="2309" spans="1:6" s="67" customFormat="1" ht="12">
      <c r="A2309" s="57">
        <v>540818</v>
      </c>
      <c r="B2309" s="65" t="s">
        <v>165</v>
      </c>
      <c r="C2309" s="68">
        <v>214986749</v>
      </c>
      <c r="D2309" s="74" t="s">
        <v>81</v>
      </c>
      <c r="E2309" s="73">
        <v>0</v>
      </c>
      <c r="F2309" s="66">
        <v>124334</v>
      </c>
    </row>
    <row r="2310" spans="1:6" s="67" customFormat="1" ht="12">
      <c r="A2310" s="57">
        <v>540818</v>
      </c>
      <c r="B2310" s="65" t="s">
        <v>165</v>
      </c>
      <c r="C2310" s="68">
        <v>215586755</v>
      </c>
      <c r="D2310" s="74" t="s">
        <v>82</v>
      </c>
      <c r="E2310" s="73">
        <v>0</v>
      </c>
      <c r="F2310" s="66">
        <v>44413</v>
      </c>
    </row>
    <row r="2311" spans="1:6" s="67" customFormat="1" ht="12">
      <c r="A2311" s="57">
        <v>540818</v>
      </c>
      <c r="B2311" s="65" t="s">
        <v>165</v>
      </c>
      <c r="C2311" s="68">
        <v>215786757</v>
      </c>
      <c r="D2311" s="74" t="s">
        <v>83</v>
      </c>
      <c r="E2311" s="73">
        <v>0</v>
      </c>
      <c r="F2311" s="66">
        <v>165272</v>
      </c>
    </row>
    <row r="2312" spans="1:6" s="67" customFormat="1" ht="12">
      <c r="A2312" s="57">
        <v>540818</v>
      </c>
      <c r="B2312" s="65" t="s">
        <v>165</v>
      </c>
      <c r="C2312" s="68">
        <v>216086760</v>
      </c>
      <c r="D2312" s="74" t="s">
        <v>84</v>
      </c>
      <c r="E2312" s="73">
        <v>0</v>
      </c>
      <c r="F2312" s="66">
        <v>74445</v>
      </c>
    </row>
    <row r="2313" spans="1:6" s="67" customFormat="1" ht="12">
      <c r="A2313" s="57">
        <v>540818</v>
      </c>
      <c r="B2313" s="65" t="s">
        <v>165</v>
      </c>
      <c r="C2313" s="68">
        <v>216586865</v>
      </c>
      <c r="D2313" s="74" t="s">
        <v>85</v>
      </c>
      <c r="E2313" s="73">
        <v>0</v>
      </c>
      <c r="F2313" s="66">
        <v>390020</v>
      </c>
    </row>
    <row r="2314" spans="1:6" s="67" customFormat="1" ht="12">
      <c r="A2314" s="57">
        <v>540818</v>
      </c>
      <c r="B2314" s="65" t="s">
        <v>165</v>
      </c>
      <c r="C2314" s="68">
        <v>218586885</v>
      </c>
      <c r="D2314" s="74" t="s">
        <v>86</v>
      </c>
      <c r="E2314" s="73">
        <v>0</v>
      </c>
      <c r="F2314" s="66">
        <v>206805</v>
      </c>
    </row>
    <row r="2315" spans="1:6" s="67" customFormat="1" ht="12">
      <c r="A2315" s="57">
        <v>540818</v>
      </c>
      <c r="B2315" s="65" t="s">
        <v>165</v>
      </c>
      <c r="C2315" s="59">
        <v>216488564</v>
      </c>
      <c r="D2315" s="74" t="s">
        <v>87</v>
      </c>
      <c r="E2315" s="73">
        <v>0</v>
      </c>
      <c r="F2315" s="66">
        <v>374605</v>
      </c>
    </row>
    <row r="2316" spans="1:6" s="67" customFormat="1" ht="12">
      <c r="A2316" s="57">
        <v>540818</v>
      </c>
      <c r="B2316" s="65" t="s">
        <v>165</v>
      </c>
      <c r="C2316" s="59" t="s">
        <v>88</v>
      </c>
      <c r="D2316" s="74" t="s">
        <v>89</v>
      </c>
      <c r="E2316" s="73">
        <v>0</v>
      </c>
      <c r="F2316" s="66">
        <v>371397</v>
      </c>
    </row>
    <row r="2317" spans="1:6" s="67" customFormat="1" ht="12">
      <c r="A2317" s="57">
        <v>540818</v>
      </c>
      <c r="B2317" s="65" t="s">
        <v>165</v>
      </c>
      <c r="C2317" s="59" t="s">
        <v>90</v>
      </c>
      <c r="D2317" s="74" t="s">
        <v>91</v>
      </c>
      <c r="E2317" s="73">
        <v>0</v>
      </c>
      <c r="F2317" s="66">
        <v>93528</v>
      </c>
    </row>
    <row r="2318" spans="1:6" s="67" customFormat="1" ht="12">
      <c r="A2318" s="57">
        <v>540818</v>
      </c>
      <c r="B2318" s="65" t="s">
        <v>165</v>
      </c>
      <c r="C2318" s="68">
        <v>210194001</v>
      </c>
      <c r="D2318" s="74" t="s">
        <v>92</v>
      </c>
      <c r="E2318" s="73">
        <v>0</v>
      </c>
      <c r="F2318" s="66">
        <v>266767</v>
      </c>
    </row>
    <row r="2319" spans="1:6" s="67" customFormat="1" ht="12">
      <c r="A2319" s="57">
        <v>540818</v>
      </c>
      <c r="B2319" s="65" t="s">
        <v>165</v>
      </c>
      <c r="C2319" s="68">
        <v>210195001</v>
      </c>
      <c r="D2319" s="74" t="s">
        <v>93</v>
      </c>
      <c r="E2319" s="73">
        <v>0</v>
      </c>
      <c r="F2319" s="66">
        <v>511306</v>
      </c>
    </row>
    <row r="2320" spans="1:6" s="67" customFormat="1" ht="12">
      <c r="A2320" s="57">
        <v>540818</v>
      </c>
      <c r="B2320" s="65" t="s">
        <v>165</v>
      </c>
      <c r="C2320" s="68">
        <v>211595015</v>
      </c>
      <c r="D2320" s="74" t="s">
        <v>94</v>
      </c>
      <c r="E2320" s="73">
        <v>0</v>
      </c>
      <c r="F2320" s="66">
        <v>75430</v>
      </c>
    </row>
    <row r="2321" spans="1:6" s="67" customFormat="1" ht="12">
      <c r="A2321" s="57">
        <v>540818</v>
      </c>
      <c r="B2321" s="65" t="s">
        <v>165</v>
      </c>
      <c r="C2321" s="68">
        <v>212595025</v>
      </c>
      <c r="D2321" s="74" t="s">
        <v>95</v>
      </c>
      <c r="E2321" s="73">
        <v>0</v>
      </c>
      <c r="F2321" s="66">
        <v>184793</v>
      </c>
    </row>
    <row r="2322" spans="1:6" s="67" customFormat="1" ht="12">
      <c r="A2322" s="57">
        <v>540818</v>
      </c>
      <c r="B2322" s="65" t="s">
        <v>165</v>
      </c>
      <c r="C2322" s="68">
        <v>210095200</v>
      </c>
      <c r="D2322" s="74" t="s">
        <v>96</v>
      </c>
      <c r="E2322" s="73">
        <v>0</v>
      </c>
      <c r="F2322" s="66">
        <v>65480</v>
      </c>
    </row>
    <row r="2323" spans="1:6" s="67" customFormat="1" ht="12">
      <c r="A2323" s="57">
        <v>540818</v>
      </c>
      <c r="B2323" s="65" t="s">
        <v>165</v>
      </c>
      <c r="C2323" s="68">
        <v>210197001</v>
      </c>
      <c r="D2323" s="74" t="s">
        <v>97</v>
      </c>
      <c r="E2323" s="73">
        <v>0</v>
      </c>
      <c r="F2323" s="66">
        <v>272573</v>
      </c>
    </row>
    <row r="2324" spans="1:6" s="67" customFormat="1" ht="12">
      <c r="A2324" s="57">
        <v>540818</v>
      </c>
      <c r="B2324" s="65" t="s">
        <v>165</v>
      </c>
      <c r="C2324" s="68">
        <v>216197161</v>
      </c>
      <c r="D2324" s="74" t="s">
        <v>98</v>
      </c>
      <c r="E2324" s="73">
        <v>0</v>
      </c>
      <c r="F2324" s="66">
        <v>37417</v>
      </c>
    </row>
    <row r="2325" spans="1:6" s="67" customFormat="1" ht="12">
      <c r="A2325" s="57">
        <v>540818</v>
      </c>
      <c r="B2325" s="65" t="s">
        <v>165</v>
      </c>
      <c r="C2325" s="68">
        <v>216697666</v>
      </c>
      <c r="D2325" s="74" t="s">
        <v>99</v>
      </c>
      <c r="E2325" s="73">
        <v>0</v>
      </c>
      <c r="F2325" s="66">
        <v>15438</v>
      </c>
    </row>
    <row r="2326" spans="1:6" s="67" customFormat="1" ht="12">
      <c r="A2326" s="57">
        <v>540818</v>
      </c>
      <c r="B2326" s="65" t="s">
        <v>165</v>
      </c>
      <c r="C2326" s="68">
        <v>210199001</v>
      </c>
      <c r="D2326" s="74" t="s">
        <v>100</v>
      </c>
      <c r="E2326" s="73">
        <v>0</v>
      </c>
      <c r="F2326" s="66">
        <v>124627</v>
      </c>
    </row>
    <row r="2327" spans="1:6" s="67" customFormat="1" ht="12">
      <c r="A2327" s="57">
        <v>540818</v>
      </c>
      <c r="B2327" s="65" t="s">
        <v>165</v>
      </c>
      <c r="C2327" s="68">
        <v>212499524</v>
      </c>
      <c r="D2327" s="74" t="s">
        <v>101</v>
      </c>
      <c r="E2327" s="73">
        <v>0</v>
      </c>
      <c r="F2327" s="66">
        <v>99189</v>
      </c>
    </row>
    <row r="2328" spans="1:6" s="67" customFormat="1" ht="12">
      <c r="A2328" s="57">
        <v>540818</v>
      </c>
      <c r="B2328" s="65" t="s">
        <v>165</v>
      </c>
      <c r="C2328" s="68">
        <v>212499624</v>
      </c>
      <c r="D2328" s="74" t="s">
        <v>102</v>
      </c>
      <c r="E2328" s="73">
        <v>0</v>
      </c>
      <c r="F2328" s="66">
        <v>42083</v>
      </c>
    </row>
    <row r="2329" spans="1:6" s="67" customFormat="1" ht="12">
      <c r="A2329" s="57">
        <v>540818</v>
      </c>
      <c r="B2329" s="65" t="s">
        <v>165</v>
      </c>
      <c r="C2329" s="68">
        <v>217399773</v>
      </c>
      <c r="D2329" s="74" t="s">
        <v>103</v>
      </c>
      <c r="E2329" s="73">
        <v>0</v>
      </c>
      <c r="F2329" s="66">
        <v>422498</v>
      </c>
    </row>
    <row r="2330" spans="1:6" s="67" customFormat="1" ht="12">
      <c r="A2330" s="109">
        <v>542301</v>
      </c>
      <c r="B2330" s="141" t="s">
        <v>166</v>
      </c>
      <c r="C2330" s="142"/>
      <c r="D2330" s="143"/>
      <c r="E2330" s="119"/>
      <c r="F2330" s="111">
        <f>+F2331+F2332</f>
        <v>751193527</v>
      </c>
    </row>
    <row r="2331" spans="1:6" s="67" customFormat="1" ht="12">
      <c r="A2331" s="57">
        <v>542301</v>
      </c>
      <c r="B2331" s="58" t="s">
        <v>167</v>
      </c>
      <c r="C2331" s="112">
        <v>44600000</v>
      </c>
      <c r="D2331" s="113" t="s">
        <v>105</v>
      </c>
      <c r="E2331" s="66">
        <v>0</v>
      </c>
      <c r="F2331" s="66">
        <v>675295060</v>
      </c>
    </row>
    <row r="2332" spans="1:6" s="67" customFormat="1" ht="12">
      <c r="A2332" s="57">
        <v>542301</v>
      </c>
      <c r="B2332" s="58" t="s">
        <v>167</v>
      </c>
      <c r="C2332" s="112">
        <v>27400000</v>
      </c>
      <c r="D2332" s="113" t="s">
        <v>148</v>
      </c>
      <c r="E2332" s="66">
        <v>0</v>
      </c>
      <c r="F2332" s="66">
        <v>75898467</v>
      </c>
    </row>
    <row r="2333" spans="1:6" s="67" customFormat="1" ht="12">
      <c r="A2333" s="109">
        <v>542303</v>
      </c>
      <c r="B2333" s="149" t="s">
        <v>168</v>
      </c>
      <c r="C2333" s="150"/>
      <c r="D2333" s="151"/>
      <c r="E2333" s="119"/>
      <c r="F2333" s="111">
        <f>SUM(F2334:F2335)</f>
        <v>1005634</v>
      </c>
    </row>
    <row r="2334" spans="1:6" s="67" customFormat="1" ht="12">
      <c r="A2334" s="57">
        <v>542303</v>
      </c>
      <c r="B2334" s="58" t="s">
        <v>169</v>
      </c>
      <c r="C2334" s="112">
        <v>11300000</v>
      </c>
      <c r="D2334" s="113" t="s">
        <v>216</v>
      </c>
      <c r="E2334" s="66">
        <v>0</v>
      </c>
      <c r="F2334" s="66">
        <v>989589</v>
      </c>
    </row>
    <row r="2335" spans="1:6" s="67" customFormat="1" ht="12">
      <c r="A2335" s="57">
        <v>542303</v>
      </c>
      <c r="B2335" s="58" t="s">
        <v>169</v>
      </c>
      <c r="C2335" s="112">
        <v>234111001</v>
      </c>
      <c r="D2335" s="113" t="s">
        <v>170</v>
      </c>
      <c r="E2335" s="66">
        <v>0</v>
      </c>
      <c r="F2335" s="66">
        <v>16045</v>
      </c>
    </row>
    <row r="2336" spans="1:6" s="67" customFormat="1" ht="12">
      <c r="A2336" s="109">
        <v>542305</v>
      </c>
      <c r="B2336" s="149" t="s">
        <v>171</v>
      </c>
      <c r="C2336" s="150"/>
      <c r="D2336" s="151"/>
      <c r="E2336" s="119"/>
      <c r="F2336" s="111">
        <f>+SUM(F2337:F2375)</f>
        <v>733374393.9960003</v>
      </c>
    </row>
    <row r="2337" spans="1:6" s="67" customFormat="1" ht="12">
      <c r="A2337" s="57">
        <v>542305</v>
      </c>
      <c r="B2337" s="58" t="s">
        <v>172</v>
      </c>
      <c r="C2337" s="77">
        <v>124876000</v>
      </c>
      <c r="D2337" s="58" t="s">
        <v>173</v>
      </c>
      <c r="E2337" s="66">
        <v>0</v>
      </c>
      <c r="F2337" s="66">
        <v>546838.16</v>
      </c>
    </row>
    <row r="2338" spans="1:6" s="67" customFormat="1" ht="12">
      <c r="A2338" s="57">
        <v>542305</v>
      </c>
      <c r="B2338" s="58" t="s">
        <v>172</v>
      </c>
      <c r="C2338" s="78">
        <v>821400000</v>
      </c>
      <c r="D2338" s="58" t="s">
        <v>174</v>
      </c>
      <c r="E2338" s="66">
        <v>0</v>
      </c>
      <c r="F2338" s="66">
        <v>4714179.344</v>
      </c>
    </row>
    <row r="2339" spans="1:6" s="67" customFormat="1" ht="12">
      <c r="A2339" s="57">
        <v>542305</v>
      </c>
      <c r="B2339" s="58" t="s">
        <v>172</v>
      </c>
      <c r="C2339" s="78">
        <v>120205000</v>
      </c>
      <c r="D2339" s="58" t="s">
        <v>1243</v>
      </c>
      <c r="E2339" s="66">
        <v>0</v>
      </c>
      <c r="F2339" s="66">
        <v>82339805.162</v>
      </c>
    </row>
    <row r="2340" spans="1:6" s="67" customFormat="1" ht="12">
      <c r="A2340" s="57">
        <v>542305</v>
      </c>
      <c r="B2340" s="58" t="s">
        <v>172</v>
      </c>
      <c r="C2340" s="78">
        <v>27017000</v>
      </c>
      <c r="D2340" s="58" t="s">
        <v>1248</v>
      </c>
      <c r="E2340" s="66">
        <v>0</v>
      </c>
      <c r="F2340" s="66">
        <v>27347671.032</v>
      </c>
    </row>
    <row r="2341" spans="1:6" s="67" customFormat="1" ht="12">
      <c r="A2341" s="57">
        <v>542305</v>
      </c>
      <c r="B2341" s="58" t="s">
        <v>172</v>
      </c>
      <c r="C2341" s="78">
        <v>122613000</v>
      </c>
      <c r="D2341" s="58" t="s">
        <v>175</v>
      </c>
      <c r="E2341" s="66">
        <v>0</v>
      </c>
      <c r="F2341" s="66">
        <v>22814472.904</v>
      </c>
    </row>
    <row r="2342" spans="1:6" s="67" customFormat="1" ht="12">
      <c r="A2342" s="57">
        <v>542305</v>
      </c>
      <c r="B2342" s="58" t="s">
        <v>172</v>
      </c>
      <c r="C2342" s="78">
        <v>27123000</v>
      </c>
      <c r="D2342" s="58" t="s">
        <v>1254</v>
      </c>
      <c r="E2342" s="66">
        <v>0</v>
      </c>
      <c r="F2342" s="66">
        <v>31185491.458</v>
      </c>
    </row>
    <row r="2343" spans="1:6" s="67" customFormat="1" ht="12">
      <c r="A2343" s="57">
        <v>542305</v>
      </c>
      <c r="B2343" s="58" t="s">
        <v>172</v>
      </c>
      <c r="C2343" s="78">
        <v>127625000</v>
      </c>
      <c r="D2343" s="58" t="s">
        <v>212</v>
      </c>
      <c r="E2343" s="66">
        <v>0</v>
      </c>
      <c r="F2343" s="66">
        <v>2538430.912</v>
      </c>
    </row>
    <row r="2344" spans="1:6" s="67" customFormat="1" ht="12">
      <c r="A2344" s="57">
        <v>542305</v>
      </c>
      <c r="B2344" s="58" t="s">
        <v>172</v>
      </c>
      <c r="C2344" s="78">
        <v>26318000</v>
      </c>
      <c r="D2344" s="58" t="s">
        <v>176</v>
      </c>
      <c r="E2344" s="66">
        <v>0</v>
      </c>
      <c r="F2344" s="66">
        <v>6010421.198</v>
      </c>
    </row>
    <row r="2345" spans="1:6" s="67" customFormat="1" ht="12">
      <c r="A2345" s="57">
        <v>542305</v>
      </c>
      <c r="B2345" s="58" t="s">
        <v>172</v>
      </c>
      <c r="C2345" s="78">
        <v>129444000</v>
      </c>
      <c r="D2345" s="58" t="s">
        <v>1258</v>
      </c>
      <c r="E2345" s="66">
        <v>0</v>
      </c>
      <c r="F2345" s="66">
        <v>4486613.11</v>
      </c>
    </row>
    <row r="2346" spans="1:6" s="67" customFormat="1" ht="12">
      <c r="A2346" s="57">
        <v>542305</v>
      </c>
      <c r="B2346" s="58" t="s">
        <v>172</v>
      </c>
      <c r="C2346" s="78">
        <v>28450000</v>
      </c>
      <c r="D2346" s="58" t="s">
        <v>177</v>
      </c>
      <c r="E2346" s="66">
        <v>0</v>
      </c>
      <c r="F2346" s="66">
        <v>8090189.848</v>
      </c>
    </row>
    <row r="2347" spans="1:6" s="67" customFormat="1" ht="12">
      <c r="A2347" s="57">
        <v>542305</v>
      </c>
      <c r="B2347" s="58" t="s">
        <v>172</v>
      </c>
      <c r="C2347" s="78">
        <v>124552000</v>
      </c>
      <c r="D2347" s="58" t="s">
        <v>178</v>
      </c>
      <c r="E2347" s="66">
        <v>0</v>
      </c>
      <c r="F2347" s="66">
        <v>17119117.502</v>
      </c>
    </row>
    <row r="2348" spans="1:6" s="67" customFormat="1" ht="12">
      <c r="A2348" s="57">
        <v>542305</v>
      </c>
      <c r="B2348" s="58" t="s">
        <v>172</v>
      </c>
      <c r="C2348" s="78">
        <v>125454000</v>
      </c>
      <c r="D2348" s="58" t="s">
        <v>179</v>
      </c>
      <c r="E2348" s="66">
        <v>0</v>
      </c>
      <c r="F2348" s="66">
        <v>7926975.576</v>
      </c>
    </row>
    <row r="2349" spans="1:6" s="67" customFormat="1" ht="12">
      <c r="A2349" s="57">
        <v>542305</v>
      </c>
      <c r="B2349" s="58" t="s">
        <v>172</v>
      </c>
      <c r="C2349" s="78">
        <v>128870000</v>
      </c>
      <c r="D2349" s="58" t="s">
        <v>1268</v>
      </c>
      <c r="E2349" s="66">
        <v>0</v>
      </c>
      <c r="F2349" s="66">
        <v>4443558.11</v>
      </c>
    </row>
    <row r="2350" spans="1:6" s="67" customFormat="1" ht="12">
      <c r="A2350" s="57">
        <v>542305</v>
      </c>
      <c r="B2350" s="58" t="s">
        <v>172</v>
      </c>
      <c r="C2350" s="78">
        <v>121708000</v>
      </c>
      <c r="D2350" s="58" t="s">
        <v>1245</v>
      </c>
      <c r="E2350" s="66">
        <v>0</v>
      </c>
      <c r="F2350" s="66">
        <v>32779303.848</v>
      </c>
    </row>
    <row r="2351" spans="1:6" s="67" customFormat="1" ht="12">
      <c r="A2351" s="57">
        <v>542305</v>
      </c>
      <c r="B2351" s="58" t="s">
        <v>172</v>
      </c>
      <c r="C2351" s="78">
        <v>27219000</v>
      </c>
      <c r="D2351" s="58" t="s">
        <v>1251</v>
      </c>
      <c r="E2351" s="66">
        <v>0</v>
      </c>
      <c r="F2351" s="66">
        <v>33744083.824</v>
      </c>
    </row>
    <row r="2352" spans="1:6" s="67" customFormat="1" ht="12">
      <c r="A2352" s="57">
        <v>542305</v>
      </c>
      <c r="B2352" s="58" t="s">
        <v>172</v>
      </c>
      <c r="C2352" s="78">
        <v>121647000</v>
      </c>
      <c r="D2352" s="58" t="s">
        <v>180</v>
      </c>
      <c r="E2352" s="66">
        <v>0</v>
      </c>
      <c r="F2352" s="66">
        <v>12038568.442</v>
      </c>
    </row>
    <row r="2353" spans="1:6" s="67" customFormat="1" ht="12">
      <c r="A2353" s="57">
        <v>542305</v>
      </c>
      <c r="B2353" s="58" t="s">
        <v>172</v>
      </c>
      <c r="C2353" s="78">
        <v>826076000</v>
      </c>
      <c r="D2353" s="58" t="s">
        <v>181</v>
      </c>
      <c r="E2353" s="66">
        <v>0</v>
      </c>
      <c r="F2353" s="66">
        <v>2528678.984</v>
      </c>
    </row>
    <row r="2354" spans="1:6" s="67" customFormat="1" ht="12">
      <c r="A2354" s="57">
        <v>542305</v>
      </c>
      <c r="B2354" s="58" t="s">
        <v>172</v>
      </c>
      <c r="C2354" s="78">
        <v>126663000</v>
      </c>
      <c r="D2354" s="58" t="s">
        <v>1264</v>
      </c>
      <c r="E2354" s="66">
        <v>0</v>
      </c>
      <c r="F2354" s="66">
        <v>14232067.946</v>
      </c>
    </row>
    <row r="2355" spans="1:6" s="67" customFormat="1" ht="12">
      <c r="A2355" s="57">
        <v>542305</v>
      </c>
      <c r="B2355" s="58" t="s">
        <v>172</v>
      </c>
      <c r="C2355" s="78">
        <v>129373000</v>
      </c>
      <c r="D2355" s="58" t="s">
        <v>1269</v>
      </c>
      <c r="E2355" s="66">
        <v>0</v>
      </c>
      <c r="F2355" s="66">
        <v>11375699.286</v>
      </c>
    </row>
    <row r="2356" spans="1:6" s="67" customFormat="1" ht="12">
      <c r="A2356" s="57">
        <v>542305</v>
      </c>
      <c r="B2356" s="58" t="s">
        <v>172</v>
      </c>
      <c r="C2356" s="78">
        <v>120676000</v>
      </c>
      <c r="D2356" s="58" t="s">
        <v>182</v>
      </c>
      <c r="E2356" s="66">
        <v>0</v>
      </c>
      <c r="F2356" s="66">
        <v>61616612.726</v>
      </c>
    </row>
    <row r="2357" spans="1:6" s="67" customFormat="1" ht="12">
      <c r="A2357" s="57">
        <v>542305</v>
      </c>
      <c r="B2357" s="58" t="s">
        <v>172</v>
      </c>
      <c r="C2357" s="78">
        <v>222711001</v>
      </c>
      <c r="D2357" s="58" t="s">
        <v>183</v>
      </c>
      <c r="E2357" s="66">
        <v>0</v>
      </c>
      <c r="F2357" s="66">
        <v>4786840.086</v>
      </c>
    </row>
    <row r="2358" spans="1:6" s="67" customFormat="1" ht="12">
      <c r="A2358" s="57">
        <v>542305</v>
      </c>
      <c r="B2358" s="58" t="s">
        <v>172</v>
      </c>
      <c r="C2358" s="77">
        <v>125354000</v>
      </c>
      <c r="D2358" s="58" t="s">
        <v>184</v>
      </c>
      <c r="E2358" s="66">
        <v>0</v>
      </c>
      <c r="F2358" s="66">
        <v>8588000.712</v>
      </c>
    </row>
    <row r="2359" spans="1:6" s="67" customFormat="1" ht="12">
      <c r="A2359" s="57">
        <v>542305</v>
      </c>
      <c r="B2359" s="58" t="s">
        <v>172</v>
      </c>
      <c r="C2359" s="77">
        <v>129254000</v>
      </c>
      <c r="D2359" s="58" t="s">
        <v>185</v>
      </c>
      <c r="E2359" s="66">
        <v>0</v>
      </c>
      <c r="F2359" s="66">
        <v>2073211.024</v>
      </c>
    </row>
    <row r="2360" spans="1:6" s="67" customFormat="1" ht="12">
      <c r="A2360" s="57">
        <v>542305</v>
      </c>
      <c r="B2360" s="58" t="s">
        <v>172</v>
      </c>
      <c r="C2360" s="78">
        <v>128868000</v>
      </c>
      <c r="D2360" s="58" t="s">
        <v>186</v>
      </c>
      <c r="E2360" s="66">
        <v>0</v>
      </c>
      <c r="F2360" s="66">
        <v>32969933.352</v>
      </c>
    </row>
    <row r="2361" spans="1:6" s="67" customFormat="1" ht="12">
      <c r="A2361" s="57">
        <v>542305</v>
      </c>
      <c r="B2361" s="58" t="s">
        <v>172</v>
      </c>
      <c r="C2361" s="78">
        <v>821700000</v>
      </c>
      <c r="D2361" s="58" t="s">
        <v>187</v>
      </c>
      <c r="E2361" s="66">
        <v>0</v>
      </c>
      <c r="F2361" s="66">
        <v>2290697.304</v>
      </c>
    </row>
    <row r="2362" spans="1:6" s="67" customFormat="1" ht="12">
      <c r="A2362" s="57">
        <v>542305</v>
      </c>
      <c r="B2362" s="58" t="s">
        <v>172</v>
      </c>
      <c r="C2362" s="78">
        <v>27400000</v>
      </c>
      <c r="D2362" s="58" t="s">
        <v>188</v>
      </c>
      <c r="E2362" s="66">
        <v>0</v>
      </c>
      <c r="F2362" s="66">
        <v>162497888.507</v>
      </c>
    </row>
    <row r="2363" spans="1:6" s="67" customFormat="1" ht="12">
      <c r="A2363" s="57">
        <v>542305</v>
      </c>
      <c r="B2363" s="58" t="s">
        <v>172</v>
      </c>
      <c r="C2363" s="78">
        <v>27500000</v>
      </c>
      <c r="D2363" s="58" t="s">
        <v>189</v>
      </c>
      <c r="E2363" s="66">
        <v>0</v>
      </c>
      <c r="F2363" s="66">
        <v>17618554.024</v>
      </c>
    </row>
    <row r="2364" spans="1:6" s="67" customFormat="1" ht="12">
      <c r="A2364" s="57">
        <v>542305</v>
      </c>
      <c r="B2364" s="58" t="s">
        <v>172</v>
      </c>
      <c r="C2364" s="78">
        <v>27615000</v>
      </c>
      <c r="D2364" s="58" t="s">
        <v>190</v>
      </c>
      <c r="E2364" s="66">
        <v>0</v>
      </c>
      <c r="F2364" s="66">
        <v>32792414.154</v>
      </c>
    </row>
    <row r="2365" spans="1:6" s="67" customFormat="1" ht="12">
      <c r="A2365" s="57">
        <v>542305</v>
      </c>
      <c r="B2365" s="58" t="s">
        <v>172</v>
      </c>
      <c r="C2365" s="78">
        <v>821920000</v>
      </c>
      <c r="D2365" s="58" t="s">
        <v>191</v>
      </c>
      <c r="E2365" s="66">
        <v>0</v>
      </c>
      <c r="F2365" s="66">
        <v>7066449.408</v>
      </c>
    </row>
    <row r="2366" spans="1:6" s="67" customFormat="1" ht="12">
      <c r="A2366" s="57">
        <v>542305</v>
      </c>
      <c r="B2366" s="58" t="s">
        <v>172</v>
      </c>
      <c r="C2366" s="78">
        <v>28327000</v>
      </c>
      <c r="D2366" s="58" t="s">
        <v>192</v>
      </c>
      <c r="E2366" s="66">
        <v>0</v>
      </c>
      <c r="F2366" s="66">
        <v>11550567.682</v>
      </c>
    </row>
    <row r="2367" spans="1:6" s="67" customFormat="1" ht="12">
      <c r="A2367" s="57">
        <v>542305</v>
      </c>
      <c r="B2367" s="58" t="s">
        <v>172</v>
      </c>
      <c r="C2367" s="78">
        <v>26141000</v>
      </c>
      <c r="D2367" s="58" t="s">
        <v>193</v>
      </c>
      <c r="E2367" s="66">
        <v>0</v>
      </c>
      <c r="F2367" s="66">
        <v>13937258.6</v>
      </c>
    </row>
    <row r="2368" spans="1:6" s="67" customFormat="1" ht="12">
      <c r="A2368" s="57">
        <v>542305</v>
      </c>
      <c r="B2368" s="58" t="s">
        <v>172</v>
      </c>
      <c r="C2368" s="78">
        <v>24666000</v>
      </c>
      <c r="D2368" s="58" t="s">
        <v>194</v>
      </c>
      <c r="E2368" s="66">
        <v>0</v>
      </c>
      <c r="F2368" s="66">
        <v>26202181.046</v>
      </c>
    </row>
    <row r="2369" spans="1:6" s="67" customFormat="1" ht="12">
      <c r="A2369" s="57">
        <v>542305</v>
      </c>
      <c r="B2369" s="58" t="s">
        <v>172</v>
      </c>
      <c r="C2369" s="78">
        <v>20615000</v>
      </c>
      <c r="D2369" s="58" t="s">
        <v>195</v>
      </c>
      <c r="E2369" s="66">
        <v>0</v>
      </c>
      <c r="F2369" s="66">
        <v>1731764</v>
      </c>
    </row>
    <row r="2370" spans="1:6" s="67" customFormat="1" ht="12">
      <c r="A2370" s="57">
        <v>542305</v>
      </c>
      <c r="B2370" s="58" t="s">
        <v>172</v>
      </c>
      <c r="C2370" s="78">
        <v>824105000</v>
      </c>
      <c r="D2370" s="79" t="s">
        <v>196</v>
      </c>
      <c r="E2370" s="66">
        <v>0</v>
      </c>
      <c r="F2370" s="66">
        <v>568300.827</v>
      </c>
    </row>
    <row r="2371" spans="1:6" s="67" customFormat="1" ht="12">
      <c r="A2371" s="57">
        <v>542305</v>
      </c>
      <c r="B2371" s="58" t="s">
        <v>172</v>
      </c>
      <c r="C2371" s="78">
        <v>824505000</v>
      </c>
      <c r="D2371" s="58" t="s">
        <v>197</v>
      </c>
      <c r="E2371" s="66">
        <v>0</v>
      </c>
      <c r="F2371" s="66">
        <v>879715</v>
      </c>
    </row>
    <row r="2372" spans="1:6" s="67" customFormat="1" ht="12">
      <c r="A2372" s="57">
        <v>542305</v>
      </c>
      <c r="B2372" s="58" t="s">
        <v>172</v>
      </c>
      <c r="C2372" s="78">
        <v>822719000</v>
      </c>
      <c r="D2372" s="58" t="s">
        <v>198</v>
      </c>
      <c r="E2372" s="66">
        <v>0</v>
      </c>
      <c r="F2372" s="66">
        <v>674485</v>
      </c>
    </row>
    <row r="2373" spans="1:6" s="67" customFormat="1" ht="12">
      <c r="A2373" s="57">
        <v>542305</v>
      </c>
      <c r="B2373" s="58" t="s">
        <v>172</v>
      </c>
      <c r="C2373" s="78">
        <v>824086000</v>
      </c>
      <c r="D2373" s="58" t="s">
        <v>199</v>
      </c>
      <c r="E2373" s="66">
        <v>0</v>
      </c>
      <c r="F2373" s="66">
        <v>544364</v>
      </c>
    </row>
    <row r="2374" spans="1:6" s="67" customFormat="1" ht="12">
      <c r="A2374" s="57">
        <v>542305</v>
      </c>
      <c r="B2374" s="58" t="s">
        <v>172</v>
      </c>
      <c r="C2374" s="78">
        <v>822000000</v>
      </c>
      <c r="D2374" s="58" t="s">
        <v>200</v>
      </c>
      <c r="E2374" s="66">
        <v>0</v>
      </c>
      <c r="F2374" s="66">
        <v>8722989.898</v>
      </c>
    </row>
    <row r="2375" spans="1:6" s="67" customFormat="1" ht="12">
      <c r="A2375" s="57">
        <v>542305</v>
      </c>
      <c r="B2375" s="58" t="s">
        <v>172</v>
      </c>
      <c r="C2375" s="78">
        <v>41500000</v>
      </c>
      <c r="D2375" s="58" t="s">
        <v>201</v>
      </c>
      <c r="E2375" s="66">
        <v>0</v>
      </c>
      <c r="F2375" s="66">
        <v>10000000</v>
      </c>
    </row>
    <row r="2376" spans="1:6" s="67" customFormat="1" ht="12">
      <c r="A2376" s="109">
        <v>572080</v>
      </c>
      <c r="B2376" s="138" t="s">
        <v>202</v>
      </c>
      <c r="C2376" s="139"/>
      <c r="D2376" s="140"/>
      <c r="E2376" s="119"/>
      <c r="F2376" s="111">
        <f>+F2377</f>
        <v>619012</v>
      </c>
    </row>
    <row r="2377" spans="1:6" s="67" customFormat="1" ht="12">
      <c r="A2377" s="57">
        <v>572080</v>
      </c>
      <c r="B2377" s="58" t="s">
        <v>203</v>
      </c>
      <c r="C2377" s="112">
        <v>11500000</v>
      </c>
      <c r="D2377" s="113" t="s">
        <v>1240</v>
      </c>
      <c r="E2377" s="66">
        <v>0</v>
      </c>
      <c r="F2377" s="66">
        <v>619012</v>
      </c>
    </row>
    <row r="2382" spans="1:5" ht="12.75">
      <c r="A2382" s="147" t="s">
        <v>1170</v>
      </c>
      <c r="B2382" s="147"/>
      <c r="C2382" s="147"/>
      <c r="D2382" s="147" t="s">
        <v>1171</v>
      </c>
      <c r="E2382" s="147"/>
    </row>
    <row r="2383" spans="1:5" ht="12.75">
      <c r="A2383" s="148" t="s">
        <v>208</v>
      </c>
      <c r="B2383" s="148"/>
      <c r="C2383" s="148"/>
      <c r="D2383" s="148" t="s">
        <v>1172</v>
      </c>
      <c r="E2383" s="148"/>
    </row>
    <row r="2384" spans="1:5" ht="12.75">
      <c r="A2384" s="120"/>
      <c r="B2384" s="121"/>
      <c r="C2384" s="121"/>
      <c r="D2384" s="122"/>
      <c r="E2384" s="121"/>
    </row>
    <row r="2385" spans="1:5" ht="12.75">
      <c r="A2385" s="120"/>
      <c r="B2385" s="121"/>
      <c r="C2385" s="121"/>
      <c r="D2385" s="122"/>
      <c r="E2385" s="121"/>
    </row>
    <row r="2386" spans="1:5" ht="12.75">
      <c r="A2386" s="120"/>
      <c r="B2386" s="121"/>
      <c r="C2386" s="121"/>
      <c r="D2386" s="122"/>
      <c r="E2386" s="121"/>
    </row>
    <row r="2387" spans="1:5" ht="12.75">
      <c r="A2387" s="147" t="s">
        <v>1173</v>
      </c>
      <c r="B2387" s="147"/>
      <c r="C2387" s="147"/>
      <c r="D2387" s="122"/>
      <c r="E2387" s="121"/>
    </row>
    <row r="2388" spans="1:5" ht="12.75">
      <c r="A2388" s="148" t="s">
        <v>1174</v>
      </c>
      <c r="B2388" s="148"/>
      <c r="C2388" s="148"/>
      <c r="D2388" s="122"/>
      <c r="E2388" s="121"/>
    </row>
    <row r="2389" spans="1:5" ht="12.75">
      <c r="A2389" s="148" t="s">
        <v>1175</v>
      </c>
      <c r="B2389" s="148"/>
      <c r="C2389" s="148"/>
      <c r="D2389" s="122"/>
      <c r="E2389" s="121"/>
    </row>
  </sheetData>
  <sheetProtection password="8D25" sheet="1" formatCells="0" formatColumns="0" formatRows="0" insertColumns="0" insertRows="0" insertHyperlinks="0" deleteColumns="0" deleteRows="0" sort="0" autoFilter="0" pivotTables="0"/>
  <mergeCells count="40">
    <mergeCell ref="A2387:C2387"/>
    <mergeCell ref="A2388:C2388"/>
    <mergeCell ref="A2389:C2389"/>
    <mergeCell ref="B2376:D2376"/>
    <mergeCell ref="A2382:C2382"/>
    <mergeCell ref="D2382:E2382"/>
    <mergeCell ref="A2383:C2383"/>
    <mergeCell ref="D2383:E2383"/>
    <mergeCell ref="B1203:D1203"/>
    <mergeCell ref="B2330:D2330"/>
    <mergeCell ref="B2333:D2333"/>
    <mergeCell ref="B2336:D2336"/>
    <mergeCell ref="B1187:D1187"/>
    <mergeCell ref="B1189:D1189"/>
    <mergeCell ref="B1199:D1199"/>
    <mergeCell ref="B1201:D1201"/>
    <mergeCell ref="B1171:D1171"/>
    <mergeCell ref="B1174:D1174"/>
    <mergeCell ref="B1178:D1178"/>
    <mergeCell ref="B1182:D1182"/>
    <mergeCell ref="B1163:D1163"/>
    <mergeCell ref="B1165:D1165"/>
    <mergeCell ref="B1167:D1167"/>
    <mergeCell ref="B1169:D1169"/>
    <mergeCell ref="B1155:D1155"/>
    <mergeCell ref="B1157:D1157"/>
    <mergeCell ref="B1159:D1159"/>
    <mergeCell ref="B1161:D1161"/>
    <mergeCell ref="B1146:D1146"/>
    <mergeCell ref="B1148:D1148"/>
    <mergeCell ref="B1150:D1150"/>
    <mergeCell ref="B1152:D1152"/>
    <mergeCell ref="B11:D11"/>
    <mergeCell ref="B15:D15"/>
    <mergeCell ref="B17:D17"/>
    <mergeCell ref="B19:D19"/>
    <mergeCell ref="D1:F1"/>
    <mergeCell ref="D2:F2"/>
    <mergeCell ref="D6:F6"/>
    <mergeCell ref="B9:D9"/>
  </mergeCells>
  <printOptions/>
  <pageMargins left="0.75" right="0.75" top="1" bottom="1" header="0" footer="0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mcamelo</dc:creator>
  <cp:keywords/>
  <dc:description/>
  <cp:lastModifiedBy>mcamelo</cp:lastModifiedBy>
  <dcterms:created xsi:type="dcterms:W3CDTF">2007-07-28T22:04:34Z</dcterms:created>
  <dcterms:modified xsi:type="dcterms:W3CDTF">2008-09-16T17:16:50Z</dcterms:modified>
  <cp:category/>
  <cp:version/>
  <cp:contentType/>
  <cp:contentStatus/>
</cp:coreProperties>
</file>