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80" windowWidth="11580" windowHeight="8775" activeTab="0"/>
  </bookViews>
  <sheets>
    <sheet name="Evaluación " sheetId="1" r:id="rId1"/>
    <sheet name="ICETEX" sheetId="2" r:id="rId2"/>
    <sheet name="ICFES" sheetId="3" r:id="rId3"/>
    <sheet name="INFOTEP SJC" sheetId="4" r:id="rId4"/>
    <sheet name="ITFIP TOLIMA " sheetId="5" r:id="rId5"/>
    <sheet name="FODESEP" sheetId="6" r:id="rId6"/>
    <sheet name="INCI " sheetId="7" r:id="rId7"/>
    <sheet name="INTENALCO" sheetId="8" r:id="rId8"/>
    <sheet name="ETITC" sheetId="9" r:id="rId9"/>
    <sheet name="INFOTEP SAN ANDRES " sheetId="10" r:id="rId10"/>
    <sheet name="INSOR" sheetId="11" r:id="rId11"/>
  </sheets>
  <externalReferences>
    <externalReference r:id="rId14"/>
    <externalReference r:id="rId15"/>
    <externalReference r:id="rId16"/>
    <externalReference r:id="rId17"/>
    <externalReference r:id="rId18"/>
  </externalReferences>
  <definedNames>
    <definedName name="_xlfn.AGGREGATE" hidden="1">#NAME?</definedName>
    <definedName name="A">'[1]Nomina'!#REF!</definedName>
    <definedName name="A_impresión_IM">#REF!</definedName>
    <definedName name="A_impresión_IM_2">#REF!</definedName>
    <definedName name="_xlnm.Print_Area" localSheetId="5">'FODESEP'!$A$1:$L$35</definedName>
    <definedName name="Cátedra">'[1]Nomina'!#REF!</definedName>
    <definedName name="Cátedra_2">'[1]Nomina'!#REF!</definedName>
    <definedName name="Escenario">'[1]Proyecciones'!$B$231</definedName>
    <definedName name="IPC">'[3]PLAN ACC 2008'!#REF!</definedName>
    <definedName name="IPC_2">#REF!</definedName>
    <definedName name="IPC1">'[3]PLAN ACC 2008'!#REF!</definedName>
    <definedName name="N">'[1]Nomina'!#REF!</definedName>
    <definedName name="PA2012">'[1]Nomina'!#REF!</definedName>
    <definedName name="PAF">'[1]Nomina'!#REF!</definedName>
    <definedName name="Planta">'[1]Nomina'!#REF!</definedName>
    <definedName name="Planta_2">'[1]Nomina'!#REF!</definedName>
    <definedName name="Q">'[1]Nomina'!#REF!</definedName>
    <definedName name="SEGUIMPA">'[1]Nomina'!#REF!</definedName>
    <definedName name="V">#REF!</definedName>
  </definedNames>
  <calcPr fullCalcOnLoad="1"/>
</workbook>
</file>

<file path=xl/sharedStrings.xml><?xml version="1.0" encoding="utf-8"?>
<sst xmlns="http://schemas.openxmlformats.org/spreadsheetml/2006/main" count="1366" uniqueCount="616">
  <si>
    <t>Desarrollo del Talento Humano Estatal</t>
  </si>
  <si>
    <t>Gestión de Calidad</t>
  </si>
  <si>
    <t>Democratización de la Administración Pública</t>
  </si>
  <si>
    <t>Moralización y Transparencia en la Administración Pública</t>
  </si>
  <si>
    <t>Rediseños Organizacionales</t>
  </si>
  <si>
    <t>ICETEX</t>
  </si>
  <si>
    <t>FODESEP</t>
  </si>
  <si>
    <t>ICFES</t>
  </si>
  <si>
    <t>INCI</t>
  </si>
  <si>
    <t>INSOR</t>
  </si>
  <si>
    <t>ITC</t>
  </si>
  <si>
    <t>INTENALCO</t>
  </si>
  <si>
    <t>INFOTEP 
San Andres</t>
  </si>
  <si>
    <t xml:space="preserve">TOTAL </t>
  </si>
  <si>
    <t xml:space="preserve">POLÍTICA </t>
  </si>
  <si>
    <t xml:space="preserve">MEN </t>
  </si>
  <si>
    <t>Nivel de Cumplimiento %</t>
  </si>
  <si>
    <t>Política</t>
  </si>
  <si>
    <t>N°</t>
  </si>
  <si>
    <t xml:space="preserve">Observaciones </t>
  </si>
  <si>
    <t xml:space="preserve">% de avance </t>
  </si>
  <si>
    <t xml:space="preserve">Avances </t>
  </si>
  <si>
    <t xml:space="preserve">Responsables </t>
  </si>
  <si>
    <t xml:space="preserve">Participantes </t>
  </si>
  <si>
    <t xml:space="preserve">Producto </t>
  </si>
  <si>
    <t xml:space="preserve">Fecha de finalización  </t>
  </si>
  <si>
    <t xml:space="preserve">Fecha de inicio </t>
  </si>
  <si>
    <t xml:space="preserve">Metas </t>
  </si>
  <si>
    <t xml:space="preserve">Acciones </t>
  </si>
  <si>
    <t xml:space="preserve">Política </t>
  </si>
  <si>
    <t>Resultado de la encuesta de satisfacción</t>
  </si>
  <si>
    <t>Acciones de mejoramiento de la satisfacción del cliente, basado en la encuesta 2011 y realizar encuesta en el 2012</t>
  </si>
  <si>
    <t>Comité GEL</t>
  </si>
  <si>
    <t>Instrumento de cumplimiento de criterios del nivel de madurez inicial</t>
  </si>
  <si>
    <t>Implementar el nivel de madurez inicial del GEL</t>
  </si>
  <si>
    <t>Líder de Direccionamiento Estratégico - Comunicación y Bienes y servicios</t>
  </si>
  <si>
    <t>Plan de mejora comunicacional y de sistemas de información</t>
  </si>
  <si>
    <t>Elaborar un diagnostico y plan de acción del estado de los Sistemas de Información y Comunicación de cada institución</t>
  </si>
  <si>
    <t>Todos los procesos</t>
  </si>
  <si>
    <t>Cuenta fenecida</t>
  </si>
  <si>
    <t>Realizar acciones tendientes  a  mantener el fenecimiento  de las cuentas fiscales y mejorar la calificación de las entidades del sector</t>
  </si>
  <si>
    <t>Talento Humano y Líderes de Calidad</t>
  </si>
  <si>
    <t>Realizar actividades que promuevan las vivencia de los valores en cada una de las instituciones</t>
  </si>
  <si>
    <t xml:space="preserve">*Plantilla informe de gestión contractual del SIRECI publicado en la página web institucional </t>
  </si>
  <si>
    <t xml:space="preserve">*Plantilla informe de gestión contractual del SIRECI publicado en la página web institucional durante la semana siguiente a la presentación del informe </t>
  </si>
  <si>
    <t>Publicación en la Página web institucional de la plantilla informe de gestión contractual del SIRECI</t>
  </si>
  <si>
    <t>*Documento Manual de contratación actualizado</t>
  </si>
  <si>
    <t>*Manual de contratación actualizado durante el primer trimestre</t>
  </si>
  <si>
    <t xml:space="preserve">Actualización (si es pertinente), Socialización e implementación de Manuales de Contratación frente a la nueva(s) norma(s) de contratación, estatuto anticorrupción y código contencioso administrativo </t>
  </si>
  <si>
    <t>Informe de rendición de cuentas</t>
  </si>
  <si>
    <t>Ejecutar la rendición social de cuentas de  acuerdo a las  recomendaciones y parámetros que establecen los órganos competentes</t>
  </si>
  <si>
    <t xml:space="preserve">Fortalecer y mejorar el sistema de atención al ciudadano </t>
  </si>
  <si>
    <t>Acta de revisión por la dirección</t>
  </si>
  <si>
    <t>Realizar Revisión por la Dirección</t>
  </si>
  <si>
    <t>Indicadores revisados</t>
  </si>
  <si>
    <t>Registro de Asistencia</t>
  </si>
  <si>
    <t>Fortalecer la Sensibilización y apropiación del S.I.G.</t>
  </si>
  <si>
    <t>Acciones implementadas</t>
  </si>
  <si>
    <t>Cumplimiento de las acciones generadas por la administración de riesgos</t>
  </si>
  <si>
    <t>Definir estrategias para el desarrollo de la competencia innovadora.</t>
  </si>
  <si>
    <t>Plan de capacitación: competencias, Inducción y reinducción</t>
  </si>
  <si>
    <t>Oficina Comercial y de Mercadeo / Oficina asesora de Comunicaciones</t>
  </si>
  <si>
    <t>Líderes de proceso</t>
  </si>
  <si>
    <t>Junio 31 de 2012</t>
  </si>
  <si>
    <t>Enero 1 de 2012</t>
  </si>
  <si>
    <t>Superar el % de satisfacción</t>
  </si>
  <si>
    <t>Oficina Control Interno</t>
  </si>
  <si>
    <t>100% plan establecido</t>
  </si>
  <si>
    <t>Evidencias de la actividad realizada</t>
  </si>
  <si>
    <t>1 actividad al año</t>
  </si>
  <si>
    <t>Secretaria General / Grupo de Contratación</t>
  </si>
  <si>
    <t>Secretaria General / Grupo de Contratación 
Oficina Asesora de Comunicaciones</t>
  </si>
  <si>
    <t>Funcionarios ICETEX</t>
  </si>
  <si>
    <t xml:space="preserve">Informe </t>
  </si>
  <si>
    <t xml:space="preserve">*No de servidores públicos relacionados directamente con el proceso                                               </t>
  </si>
  <si>
    <t>Oficina Asesora de Planeación</t>
  </si>
  <si>
    <t>Líderes de proceso
Comunidad</t>
  </si>
  <si>
    <t>Oficina Comercial y de Mercadeo</t>
  </si>
  <si>
    <t>Líderes de proceso
Outsourcing Atención al usuario</t>
  </si>
  <si>
    <t>Implementación Estrategia Grandes Clientes</t>
  </si>
  <si>
    <t>Grupo de Administración y seguimiento estratégico</t>
  </si>
  <si>
    <t>Líderes de procesos</t>
  </si>
  <si>
    <t xml:space="preserve">Jefe de Planeación    </t>
  </si>
  <si>
    <t>Revisión de la bateria de indicadores institucionales</t>
  </si>
  <si>
    <t>Oficina Asesora de Comunicaciones 
Equipo MECI/Calidad</t>
  </si>
  <si>
    <t>Equipo MECI/Calidad 
Líderes de proceso</t>
  </si>
  <si>
    <t>Marzo 31 de 2012</t>
  </si>
  <si>
    <t>Oficina de Riesgos</t>
  </si>
  <si>
    <t>Contrucción del Plan Institucional de Capacitación y ejecución del mismo de conformidad con el cronograma establecido</t>
  </si>
  <si>
    <t>Grupo de Talento Humano       (Secretaría General)</t>
  </si>
  <si>
    <t>Todos los servidores</t>
  </si>
  <si>
    <t>Registro de asistencia</t>
  </si>
  <si>
    <t>Personal capacitado</t>
  </si>
  <si>
    <t>Producto divulgado</t>
  </si>
  <si>
    <t>Sensibilización y adopción del modelo propio de evaluación del desempeño</t>
  </si>
  <si>
    <t>Men - Entidad</t>
  </si>
  <si>
    <t>Diseño de modelo</t>
  </si>
  <si>
    <t>Diseño del modelo propio de evaluacion</t>
  </si>
  <si>
    <t>Plan de trabajo</t>
  </si>
  <si>
    <t>Diagnóstico institucional</t>
  </si>
  <si>
    <t xml:space="preserve">Realizar el diagnóstico para valorar la Evaluación Tipo definiendo el nivel de competencias, con asesoría del MEN cuando se requiera. </t>
  </si>
  <si>
    <t>NOMBRE DE LA INSTITUCIÓN: INSTITUTO COLOMBIANO DE CREDITO EDUCATIVO Y ESTUDIOS TECNICOS EN EL EXTERIOR "ICETEX"</t>
  </si>
  <si>
    <t>N/A</t>
  </si>
  <si>
    <t xml:space="preserve">Revisión de normatividad
Benchmark con entidades publicas
Reunión con la CNSC 
</t>
  </si>
  <si>
    <t>Diseño de modelo teorico y formatos</t>
  </si>
  <si>
    <t>Contrucción del Plan Institucional de Capacitación y ejecución del mismo de conformidad con el cronograma establecido. El Icetex viene adelantando el proyecto sobre medición de competencias para los funcionarios de la entidad</t>
  </si>
  <si>
    <t>La reunión de revisión por la dirección se realizó el día 25 de mayo de 2012</t>
  </si>
  <si>
    <t>Se realizó con el Centro Nacional de Consultoría la encuesta de 360 grados</t>
  </si>
  <si>
    <t>Actividad cumplida en un 100%</t>
  </si>
  <si>
    <t>Se  esta finalizando el monitoreo al Mapa de Riesgos por procesos,  de acuerdo  a la metodologia adoptada por la  Entidad.</t>
  </si>
  <si>
    <t>En el tercer trimestre de 2012, se han realizado un total de 17 publicaciones relacionadas con la sensibilización y apropiación del SIG.</t>
  </si>
  <si>
    <t>Propuesta inicial Elaerning.
Fase inicial informes en etapa de prueba. 
Puesta en producción del Sistema de Atencion Virtual  de Grandes Clientes.</t>
  </si>
  <si>
    <t>La audiencia de rendición de cuentas se realizó el 01 de junio de 2012.</t>
  </si>
  <si>
    <t xml:space="preserve">Aprobación por parte de la Junta Directiva de la actualización del Manual de Contratación y pendiente publicación de Acuerdo. </t>
  </si>
  <si>
    <t xml:space="preserve">Asistencia de los supervisores y/o interventores a la capacitación programada por parte del grupo de contratos, de acuerdo con el cronograma aprobado por la Secretaría General. </t>
  </si>
  <si>
    <t>Publicación de la Plantilla informe de Gestión contractual del SIRECI por parte del grupo de contratación trimestralmente.</t>
  </si>
  <si>
    <t>Publicación en medio de comunicación interna promoviendo los valores institucionales; seminario realizado por Franklin Covey a todos los funcionarios sobre las 5 elecciones para la productividad extraordinaria.</t>
  </si>
  <si>
    <t xml:space="preserve">La Entidad obtuvo  el Fenecimiento de la Cuenta vigencia 2011 por parte de la CGR. Se reaaliza seguimiento al Plan de Mejoramiento concertado con la CGR, de conformidad con lo señalado en la  Resolución 6289 de 2011. </t>
  </si>
  <si>
    <t>Se identificaron las mejoras a realizar a los sistemas de información C&amp;ctex y Apoteosys, lo cual derivó en un listado de requerimientos que se están atendiendo por los proveedores.</t>
  </si>
  <si>
    <t>Análisis y verificación de los criterios del nivel inicial de acuerdo con el nuevo manual 3.1</t>
  </si>
  <si>
    <t>Nivel de Cumplimiento General</t>
  </si>
  <si>
    <t xml:space="preserve">ITFIP 
Tolima </t>
  </si>
  <si>
    <t>Se constuyó el modelo teórico de la evaluación del desempeño para los funcionarios de carrera y en periodo de prueba del ICETEX partiendo de las bueans practicas de varias entidades del sector público y con asesoria de la Comision Nacional del Servicio Civil</t>
  </si>
  <si>
    <t>Se diseño y validó con Presidencia  del ICETEX el modelo y formato de evaluación del desempeño laboral para funcioanrios de carrera y en periodo de prueba</t>
  </si>
  <si>
    <t>En el mes de septiembre  se realizó la socialización del nuevo modelo  con todos los jefes y un grupo focal de funcionarios con el fin de realizar la etapa de pilotaje del modelo, acorde con el procedimiento establecido por la Comision Nacional del Servicio Civil.</t>
  </si>
  <si>
    <t>El plan de capacitación fue ejecutado con cobertura para todos los funcionarios.  La inducción fue impartida al 100% de los funcionarios que ingresaron durante el año 2012 a la planta de personal con la metodologia  E - Learning.</t>
  </si>
  <si>
    <t>Se cumplió a través de la capacitación impartida a los funcionarios en las diferentes tematicas señaladas en el Plan Institucional de Capacitación</t>
  </si>
  <si>
    <t>La entidad dispone con un Mapa de Riesgos Operativo por procesos, de acuerdo  a la metodologia adoptada, y las fortalezas más significativas al sistema de administración de riesgo operativo SARO son: 
• La integración de los procedimientos SARO con los Sistemas MECI, NTCGP y Circulares 041, 014 y 038 de 2009 de la Superintendencia Financiera de Colombia.
• Metodología para calificación y evaluación de controles.
• La identificación de riesgos a todos los procesos  y elaboración de mapa de riesgos consolidado de la entidad.
• Inclusión de la información del Mapa de Riesgos a un software especializado de riesgo operativo (ERA).
• La capacitación a los líderes de riesgos y funcionarios del equipo SARO.
• Curso de 36 horas a través de la Universidad Javeriana a funcionarios de diversas dependencias sobre la gestión de los riesgos SARO y SARLAFT.
• La optimización del Formato Único de Registros de Eventos de Riesgo Operativo (F138), que incluye campos que permiten realizar un mejor seguimiento a los eventos materializados que reportan las dependencias.</t>
  </si>
  <si>
    <t xml:space="preserve">En el 4° trimestre de 2012 hicimos  25 publicaciones, correspondientes al último 25% que teníamos para ejecutar. De manera que hemos cumplido con el 100% de notas en medios internos.                                                                                                               </t>
  </si>
  <si>
    <t>Divulgación, publicación  de  actividades de capacitación en el proceso Grandes  Clientes aspectos básicos Elearning.
Publicacion en C.R.M. de  informes Proceso Grandes Clientes.  
Funcionamiento del Sistema de Atención Virtual  de Grandes Clientes e informes respectivos.</t>
  </si>
  <si>
    <t>Aprobado mediante Acuerdo No.031 del 06 de diciembre de 2012</t>
  </si>
  <si>
    <t>Se capacitó a los funcionarios del área de contratación y demás funcionarios relacionados con el proceso</t>
  </si>
  <si>
    <t>Se realizó la solicitud de publicación el 17 de enero de 2013 a la Oficina de Comunicaciones y la confirmación de la publicación se realizó el día 18 de enero de 2013</t>
  </si>
  <si>
    <t>Se dió cumplimiento a las actividades programadas.</t>
  </si>
  <si>
    <t>Se diligenció la matriz solicitada por Gobierno en Linea en la plataforma establecida el 6 de diciembre de 2012</t>
  </si>
  <si>
    <t>La entidad se cuentra desarrollando las acciones en cumplimiento a la estrategia de GEL</t>
  </si>
  <si>
    <t>PORCENTAJE DE CUMPLIMIENTO A 31 DE DICIEMBRE DE 2012</t>
  </si>
  <si>
    <t>NOMBRE DE LA INSTITUCIÓN:   INSTITUTO COLOMBIANO PARA EVALUACION DE LA EDUCACION "ICFES"</t>
  </si>
  <si>
    <t xml:space="preserve">Realizar el diagnóstico para valorar el tipo de evaluación del desempeño utilizado. </t>
  </si>
  <si>
    <t>Enero</t>
  </si>
  <si>
    <t>Marzo</t>
  </si>
  <si>
    <t>Subdireccción de Talento Humano</t>
  </si>
  <si>
    <t>Previamente se eleaboró el documento de diagnóstico sobre el modelo propio a aplicar</t>
  </si>
  <si>
    <t>Se diseñó el modelo propio a aplicar</t>
  </si>
  <si>
    <t xml:space="preserve">Realizar la socialización y envío a la Comisión Nacional del Servicio Civil (CNSC) del modelo propio de evaluación del desempeño. </t>
  </si>
  <si>
    <t>Julio</t>
  </si>
  <si>
    <t>Septiembre</t>
  </si>
  <si>
    <t>Modelo Socializado</t>
  </si>
  <si>
    <t>Se definió la escala a aplicar para competencias funcionales y comportamentales (80% y 20% respectivamente)</t>
  </si>
  <si>
    <t>Pendiente socialización con grupo focal en enero/2013 y envío de documento a CNSC</t>
  </si>
  <si>
    <t>Aplicar el Modelo de Evaluación previa autorización de la CNSC.</t>
  </si>
  <si>
    <t>Octubre</t>
  </si>
  <si>
    <t>Diciembre</t>
  </si>
  <si>
    <t>Modelo aplicado</t>
  </si>
  <si>
    <t>Los servidores que son objeto de evaluación.  Funcionarios con competencia evaluadora</t>
  </si>
  <si>
    <t>Subdireccción de Talento Humano
Líderes de proceso
Funcionarios con competencia evaluadora</t>
  </si>
  <si>
    <t>El modelo se aplicará una vez sea aprobado por la CNSC</t>
  </si>
  <si>
    <t>Pendiente envío de documento a CNSC en enero/ 2013</t>
  </si>
  <si>
    <t>Subdirección de Talento Humano</t>
  </si>
  <si>
    <t>Se realizaron actividades según necesidades institucionales:  Curso para auditores internos Norma ICONTEC,NTCGP 1000, curso sobre norma técnica de seguridad de la información ISO 27001, programa de formación virtual en inglés, programa de formación virtual en temas de negociación, habilidades gerenciales, ofimática y derechos humanos</t>
  </si>
  <si>
    <t>Continuar con el desarrollo y mantenimiento de las estrategias innovadoras de gestión del cambio y gestión del conocimiento.</t>
  </si>
  <si>
    <t>Se realizaron múltiples actividades a nivel de cultura organizacional y gestión del conocimiento:  concurso es mejor saber 2, actividad cuando éramos niños, documentación de buenas prácticas y lecciones aprendidas de AHELO videos informativos sobre comisionesal exterior (estrategia qué aprendí) relanzamiento buzón de sugerencias, carrera de observación sobre actividades de cultura organizacional 2012 entre otros.</t>
  </si>
  <si>
    <t>Líderes de Procesos</t>
  </si>
  <si>
    <t>Líderes de Proceso</t>
  </si>
  <si>
    <t>Durante el mes de Octubre se finalizó la actividad de sensibilización a los miembros de la intitución con respecto a la gestión del riesgo.
En los meses de noviembre y diciembre, se efectuó una capacitación práctica sobre la metodología de gestión del riesgo a los representantes de cada subproceso y de esta manera se dió inicio a la actividad de actualización del Mapa de Riesgos Institucional, la cual finalizó con la publicación del mismo en la página web del Instituto, en la Intranet y en el Sistema Integrado de Gestión Organizaciónal; su divulgación se efectuó el día 19 de Diciembre a traves de los canales de comunicación internos.</t>
  </si>
  <si>
    <t>Fortalecer la apropiación del SIGO</t>
  </si>
  <si>
    <t>100% funcionarios y 40% contratistas</t>
  </si>
  <si>
    <t>Número de participantes en sesiones de sensibilización</t>
  </si>
  <si>
    <t>Funcionarios y contratistas</t>
  </si>
  <si>
    <t xml:space="preserve">Oficina Asesora de Planeación Subdirección de Talento Humano, </t>
  </si>
  <si>
    <t xml:space="preserve">161 Funcionarios y 157 contratistas aproximadamente </t>
  </si>
  <si>
    <t>100%  planta y 100% de contratistas</t>
  </si>
  <si>
    <t>* Se incorporó el subproceso “A6. Gestión de Proyectos Especiales”  al mapa de procesos de SIGO. Se encuentra en proceso de revisión la caracterización, procedimiento A6.P.1y formatos.</t>
  </si>
  <si>
    <t>Participantes en sesiones de sensibilización</t>
  </si>
  <si>
    <t>Se realizó curso presencial sobre norma técnica de seguridad de la información ISO 27001</t>
  </si>
  <si>
    <t xml:space="preserve"> * Actualización y divulgación del procedimiento A2.P.1 Control de documentos y registros.</t>
  </si>
  <si>
    <t xml:space="preserve">Revisar, ajustar y actualizar el sistema de indicadores </t>
  </si>
  <si>
    <t>Indicadores actualizados</t>
  </si>
  <si>
    <t>71 Indicadores actualizados</t>
  </si>
  <si>
    <t xml:space="preserve"> * Se revisó la totalidad de indicadores de los procesos, sin embargo por la dinámica de la gestión que realiza la entidad, se ve la necesidad de  replantear algunos de ellos.</t>
  </si>
  <si>
    <t>Revisar, ajustar y ejecutar el Plan de Gestión Ambiental (PIGA)</t>
  </si>
  <si>
    <t>Plan ejecutado</t>
  </si>
  <si>
    <t>Todos los funcionarios</t>
  </si>
  <si>
    <t>Subdirección de Abastecimiento</t>
  </si>
  <si>
    <t xml:space="preserve">Se han venido ejecutando las acciones relativas al Programa, tales como disposición de residuos, reciclaje, control de uso de energía y agua. 
Se adelantó la documentación de procesos para su inclusión en el Sistema de Gestión de Calidad. </t>
  </si>
  <si>
    <t>Junio</t>
  </si>
  <si>
    <t xml:space="preserve">Acta de revisión por la dirección              </t>
  </si>
  <si>
    <t xml:space="preserve">Representante de la Dirección para el SGC      </t>
  </si>
  <si>
    <t>1 Revisión por la Dirección realizada en Agosto de 2012</t>
  </si>
  <si>
    <t xml:space="preserve"> * Se autorizó en el Proceso A, Dirección Estratégica y Gestión, la creación del Subproceso  A6. Gestión de Proyectos Especiales que  reemplaza al B1.P.1 Propuesta Técnica.
 * El procedimiento B3.P.1 Producción de Estudios y Encuestas, perteneciente al Proceso B, Gestión de Diseño, Análisis y Divulgación se traslado al Proceso J, Gestión de Investigaciones.</t>
  </si>
  <si>
    <t>Implementar acciones de mejora definidas en la revisión por la dirección</t>
  </si>
  <si>
    <t xml:space="preserve">Representante de la Dirección para el SGC                </t>
  </si>
  <si>
    <t>11 acciones definidas y en proceso de ejecución</t>
  </si>
  <si>
    <t xml:space="preserve"> * Se remitió correo a los líderes de proceso para que agilicen la implementación de las acciones de mejora  asignadas. 
* A la fecha se encuentran en proceso de formalización en el aplicativo.</t>
  </si>
  <si>
    <t>Democratización de la Administración</t>
  </si>
  <si>
    <r>
      <rPr>
        <b/>
        <sz val="10"/>
        <rFont val="Arial"/>
        <family val="2"/>
      </rPr>
      <t>Fortalecer y mejorar el sistema de atención al ciudadano:</t>
    </r>
    <r>
      <rPr>
        <sz val="10"/>
        <rFont val="Arial"/>
        <family val="2"/>
      </rPr>
      <t xml:space="preserve">
- Fortalecer el uso de los medios electrónicos como son el Chat y el Agente Virtual para lo cual se requiere que la forma de acceso sea más visibles en la página Web del ICFES.
Integración de los canales de Atención electrónica.
- Realizar mejoras en el aplicativo de correspondencia IRIS
- Asegurar que el 95% de las solicitudes por el canal electrónico sean atendidas en menos de 5 días.
- Solucionar  oportuna las peticiones, quejas y reclamos que se presentan por el tiempo que implica efectuar el proceso de corrección en el nombre, apellido y/o documento de identidad de los estudiantes que se registran y/o han presentado los diferentes exámenes que aplica el ICFES desde el año 2006. Actualmente, hay un módulo de Administración de Resultados / Corrección de datos, el cual que permite hacer modificaciones de años anteriores al 2006. 
- Ajustar el dimensionamiento para cada una de las pruebas que ICFES aplica.</t>
    </r>
  </si>
  <si>
    <t>Actividades realizadas</t>
  </si>
  <si>
    <t>Unidad de Atención al Ciudadano
Secretaría General
Lideres de procesos</t>
  </si>
  <si>
    <t>Unidad de Atención al Ciudadano</t>
  </si>
  <si>
    <t>En octubre, noviembre y diciembre de 2012 la cobertura de los canales electrónicos creció un 76% con relación al mismo período del año anterior, pasando de 15.809 a 27.839. Este incremento evidencia la efectividad de las medidas tomadas para que este canal sea más visible para los ciudadanos. En el último trimestre de 2012 se recibieron 3.852 pqr`s por el canal de comunicaciones escritas lo cual significa un crecimiento de 95% para ese mismo período en 2011. El promedio de días de respuesta pasó de 6 en 2011 a 5 en 2012, lo cual significa una disminución de 17%. El sistema de atención en línea por me dio del cual se atienden peticiones, quejas y reclamos radicados en la web, mejoró el porcentaje de solicitudes que responde antes de 5 días pasando de 97% en 2011 a 99% en 2012.</t>
  </si>
  <si>
    <t>Como una evidencia del mejoramiento de los canales de atención al ciudadano y de la eficiencia en el proceso, se reporta que en el último trimestre del año, gracias a la tecnología y estructura del IVR, el 49% de las llamadas recibidas fueron gestionadas con audiorespuesta, esto significa que recibieron información de manera inmediata y que se optimizó el uso del recurso humano.</t>
  </si>
  <si>
    <t>Ejecutar la rendición social de cuentas de acuerdo a las recomendaciones y parámetros que establecen los órganos competentes</t>
  </si>
  <si>
    <t>Representante Legal
Oficina de Planeación</t>
  </si>
  <si>
    <t xml:space="preserve">Ejecución de la rendición de cuentas vigencia 2011. </t>
  </si>
  <si>
    <t>De acuerdo a lo establecido en la norma se desarrollaron las siguientes actividades para la realización de la audiencia pública:
1. Publicación del informe de gestión en la página web
2. Publicación de banner invitando a consultar el informe y a participar en el envío de temas para la audiencia.
3. Publicación de formulario web para recopilar los temas y sugerencias para desarrollar en la rendición.
4. Envío de invitación a base de datos
5. Envío de carta de invitación
6. Publicación de aviso de prensa en diario de circulación nacional
7. Realización de la rendición, transmisión del evento por internet
8. Registro de asistentes
9. Se resolvieron inquietudes que llegaron por internet, correo electrónico y chat.
10. Realización de encuesta sobre temas desarrollados
11. Publicación de video de la rendición en el portal
12. Publicación de la presentación en el portal</t>
  </si>
  <si>
    <t>Realizar los ajustes al Manual de Contratación de acuerdo con las nuevas normas que lo afecten y realizar su socialización.</t>
  </si>
  <si>
    <t>Manual de Contratación actualizado y socializado</t>
  </si>
  <si>
    <t>Funcionarios involucrados en el proceso contractual</t>
  </si>
  <si>
    <t>Se presentó ante Junta directiva proyecto de mejoramiento del manual, para agilizar procesos de acuerdo con estadísticas de participación de proveedores</t>
  </si>
  <si>
    <t>Publicar en la página web institucional la información de gestión contractual</t>
  </si>
  <si>
    <t>Publicación en la página web institucional</t>
  </si>
  <si>
    <t>Se publica el 100% de la gestión contractual en la página web de la entidad</t>
  </si>
  <si>
    <t>Realizar actividades que promuevan las vivencias de los valores</t>
  </si>
  <si>
    <t>Aplicación encuesta de apropiación de los valores</t>
  </si>
  <si>
    <t>Se realizaron múltiples actividades de bienestar social y cultura organizacional en que se incentivaron valores institucionales como el respeto, el servicio, el reconocimiento, como por ejemplo:  cremonia de entrega de incentivos, carrera de observación sobre actividades de cultura organizaconal, entreo otras.  Se llevo a cabo carla sobre derechos humanos</t>
  </si>
  <si>
    <t>Realizar acciones tendientes a mantener el fenecimiento de las cuentas fiscales y mejorar la calificación de la Contraloría General de la República (CGR)</t>
  </si>
  <si>
    <t>Lideres de procesos</t>
  </si>
  <si>
    <t>Se finalizo la auditoría a las cuentas del balance general, analizándose en este trimestre las cuentas de inversiones y de cuentas por pagar. De la misma manera se dio un cumplimiento del 100% a las actividades derivadas del Plan de Mejoramiento suscrito con la CGR.</t>
  </si>
  <si>
    <t>Elaborar un diagnóstico y plan de acción del estado de los Sistemas de Información y Comunicación</t>
  </si>
  <si>
    <t>Abril</t>
  </si>
  <si>
    <t>Dirección de Tecnología
Jefe Oficina Asesora de Planeación</t>
  </si>
  <si>
    <t>Se elaboró el plan de implementación de los nuevos sistemas misionales</t>
  </si>
  <si>
    <t>El plan esta alineado con el plan de acción 2012 y además incluye tareas en el 2013 para las cuales se solicitaron vigencias futuras.</t>
  </si>
  <si>
    <t>Cumplimiento de criterios establecidos para el 2012 de GEL</t>
  </si>
  <si>
    <t xml:space="preserve"> - Se implementó nuevo portal Web, siguiendo los lineamientos de GEL.
Se definieron planes según solicitado en manual 3.0 GEL.
Luego el programa Gobierno en línea anuncio una nueva versión de Manual 3.1, de la cual se implementaron diferentes iniciativas.  Se alcanzó un cumplimiento del 189.26% sobre lo esperado para el 2012</t>
  </si>
  <si>
    <t>Cumplimiento por encima de lo esperado según lo establecido por Gobierno en Linea.</t>
  </si>
  <si>
    <t>Acciones de mejoramiento de la satisfacción del cliente, basado en la encuesta 2011 y realizar encuesta en el 2012.</t>
  </si>
  <si>
    <t xml:space="preserve">
Informe Mensual del nivel de satisfacción de cada canal de atención.</t>
  </si>
  <si>
    <t xml:space="preserve">
Comité GEL</t>
  </si>
  <si>
    <t xml:space="preserve">
Unidad de Atención al Ciudadano</t>
  </si>
  <si>
    <t>En los meses de octubre, noviembre y diciembre se  realizaron 56.868 encuestas de satisfacción en los canales de atención, con un promedio de calificación de 4.7 sobre 5.</t>
  </si>
  <si>
    <t>En el último trimestre de 2012 la calificaciónde la satisfacción de las personas encuestadas subió de 4.6 a 4.7 en comparación al mismo período de 2011</t>
  </si>
  <si>
    <t>Realizar encuesta de satisfacción en los diferentes canales de atención.</t>
  </si>
  <si>
    <t>Portal de Atención al Ciudadano</t>
  </si>
  <si>
    <t>Unidad de Atención al Ciudadano                                Tecnología</t>
  </si>
  <si>
    <t>Tecnología</t>
  </si>
  <si>
    <t xml:space="preserve">El 30 de noviembre de 2012 se realizó la audiencia pública de rendición de cuentas. La convocatoria se efectuó por distintos canales, entre ellos la página web, a través del cual se recibieron siete preguntas. La audiencia fue transmitida por streaming y los ciudadanos pudieron plantear sus inquietudes por medio del chat habilitado durante la transmisión. </t>
  </si>
  <si>
    <t>En total, se registraron 108 participantes, 64 presenciales y 44 virtuales y durante la audiencia pública la ciudadanía formuló un total de 12 preguntas, las cuales fueron atendidas durante la reunión.</t>
  </si>
  <si>
    <t>Aumentar el % de contactabilidad y calidad de la información recolectada de las bases de las diferentes campañas de ooooutbound</t>
  </si>
  <si>
    <t>Informe mensual de las camapañas realizadas</t>
  </si>
  <si>
    <t xml:space="preserve">Unidad de Atención al Ciudadano                           </t>
  </si>
  <si>
    <t xml:space="preserve">Unidad de Atención al Ciudadano/Lider Primer Nivel                                </t>
  </si>
  <si>
    <t xml:space="preserve">Durante el último trimestre del año se realizaron varias campañas de salida entre las cuales sobresale la campaña realizada para la prueba SABER 3º, 5º y 9º con el fin  contactar a 715 colegios que reportaban una desviación superior al 25% entre el número de estudiantes de SIMAT y el número de estudiantes que confirmaron a través de la la web del ICFES. La efectividad de esta campaña fue del 98,3%
</t>
  </si>
  <si>
    <t xml:space="preserve">En las campañas de salida realizadas en último trimestre se registra una aumento del 33%. El porcentaje de efectividad en las campañas realizadas a lo largo del año para confirmación de discapacidad mejoró un 25% pasando de una efectividad de 70% en 2011 a una efectividad de 87% en 2012. El porcentaje de efectividad en las campañas realizadas a lo largo del año para confirmación de discapacidad mejoró un 25% pasando de una efectividad de 70% en 2011 a una efectividad de 87% en 2012. El porcentaje de efectividad en las campañas realizadas para la prueba del segundo semestre de Saber 3º, 5º y 9º mejoró un 9% pasando de una efectividad de 90% en 2011 a una efectividad de 98% en 2012. </t>
  </si>
  <si>
    <t>POLÍTICA</t>
  </si>
  <si>
    <t>NIVEL DE CUMPLIMIENTO %</t>
  </si>
  <si>
    <t>DESARROLLO DEL TALENTO HUMANO ESTATAL</t>
  </si>
  <si>
    <t>GESTIÓN DE CALIDAD</t>
  </si>
  <si>
    <t>REDISEÑOS ORGANIZACIONALES</t>
  </si>
  <si>
    <t>MORALIZACIÓN Y TRANSPARENCIA EN LA ADMINISTRACIÓN PÚBLICA</t>
  </si>
  <si>
    <t>DEMOCRATIZACIÓN DE LA ADMINISTRACIÓN PÚBLICA</t>
  </si>
  <si>
    <t>NIVEL DE CUMPLIMIENTO GENERAL</t>
  </si>
  <si>
    <t xml:space="preserve">NOMBRE DE LA INSTITUCIÓN: INSTITUTO NACIONAL DE FORMACION TECNICA PROFESIONAL DE SAN JUAN DEL CESAR LA GUAJIRA </t>
  </si>
  <si>
    <t>Asesoria por parte del MEN, para valorar la evaluación tipo. (Diagnóstico) para definir el  nivel de competencias</t>
  </si>
  <si>
    <t>Talento Humano</t>
  </si>
  <si>
    <t>La institucion  ha hecho un diagnostico para valorar la evaluacion tipo de acuerdo a los parametros de los acuerdo 137 y 138  de la CNSC, teniendo en cuenta las necesidades y exigencia de la entidad.</t>
  </si>
  <si>
    <t>Personal capacitad</t>
  </si>
  <si>
    <t>Todos Servidores</t>
  </si>
  <si>
    <t>La entidad elaboro el plan de capacitacion de acuerdo a las necesidades resultante de las evaluaciones de desempeño y politicas institucionales</t>
  </si>
  <si>
    <t>registro de asistencia</t>
  </si>
  <si>
    <t>Todos servidores</t>
  </si>
  <si>
    <t xml:space="preserve">La institucion definio las competencias de la siguinete manera :  Por niveles al personal administrativo de acuerdo al decreto 2539/2005 y las comptencias que deben tener los  docente </t>
  </si>
  <si>
    <t>Realizar proceso de meritocracia para la selección de los servidores de la entidad de  acuerdo con la normatividad vigente</t>
  </si>
  <si>
    <t xml:space="preserve">Enero </t>
  </si>
  <si>
    <t>Proceso de selección por meritocracia</t>
  </si>
  <si>
    <t xml:space="preserve">
Funcionarios de Talento Humano  de la entidad</t>
  </si>
  <si>
    <t>Coordinador de Talento Humano</t>
  </si>
  <si>
    <t xml:space="preserve">Esta accion no se ha realizado porque en la entidad no se ha presentado la vacancia definitiva </t>
  </si>
  <si>
    <t>Jefe de Control Interno y/o Jefe de Planeación</t>
  </si>
  <si>
    <t>Jefe de Control Interno</t>
  </si>
  <si>
    <t>Se le realizo seguimiento a los riesgo de cada proceso en compañía con los lideres de proceso y la oficina de control interno</t>
  </si>
  <si>
    <t>Servidores - Comunidad</t>
  </si>
  <si>
    <t>Representante de la Dirección</t>
  </si>
  <si>
    <t xml:space="preserve">El equipo de Meci- Calidad realizo una capacitacion denomina "Aprender Haciendo" sobre el SIGC en los temas Elemento de Control (MECI),  Gobierno en linea y Cero papel  y articulacion integrado del sistema </t>
  </si>
  <si>
    <t>Socialización sobre el Sistema Ambiental enfocado al Sector</t>
  </si>
  <si>
    <t>Invitación a funcionarios a la capacitación</t>
  </si>
  <si>
    <t>Instituciones adscritas y vinculadas</t>
  </si>
  <si>
    <t>MEN - Lider de Calidad</t>
  </si>
  <si>
    <t>Líderes Proceso</t>
  </si>
  <si>
    <t>Jefe de Planeación</t>
  </si>
  <si>
    <t xml:space="preserve">Se le realizo  ajuste a los indicadores de los diferentes procesos de manera personalizada </t>
  </si>
  <si>
    <t>líderes de Proceso</t>
  </si>
  <si>
    <t>Entidad y ciudadanía</t>
  </si>
  <si>
    <t xml:space="preserve">La entidad ha fortalecido el sistema de atencion al ciudadano en la pagina web (www.infotep.edu.co) en el v1nculo de asistencia, en la cual se pueden interactuar en linea con el ciudadano, tambien se hace de mandera fisica utilizando las diferentes herramientas diseñanas para tal fin </t>
  </si>
  <si>
    <t>Entidad y comunidad</t>
  </si>
  <si>
    <t>Representante Legal y Oficina de Planeación</t>
  </si>
  <si>
    <t xml:space="preserve">El equipo organizativo elaboro el documento  para la realizacion de la rendicion de  cuenta a la ciudadania </t>
  </si>
  <si>
    <t>Autoevaluación de la entidad aplicando el instrumento de transparencia por Colombia</t>
  </si>
  <si>
    <t xml:space="preserve">Septiembre </t>
  </si>
  <si>
    <t xml:space="preserve">Informe de autoevaluación </t>
  </si>
  <si>
    <t>todos los servidores de las entidades</t>
  </si>
  <si>
    <t>Control Interno</t>
  </si>
  <si>
    <t xml:space="preserve">La Jefa de Control Interno analiza los factores de trasnparencia por Colombia e identifica los ites  para su respectiva encuesta y evaluacion </t>
  </si>
  <si>
    <t>Proceso de contratación, direccionamiento estratégico</t>
  </si>
  <si>
    <t>Secretario General</t>
  </si>
  <si>
    <t xml:space="preserve">El Secretario General manifesto que esta accion no es obligatoria  para la institution,  porque el gobierno nacional acaba de sacar un decreto  reglamento del estatuto general de contratacion publica No. 734 de 13 de abril de 2012 y es el manual de contratacion a nivel general </t>
  </si>
  <si>
    <t>*Informe análsis de encuesta aplicada en las socializaciones</t>
  </si>
  <si>
    <t>Partes interesadas</t>
  </si>
  <si>
    <t xml:space="preserve">Se socializo la Ley 734/2012 la cual  se establece el Estatuto General de la Contratacion Publica en Colombia ,  a los servidores de la institucion </t>
  </si>
  <si>
    <t>Jefe de Presupuesto</t>
  </si>
  <si>
    <t xml:space="preserve">La entidad publico la planilla de informe de gestion contractual del SIRECI en la pagina institucional (www.infotep.edu.co) , en el icono de transparencia - informe </t>
  </si>
  <si>
    <t xml:space="preserve">*Informe análsis de encuesta aplicada </t>
  </si>
  <si>
    <t>Lider de Bienestar</t>
  </si>
  <si>
    <t>El equipo de Meci- Calidad realizo una capacitacion denomina "Aprender Haciendo"  Resaltando el valor institucional " LA HONESTIDAD" , en otros talleres se vivenciaron los valores sentido de pertencia, momentos de reflexion, respecto, compatir, autoestima y acertividad a los administivos, docentes y estudiantes</t>
  </si>
  <si>
    <t>Representante Legal</t>
  </si>
  <si>
    <t xml:space="preserve">El Rector y la Jefa de Control Interno; realizaron seguimiento  a los diferentes hallazgos del plan de mejoramiento institucional con un avance de cumplimiento de 56,19%; Tambien se presento el Informe de Rendicion de Cuenta Fiscal vigencia 2011 mediante el SIRECI . y a la fecha no hemos revido la visita por parte de la Contraloria General de la Republica, para realizar las auditorias integrales </t>
  </si>
  <si>
    <t>Vincular a las Instituciones del sector al CVNE</t>
  </si>
  <si>
    <t>(1) Una  noticia por Institución al semestre</t>
  </si>
  <si>
    <t xml:space="preserve">Diciembre </t>
  </si>
  <si>
    <t>Noticias Institucionales</t>
  </si>
  <si>
    <t>Instituciones</t>
  </si>
  <si>
    <t>Coordinación de Comunicaciones de las Instituciones</t>
  </si>
  <si>
    <t>Implementar la fase de información del GEL</t>
  </si>
  <si>
    <t>100% de los criterios de la fase de información cumplidos</t>
  </si>
  <si>
    <t xml:space="preserve">Junio </t>
  </si>
  <si>
    <t>Criterios de la fase de información cumplidos</t>
  </si>
  <si>
    <t>Equipo GEL de Instituciones</t>
  </si>
  <si>
    <t xml:space="preserve">La entidad ha fortalecido el sistema de informacion GEL, mediante la implementacion de las fase de informacion, interaccion, transaccion y transformacion </t>
  </si>
  <si>
    <t>Lider del Comité GEL</t>
  </si>
  <si>
    <t>Bienestar Universitario</t>
  </si>
  <si>
    <t>Nivel de cumplimiento general</t>
  </si>
  <si>
    <t>NOMBRE DE LA INSTITUCIÓN: INSTITUTO TOLIMENSE DE FORMACION TECNICA PROFESIONAL ITFIP</t>
  </si>
  <si>
    <t>Juridica - Vicerectoria Administrativa</t>
  </si>
  <si>
    <t xml:space="preserve">Comité de diseño modelo propio de evaluación </t>
  </si>
  <si>
    <t>Proyecto de modelo ajustado para la prueba piloto</t>
  </si>
  <si>
    <t>Se diseño el modelo propio de evaluacion de desempeño y se remitio a la CNSC el día 20 de diciembre de 2012 en medio físico y magnetico</t>
  </si>
  <si>
    <t xml:space="preserve"> Juridica y Vicerectoria Administrativa</t>
  </si>
  <si>
    <t>No se adopto el modelo propio en la medida que no alacanzo ser aprobado por la CNSC</t>
  </si>
  <si>
    <t>Se evidencia losreportes establecidos en el reglamento del PIC</t>
  </si>
  <si>
    <t xml:space="preserve">Se apoya este tema con un proyecto de aprendizaje TIC </t>
  </si>
  <si>
    <t>31/04/2012</t>
  </si>
  <si>
    <t>31/12/201</t>
  </si>
  <si>
    <t>Acciones preventivas</t>
  </si>
  <si>
    <t>Jefe de Control Interno - Lideres de los procesos</t>
  </si>
  <si>
    <t>Del resultado al seguimiento de las acciones preventivas se determino que la mayoría de las acciones se cumplieron y por lo tanto se tomo la desición de actualizar y ajustar el mapa de Riesgos Institucional para la vigencia 2013</t>
  </si>
  <si>
    <t>Registro de Asistencia - memorias</t>
  </si>
  <si>
    <t>Liider del SIG</t>
  </si>
  <si>
    <t>diseño y difusión de los boletines de calidad y se realizaron reuniones con los funcionarios encaminadas para fortalecer y mantener el SIG</t>
  </si>
  <si>
    <t>MEN</t>
  </si>
  <si>
    <t>El MEN no ha realizado la convocatoria para socializar sobre este tema</t>
  </si>
  <si>
    <t xml:space="preserve">* Se realizo seguimiento a la medición de la batería de indicadores de los procesos y con los resultados se desarollo el Informe de desempeño de los procesos, este e socializo con la alta dirección                                         </t>
  </si>
  <si>
    <t>31/11/2012</t>
  </si>
  <si>
    <t>Se realizo la reunión de la revisión por la dirección en la Institución con la asistencia de los líderes de ls procesos se realizo el día 10 de diciembre de 2012 se evidencia acta</t>
  </si>
  <si>
    <t>SAC instalado</t>
  </si>
  <si>
    <t>herramienta instalada</t>
  </si>
  <si>
    <t>MEN -  Direccionamiento estrategico</t>
  </si>
  <si>
    <t>Asesora Planeación - Rector - Funcionarios MEN</t>
  </si>
  <si>
    <t>Se adquirio el software de gestión documental a la entidad de correos 472</t>
  </si>
  <si>
    <t>A la fecha el sistema se encuentra parametrisado para ser instalado en la vigencia 2013 ya que el SAC no se pudo instalar por los valores tan altos de licenciamiento</t>
  </si>
  <si>
    <t>31/12/012</t>
  </si>
  <si>
    <t>Direcionamiento estrategico</t>
  </si>
  <si>
    <t>Asesora Planeación - Rector</t>
  </si>
  <si>
    <t>Se realizo la rendicion de cuentas y se encuentra publicada en la página web de la Institución www.ITFIP.edu.co</t>
  </si>
  <si>
    <t>En el mes de enero se tiene proyectada la socialización de Rendición social de cuentas</t>
  </si>
  <si>
    <t>Actualización, Socialización e implementación de Manuales de Contratación frente a la nueva(s) norma(s) de contratación, estatuto anticorrupción y código contencioso administrativo</t>
  </si>
  <si>
    <t>Manual de contratación actualizado</t>
  </si>
  <si>
    <t>Manual de contratación actualizado - Registro de asistencia de socialización</t>
  </si>
  <si>
    <t>Asesor y Vicerector</t>
  </si>
  <si>
    <t>Se evidencia el manual de contratación de conformidad a  la ley 1474 de 2011 (Estatuto anticorrupción) según resolución 0474 de 27 de julio de 2012</t>
  </si>
  <si>
    <t>La normatividad se esta aplicando en sistema de contratación</t>
  </si>
  <si>
    <t xml:space="preserve">Plantilla informe de gestión contractual del SIRECI publicado en la página web institucional </t>
  </si>
  <si>
    <t>Se tiene publicado en la página web de la Institución los   informes de Gestión Contractual correspondientes a los tres trimestres de la vigencia, el cuarto trimestre se públicara a finales del mes de enero de la vigencia 2013</t>
  </si>
  <si>
    <t>A la fecha se esta recopilando información para el cuarto trimestre de la vigencia</t>
  </si>
  <si>
    <t>Realizar actividades que promuevan las vivencia de los valores en la Instituciòn</t>
  </si>
  <si>
    <t>Registros de asistencia y memorias</t>
  </si>
  <si>
    <t>Decano Facultad de Ciencias Soiales Salud y Educaciòn - Jefe de Bienestar Universitario</t>
  </si>
  <si>
    <t>* Se realizo una integración con los docentes en la ampliación de Ibague en donde se trabajo los valores Institucionales cuyo slogan era " Calidad Academica Con amor y amistad", esta actividad tambien se tiene programado para los docentes en la sede de El Espinal el día 19 de octubre                                          * Se llevo a cabo una jornada de integración de salud ocupacional en donde participo la comunidad educativa y se vivenciaron los valores de solidaridad, trabajo en equipo, responsabilidad, la comunicación</t>
  </si>
  <si>
    <t>Realizar acciones tendientes  a  mantener el fenecimiento  de las cuentas fiscales y mejorar la calificación de las entidad de la Instituciòn</t>
  </si>
  <si>
    <t>Informe</t>
  </si>
  <si>
    <t>Asesor Control Interno</t>
  </si>
  <si>
    <t xml:space="preserve">Se evidencia en el sistema los informes de la Gestión Contraactual y plan de mejoramiento, dichos documentos fueron enviados por medio de la plataforma SIRECI </t>
  </si>
  <si>
    <t>plan de acción elaborado</t>
  </si>
  <si>
    <t>Líder de Direccionamiento Estratégico -area de sistemas</t>
  </si>
  <si>
    <t>Rector - Lider de planeacion y coordinador de sistemas</t>
  </si>
  <si>
    <t>Se evidencia en este trimestre    la instalación de un directorio activo y la adecuación de infraestructura de resdes electricas y de datos para el area de Financiera</t>
  </si>
  <si>
    <t>Con estas actividades se dio cumplimiento al plan acción en la vigencia</t>
  </si>
  <si>
    <t>% de cumplimiento de los criterios del nivel de madurez inicial</t>
  </si>
  <si>
    <t>Lider de planeacion y coordinador de sistemas</t>
  </si>
  <si>
    <t>Se implmento la encuesta del GEL dando como resultado el 60% de cumplimiento</t>
  </si>
  <si>
    <t>Resultado de la encuesta</t>
  </si>
  <si>
    <t>comunidad educativa</t>
  </si>
  <si>
    <t>Lider de Planeaciòn</t>
  </si>
  <si>
    <t xml:space="preserve">Se evidencia el informe del resultado de la encuesta de sastisfacción y presentación ante la alta Dirección para sus fines pertinentes. </t>
  </si>
  <si>
    <t xml:space="preserve">Esta encuesta se realiza anualmente en el mes decimo del año  </t>
  </si>
  <si>
    <t>NOMBRE DE LA INSTITUCIÓN: FONDO DE DESARROLLO DE LA EDUCACIÓN SUPERIOR -FODESEP</t>
  </si>
  <si>
    <t>Documento de diagnóstico realizado</t>
  </si>
  <si>
    <t xml:space="preserve">Abril </t>
  </si>
  <si>
    <t xml:space="preserve">FODESEP adoptó la definición de Competencias mediante la Resolución No.002 de 2010. El Fondo se rige por las normas del derecho privado. </t>
  </si>
  <si>
    <t>Diseño del modelo</t>
  </si>
  <si>
    <t xml:space="preserve">FODESEP adoptó la Evaluación del Desempeño mediante Resolución No.8 del 19 de noviembre de 2010 - Políticas de Talento Humano. En conferencia sotenida entre el MEN y LA COMISIÓN NACIONAL DE SERVICIO CIVIL  del 19 de mayo de 2011, se REITERO  que el Fondo se rige por las normas del derecho privado. </t>
  </si>
  <si>
    <t>Diseño de modelo aprobado y aplicado</t>
  </si>
  <si>
    <t xml:space="preserve">FODESEP adoptó la Evaluación del Desempeño mediante Resolución No.8 del 19 de noviembre de 2010 - Políticas de Talento Humano. Actualmente se está adelantando la elaboración de los Formatos para su implementación. </t>
  </si>
  <si>
    <t>% Plan de capacitación ejecutado</t>
  </si>
  <si>
    <t>De acuerdo con el monto aprobado en el presupuesto para la vigencia 2012, el porcentaje corresponde a la ejecución económica del Plan de capacitaciones al 30 de septiembre</t>
  </si>
  <si>
    <t>Documento de Estrategias innovadoras institucionales</t>
  </si>
  <si>
    <t>NO APLICA</t>
  </si>
  <si>
    <t>FODESEP se encuentra en proceso de transformación de la Entidad, dentro del cual se dará prioridad a la redefinición institucional y cuando se cuente con ello, se tendrá en cuenta incluir el tema de la competencia innovadora</t>
  </si>
  <si>
    <t>Jefe de Control Interno y Jefe de Planeación</t>
  </si>
  <si>
    <t>Actualmente se está en el proceso de Revisión de los Procesos y Procedimientos y una vez culminada esta labor se revisarán y actualizarán los mapas de riesgos. Teniendo en cuenta que la implantación e implementación del Sistema de Gestión de Calidad, en toda su amplitud, implica una significativa inversión económica y operativa que el Fondo de una parte, no cuenta con grandes recursos económicos y humanos como se ha señalado ante las distintas instancias y en los diversos  informes presentados, y de otra; que se está pendiente que la entidad gubernamental defina su destino; se ha avanzado en Items de Gestión de Calidad que son posibles desarrollar dentro de las circunstancias en que actualmente se encuentra.</t>
  </si>
  <si>
    <t>Teniendo en cuenta que la implantación e implementación del Sistema de Gestión de Calidad, en toda su amplitud, implica una significativa inversión económica y operativa que el Fondo de una parte, no cuenta con grandes recursos económicos y humanos como se ha señalado ante las distintas instancias y en los diversos  informes presentados, y de otra; que se está pendiente que la entidad gubernamental defina su destino; se ha avanzado en Items de Gestión de Calidad que son posibles desarrollar dentro de las circunstancias en que actualmente se encuentra.</t>
  </si>
  <si>
    <t>Lider del proceso de acuerdo con estructura de la Entidad</t>
  </si>
  <si>
    <t>A FODESEP no le aplica el Sistema de atención al  al ciudadano  toda vez  que los servicios  se dirigen a un sector específico (cerrado)  como lo son las IES afiliadas , quienes tienen acceso a la informacion del Fondo de  forma permanente a traves de la pagina web, medio telefónico, escrito y demás medios de comunicación.</t>
  </si>
  <si>
    <t xml:space="preserve">El 22 de marzo de 2012 fue realizada la rendicion de cuentas (Asamblea General Ordinaria de FODESEP),toda vez que al Fondo le aplica la normatividad establecida para las entidades de Economía Solidaria, por lo tanto se cumplio en un 100% la meta de esta actividad </t>
  </si>
  <si>
    <t>Líder proceso de contratación</t>
  </si>
  <si>
    <t>FODESEP cuenta con Manual de Contratación propio - emanado del Consejo de Administración y el mismo responde al quehacer misional..De otra parte, es pertinente precisar que el FODESEP no ha sido incluido en el Presupuesto General de la Nación desde 1998.</t>
  </si>
  <si>
    <t>Responsable en la entidad de acuerdo al Mapa de procesos</t>
  </si>
  <si>
    <t>Actualmente se esta estudiandola pertinencia de la actualización del manual de contratación, toda vez que FODESEP se rige por el derecho privado y de ota parte no ha sido incluido en el presupuesto general de la nación desde el año 1998</t>
  </si>
  <si>
    <t>En el primer trimestre de 2012 FODESEP dio cumplimiento al valor de la responsabilidad toda vez que se cumplieron todas las metas propuestas en cuanto a la realización de  la asamblea y reporte de Informes. En el mes de mayo se efectuò campaña sobre el valor de "El Respeto" a través de correo institucional. En el tercer trimestre se realizo una actividad de integración donde se reflexiono en torno del valor de la amistad.</t>
  </si>
  <si>
    <t>No Aplica. Teniendo en cuenta la naturaleza de FODESEP no se enmarca dentro del SIRI, razón por la cual siempre que le han efectuado Auditoría, esta es de Modalidad Especial, razón por la cual No le fenecen las cuentas.</t>
  </si>
  <si>
    <t>Se está en la étapa de planeación por parte de los articuladores del Ministerio de las TICs y en FODESEP se creo el Comité GEL en abril de 2012. El plan de acción fue entregado al Ministerio de las TICS en Agosto de 2012</t>
  </si>
  <si>
    <t xml:space="preserve">De acuerdo con la evaluación basada en el Manual Vr 3.1. , en el último trimestre de 2012 se obtuvo  un avance del 83%. </t>
  </si>
  <si>
    <t>superar el % de satisfacción</t>
  </si>
  <si>
    <t>Comité gel</t>
  </si>
  <si>
    <t>Secretaria General</t>
  </si>
  <si>
    <t>De acuerdo con los resultados de la Secretaria General se encuentra diseñando un plan de mejoramiento para superar  los resultados de la encuesta de percepción interna, en el cual se deben implementar acciones frente al clima organizacional de la Entidad (Reconocimiento especial al realizar una mejora en su trabajo, equipo de trabajo , Seguridad y Salud Ocupacional  y  bienestar laboral). En cuarto triemestre del año se fortaleció el enviío de boletines internos en los cuales se resaltó la labor del cliente interno, lo mismo que los acontecimientos relevantes del mismo. No obstante, No se realizó la encuesta.</t>
  </si>
  <si>
    <t>NOMBRE DE LA INSTITUCIÓN: Instituto Nacional para Ciegos - INCI.</t>
  </si>
  <si>
    <t>Desarrollo del talento humano estatal</t>
  </si>
  <si>
    <t xml:space="preserve">Las actividades del Plan Integral de Bienestar se ejecutan oportunamente con actividades como caminata, entrega de boletas para ir a cine con la familia y desayuno con los funcionarios que cumplen años. 
Con relación al Plan de Capacitación se inscribieron dos grupos, los cuales ya presentaron avances programados en los planes de trabajo. Se continua con las capacitaciones a través de entidades como la ESAP.
Las actividades de inducción se realizan de manera permanente cuando ingresa un nuevo funcionario a la entidad.
Se dio inicio a la capacitación de la temática relacionada con la competencia: innovación, definida como crítica en el estudio de brechas por competencias para el mayor número de funcionarios, con una primer sesión realizada el 31 de Agosto. 
Durante el último trimestre se concluyó la capacitación de los equipos y se realizó la premiación de los mejores equipos.
</t>
  </si>
  <si>
    <t>El Departamento Administrativo de la Función Pública, dictó una charla a los funcionarios del INCI, donde se explicón en que consiste la competencia innovadora.
De igual manera a través de CAFAM, se realizó un taller como parte del desarrollo de la competencia innovadora.</t>
  </si>
  <si>
    <t>Se revisaron los riesgos de cada proceso, por parte de cada responsable y de la Dirección general. 
Se realizó el seguimiento al cumplimiento de las acciones definidas para la administración de riesgos programado para el segundo cuatrimestre del año por parte de control interno, donde se hicieron las recomendaciones y observaciones pertinentes y fueron remitidas a cada líder de proceso para su conocimiento y aplicación.
Para dar cumplimiento al cierre se elaboró el seguimiento a  los riesgos por parte de los responsables de cada proceso, con el fin que sean evaluados y monitoreados por Control Interno</t>
  </si>
  <si>
    <t>Se realizó una revisión y mejoramiento a todos los procesos,  procedimientos y formatos  de la entidad en los casos que se requirió,  como preparación para las auditorias internas.
Se llevaron a cabo las auditorias internas de la vigencia 2012, de las cuales surgieron recomendaciones y mejoras a realizar para la auditoria externa de recertificación, las cuales son una herramienta de apropiación y fortalecimiento del SIG.
Se llevo a cabo la Auditoria externa de recertificación de nuestro Sistema Integrado de Gestión, y se ha venido trabajando en las acciones de mejora que surgieron a raíz de las no conformidades y observaciones realizadas por dicha auditoría, presentándose los planes de mejora de las NC mayores.
Se elaboró e inició ejecución del contrato para la implementación de las normas ISO 14001 y OHSAS 18001.</t>
  </si>
  <si>
    <t>En reunión general un consultor dictó una charla a todos los funcionarios de la entidad, de sensibilización en sistemas integrados de gestión, incluyendo la norma ISO 14001 sobre el Sistema de Gestión Ambiental.
Se elaboró e inició ejecución del contrato para la implementación de las normas ISO 14001 y OHSAS 18001.
Se realizó el diagnóstico y presentación al Comité Directivo, por parte de la firma consultora de los documentos con los cuales se da cumplimiento a los requisitos de las normas de Gestión Ambiental y de Salud y Seguridad en el Trabajo, para el diseño, planificación e implementación del Sistema Integrado de Gestión en la vigencia 2013.</t>
  </si>
  <si>
    <t>Revisión de la batería de indicadores institucionales</t>
  </si>
  <si>
    <t>Se efectuó la revisión de los indicadores institucionales con participación de la alta dirección y los líderes de procesos, enviándose correo electrónico con las indicaciones para medición y seguimiento los días 4 y 7 de Mayo/12.
En el Plan de Mejoramiento del Proceso de Direccionamiento Estratégico se programó una actividad con el fin de revisar nuevamente los indicadores de todos los procesos.</t>
  </si>
  <si>
    <t>Se llevó a cabo la revisión por la Dirección, en comité directivo de fecha 25 de junio de 2012, como preparación final para la auditoria externa de recertificación.</t>
  </si>
  <si>
    <t>Líder del proceso de acuerdo con estructura de la Entidad</t>
  </si>
  <si>
    <t>La entidad actualizó a finales de 2011 el aplicativo SAC sistema de atención al ciudadano, al cual se le hace seguimiento permanente, buscando fortalecer y mejorar continuamente  la atención que brindamos a nuestros usuarios.
Se hizo una revisión general del proceso de servicio al ciudadano buscando el mejoramiento de sus procedimientos y documentos relacionados.
Se mejoró la infraestructura física de atención al ciudadano, lo cual permite una condiciones óptimas para la prestación del servicio.
Atención al Ciudadano a partir del mes de Junio presta servicio en jornada continua.
Se incluyó la información de contacto en las redes sociales para facilitar la interacción con los ciudadanos. 
Se ampliaron los medios de contacto con nuestros usuarios, abriendo una cuenta de SKYPE, que funciona permanentemente y se adquirió una línea celular para uso exclusivo de esta oficina, esto buscando que los usuarios tengan mas opciones y mayor facilidad para comunicarse con la entidad.</t>
  </si>
  <si>
    <t>Se llevo a cabo la rendición social de cuentas a la ciudadanía el día 26 de julio de 2012, bajo los parámetros establecidos en la normatividad legal vigente y se publicó el informe sobre dicha actividad  en la página web de la entidad.</t>
  </si>
  <si>
    <t xml:space="preserve">El 29 de marzo de 2012, se publicó la actualización del Manual de Contratación en el cual se tuvo en cuenta lo establecido en la Ley 1474 de 2011 y el Decreto 19 de 2012. 
Así mismo se realizó la actualización de los documentos asociados al proceso de contratación. 
</t>
  </si>
  <si>
    <t xml:space="preserve">*No de servidores públicos relacionados directamente con el proceso      </t>
  </si>
  <si>
    <t>*Informe análisis de encuesta aplicada en las socializaciones</t>
  </si>
  <si>
    <t>Se socializó los cambios realizados a la documentación que integran el proceso. Así mismo se publicó a través del Correo Electrónico las actualizaciones realizadas al proceso de Contratación.
Se realizó reunión el 11 de Abril 2012,  socializando con 13 supervisores de contratos los cambios que se efectuaron al proceso a raíz de la expedición del Estatuto Anticorrupción y del decreto antitrámites.
De igual manera se están adelantando una nueva actualización del proceso de contratación teniendo en cuenta el Decreto 734 de 2012.</t>
  </si>
  <si>
    <t>Se publicó en la pagina web de la entidad  los  informes de la gestión contractual correspondientes a los cuatro trimestres de la vigencia 2012.</t>
  </si>
  <si>
    <t xml:space="preserve">*Informe análisis de encuesta aplicada </t>
  </si>
  <si>
    <t>Se incluye en el desprendible de nómina una frase relacionada con el valor a interiorizar cada mes.
Se envía en el boletín interno "INCI al día" actividades y frases de vivencia de los valores.
Cada responsable de proceso socializa una frase sobre el valor referido en reunión de Comité Directivo al inicio de todas las semanas.  
En las carteleras institucionales ubicadas en cada piso del edificio, se destino una sección "Hacia la cima" donde cada mes se hacen reflexiones sobre los valores de nuestro Código de Ética.
En la reunión general correspondiente al 30 de noviembre, se realizó a través de Control Interno, charla sobre la importancia de los elementos MECI, entre el Código de Ética y buen Gobierno.</t>
  </si>
  <si>
    <t>Se realiza seguimiento permanente al cumplimiento de las acciones definidas en el plan de mejoramiento vigente. 
No se ha recibido visita de la Contraloría General de la República durante la vigencia 2011 y el primer trimestre de esta vigencia.
Se revisó el plan de mejoramiento suscrito con la Contraloría General de la República llegando a un 99,79%</t>
  </si>
  <si>
    <t>Desde la vigencia 2010 no se ha recibido visita de la Contraloría General de la República.</t>
  </si>
  <si>
    <t>Elaborar un diagnóstico y plan de acción del estado de los Sistemas de Información y Comunicación de cada institución</t>
  </si>
  <si>
    <t>Se cuenta con el plan de desarrollo informático y el plan de comunicaciones, que  incluyen un diagnostico en materia de sistemas de información y comunicaciones de la entidad, los cuales han sido la base para la planeación de las actividades definidas para la presente vigencia.
De igual manera se cuenta con planes de mejora continua, teniendo en cuenta las revisiones realizadas por las auditorías internas, así como la revisión de las personas que integran el proceso.</t>
  </si>
  <si>
    <t xml:space="preserve">Se elaboró y entregó el diagnóstico del estado de avance del nivel de madurez inicial al comité sectorial de Gobierno en Línea. 
Las actividades que se han llevado a cabo para contribuir con este nivel son:
* Se esta trabajando en la política de cero papel. 
* Se colocaron los dos servicios que presta la entidad en la pagina web  para poder solicitarlos desde el SAC.
* Se solicito al contratista del aplicativo  Administrativo y Financiero que se hagan las cambios necesarios para que el desprendible de nomina se puedan enviar por correo electrónico y contribuir con la política de cero papel.
El Plan Gel se ejecutó de acuerdo a lo programado en un 100%.
Se continúo con la ejecución del plan con el desarrollo de la pólitica de cero papel.
</t>
  </si>
  <si>
    <t xml:space="preserve">Se socializaron los resultados de la encuesta EDI, obteniendo puntaje de 78,8 en el aparte Ambiente Institucional y 82,5 en el aparte Desempeño Institucional, resultado que  evidencia una mejora  con respecto al obtenido en  la vigencia anterior. 
Durante la vigencia 2011 se adelantó la encuesta de percepción del cliente interno, en la cual se logró un avance positivo con respecto a la vigencia 2010. Para esta vigencia no se tiene planeado realizar la encuesta debido a que durante dos vigencias seguidas se adelantó dicha encuesta.
Se tabularon los resultados de la encuesta de bienestar, recreación y cultura aplicada entre los funcionarios en diciembre de 2011, que fueron la base para la planeación y definición de las actividades del plan integral de bienestar a desarrollar durante la  vigencia 2012.
</t>
  </si>
  <si>
    <t>Elaboracion del Plan de Comunicación.
Ejecucion de capacitaciones.</t>
  </si>
  <si>
    <t>Coordinadora Comunicación</t>
  </si>
  <si>
    <t>%  plan implementado</t>
  </si>
  <si>
    <t>1 Plan Comunicación Aprobado e implementado</t>
  </si>
  <si>
    <t>Elaborar y ejecutar el Plan de Comunicación Institucional articulado con requerimientos MECI</t>
  </si>
  <si>
    <t>Reuniones Grupo GEL</t>
  </si>
  <si>
    <t>Coordinador Grupo GEL</t>
  </si>
  <si>
    <t>Grupo GEL</t>
  </si>
  <si>
    <t>Fase implementada</t>
  </si>
  <si>
    <t>100% de los criterios  iplementados</t>
  </si>
  <si>
    <t>Implementar la fase de INFORMACION de Las Políticas  GEL</t>
  </si>
  <si>
    <t>Actualizacion Mapa de Riesgos.</t>
  </si>
  <si>
    <t>Rector</t>
  </si>
  <si>
    <t>% de riesgos mitigados</t>
  </si>
  <si>
    <t>5% riesgos Inadmisibles  mitigados</t>
  </si>
  <si>
    <t>Implementar tratamiento de riesgos</t>
  </si>
  <si>
    <t>No de Audiencias públicas</t>
  </si>
  <si>
    <t>1 audiencia al año</t>
  </si>
  <si>
    <t>Audiencia Pública</t>
  </si>
  <si>
    <t>Reuniones Grupo de Trabajo</t>
  </si>
  <si>
    <t>Gerente calidad</t>
  </si>
  <si>
    <t>Herramienta implementada</t>
  </si>
  <si>
    <t>70% de la herramienta tecnológica implementada</t>
  </si>
  <si>
    <t>Fortalecimiento sistema de atención al ciudadano.</t>
  </si>
  <si>
    <t>Acta</t>
  </si>
  <si>
    <t>1 Revisión por la Rectoría realizada.</t>
  </si>
  <si>
    <t>Realizar revisión por la Rectoría.</t>
  </si>
  <si>
    <t>Reuniones grupo calidad meci</t>
  </si>
  <si>
    <t>10 procesos auditados.</t>
  </si>
  <si>
    <t>Programa de Auditorias</t>
  </si>
  <si>
    <t>Reuniones del grupo para cconcretar cronograma.
Diagnostico del S.I.G.
Plan de trabajo -Plan de Mejoramiento.</t>
  </si>
  <si>
    <t>Grupo Calidad</t>
  </si>
  <si>
    <t>Funcionarios</t>
  </si>
  <si>
    <t>Registro</t>
  </si>
  <si>
    <t>1 actividad de interiorización</t>
  </si>
  <si>
    <t>Fomentar la interiorización del Sistema Integrado de Gestión S.I.G.</t>
  </si>
  <si>
    <t>Dra. Nancy Nos guataria saber si el M.E.N. ha programado la capacitación para las Entidades Adscritas y Vinculadas.</t>
  </si>
  <si>
    <t>M.E.N</t>
  </si>
  <si>
    <t>Una capacitacion</t>
  </si>
  <si>
    <t>Una capacitación</t>
  </si>
  <si>
    <t>Capacitación sobre Sistema de Gestión ambiental enfocado al sector.</t>
  </si>
  <si>
    <t>Reuniones de COPASO.
Capacitacion en Resolución 2013.</t>
  </si>
  <si>
    <t>Coordinador Salud Ocupacional</t>
  </si>
  <si>
    <t>Un Programa</t>
  </si>
  <si>
    <t>85% del Programa ejecutado.</t>
  </si>
  <si>
    <t>Ejecutar Programa de Salud Ocupacional.</t>
  </si>
  <si>
    <t>Acuerdos 137 y 138 adoptados.</t>
  </si>
  <si>
    <t>Jefe inmediato</t>
  </si>
  <si>
    <t>Funcionarios en Carrera</t>
  </si>
  <si>
    <t>Evaluaciones realizadas</t>
  </si>
  <si>
    <t xml:space="preserve">100% Funcionarios en carrera evaluados </t>
  </si>
  <si>
    <t>Adopción y aplicación de los acuerdos 137 y 138 de 2010 para la evaluación de desempeño 2012.</t>
  </si>
  <si>
    <t>Se realizó el estudio de cargas de trabajo</t>
  </si>
  <si>
    <t>Grupo de trabajo</t>
  </si>
  <si>
    <t>Estudio Tecnico</t>
  </si>
  <si>
    <t>Un estudio elaborado</t>
  </si>
  <si>
    <t>Realizar estudio técnico de la Planta de cargos.</t>
  </si>
  <si>
    <t>Elaboracion del Plan de Capacitación.
Ejecucion de capacitaciones.</t>
  </si>
  <si>
    <t>Un plan</t>
  </si>
  <si>
    <t>Un Plan aprobado
85% plan ejecutado</t>
  </si>
  <si>
    <t>Generar y ejecutar Plan de Capacitación.</t>
  </si>
  <si>
    <t>Se reliazó la reinducción a los Funcionarios nuevos.</t>
  </si>
  <si>
    <t>100% Servidores nuevos inducidos</t>
  </si>
  <si>
    <t>Realizar Reinducción a Funcionarios antiguos.</t>
  </si>
  <si>
    <t>Se reliazó la inducción a los Funcionarios nuevos.</t>
  </si>
  <si>
    <t>80% de Servidores capacitados</t>
  </si>
  <si>
    <t xml:space="preserve">Realizar inducción a los Funcionarios, que ingresen a la institución.
</t>
  </si>
  <si>
    <t xml:space="preserve">NOMBRE DE LA INSTITUCIÓN: </t>
  </si>
  <si>
    <t xml:space="preserve">% TOTAL
IV TRIMESTRE
</t>
  </si>
  <si>
    <t>&lt;</t>
  </si>
  <si>
    <t>NOMBRE DE LA INSTITUCIÓN: ESCUELA TECNOLÓGICA INSTITUTO TÉCNICO CENTRAL</t>
  </si>
  <si>
    <t>Ejecución plan de capacitación</t>
  </si>
  <si>
    <t>80 % plan de capacitación ejecutado</t>
  </si>
  <si>
    <t>01/102012</t>
  </si>
  <si>
    <t xml:space="preserve">Comité </t>
  </si>
  <si>
    <t>Se llevo a cabo una serie de capacitaciones en diversas àreas ( ciclo de cineforo, contratación estatal, Seminario-taller “Construcción de textos inteligibles”  y Administración de la planta teléfonica) 
Se otorgó auxilio de matrícula  para docentes y administrativos para pregrado y postgrado a quienes han cumplido para la continuación y ortorgamiento del auxilio para el primer semestre 2013</t>
  </si>
  <si>
    <t>Se programó como estrategia la inscripión de funcionarios (docente - administrativo) con el fin de seleccionar y ofrecer 15 cupos para maestrias en el Instituto Técnológico de Monterrey (México)  a través de un convenio insterinstitucional. No fue posible dicho convenio dado que el ITESM no tiene representación jurídica en colombia. Esto hizo que lo programado para la vigencia 2012 no se ejecutara al 100%.</t>
  </si>
  <si>
    <t>4 # de actividades de sensibilización y apropiación</t>
  </si>
  <si>
    <t>Se llevó a cabo el curso taller de gestión de indicadores con apoyo del Ministerio de Educación Nacional, en él se revisaron los indicadores de cada proceso de la entidad y se hicieron los ajustes pertinentes.</t>
  </si>
  <si>
    <t>100% de (Número de audiencias de rendición social de cuentas realizadas / No. De audiencias de rendición planeadas).</t>
  </si>
  <si>
    <t xml:space="preserve">Se llevó a cabo la rendición social de cuentas el día 11 de mayo de 2012, de acuerdo a las recomendaciones y parámetros establecidos. </t>
  </si>
  <si>
    <t xml:space="preserve"> </t>
  </si>
  <si>
    <t>1 Manual de contratación actualizado durante el primer trimestre</t>
  </si>
  <si>
    <t>Documento Manual de contratación actualizado</t>
  </si>
  <si>
    <t>El manual de contratación se encuentra en revisión de estio para su formalización mediante administrativo.</t>
  </si>
  <si>
    <t>Se continua en el seguimiento al plan de mejoramiento y evaluación. Se está trabajando en equipo y autocontrol,  con el fin de garantizar  el mejoramiento en la gestión.       De acuerdo a lo establecido por el Gobierno nacional no ha asignado el profesional de control interno de la  entidad, no obstante se está implementando y dando aplicabilidad a las políticas de anticorrupción.</t>
  </si>
  <si>
    <t>Se diseñó calendario 2012 con los valores y se hizo entrega a todos los funcionarios docentes y administrativos. Se diseñó postaly afiche reforzando un valor cada mes. A la fecha se han entregado 6. Esta campaña viene desde el primer semestre de 2011. Asimismo, se viene publicando en la web el valor de cada mes y en las circulares rectorales y en los procesos de inducción de estudiantes y funcionarios</t>
  </si>
  <si>
    <t>Responsable en la entidad de acuerdo al Mapa de procesos - oficina de planeación</t>
  </si>
  <si>
    <t>Se registro la información del IV trimestre de la vigencia 2012  en los formularios previstos y aplicables a la entidad del sistema la gestión contractual (SIRECI), el cual se encuentra publicado en la pagina web de la Entidad.</t>
  </si>
  <si>
    <t xml:space="preserve"> Que en la encuesta de satisfacción superar el % de satisfacción</t>
  </si>
  <si>
    <t xml:space="preserve">Se aplicó la encuesta de satisfacción  a través del portal de la entidad. Los  resultados se fijaran para conocimiento del público en general y se establecera un plan de mejoramiento en aquellos aspectos  cuyos resultados no fueron los mejores. </t>
  </si>
  <si>
    <t>FECHA ELABORACION: ENERO 15  DE 2013</t>
  </si>
  <si>
    <t>Indicador</t>
  </si>
  <si>
    <t># de Documento de diagnóstico realizado</t>
  </si>
  <si>
    <t>Diagnostico</t>
  </si>
  <si>
    <t>La entidad, adopta el modelo de la DAFP, teniendo en cuenta que la estructura de la misma es pequeña y no se amerita la adopacion de herramienta independiente</t>
  </si>
  <si>
    <t>El MEN ha dispuesto asesoría en el tema si se requiere</t>
  </si>
  <si>
    <t>todos los procesos</t>
  </si>
  <si>
    <t>Se  realizaron las evaluaciones del Primer Semestre y se continua  con los compromisos para la evaluacion en la vigencia 2012,</t>
  </si>
  <si>
    <t>El Modelo del DAFP- fue solializado a las partes Intervinientes</t>
  </si>
  <si>
    <t>% plan de capacitación ejecutado</t>
  </si>
  <si>
    <t>Plan de Capacitacion Formulado</t>
  </si>
  <si>
    <r>
      <t>Pendiente Revisar lo del</t>
    </r>
    <r>
      <rPr>
        <b/>
        <sz val="8"/>
        <rFont val="Arial"/>
        <family val="2"/>
      </rPr>
      <t xml:space="preserve"> Plan de capacitación: competencias, Inducción y reinducción</t>
    </r>
  </si>
  <si>
    <t># Documento de Estrategias innovadoras institucionales formulado con apoyo del MEN</t>
  </si>
  <si>
    <t>314-12-2012</t>
  </si>
  <si>
    <t>Definicion y adopcion de Estrategias</t>
  </si>
  <si>
    <t>PTE</t>
  </si>
  <si>
    <t>A la fecha no se ha recibido asesoria y acompañamiento por parte del MEN</t>
  </si>
  <si>
    <t>% de cumplimiento a las acciones establecidas</t>
  </si>
  <si>
    <t>Acciones Implementadas</t>
  </si>
  <si>
    <r>
      <t xml:space="preserve">Se realizo el proceso de Induccion y capacitacion en la nueva metodologia  definida por el DAFP, Al corte Septiembre  30 de 2012, se consolido la actualizacion del Mapa de Riesgos.  Con  eun avance del 100%, con baja participacion de los procesos de apóyo.- </t>
    </r>
    <r>
      <rPr>
        <b/>
        <sz val="8"/>
        <rFont val="Arial"/>
        <family val="2"/>
      </rPr>
      <t xml:space="preserve">el  cual fue enviado para revision y presentacion de observaciones por correo electronico </t>
    </r>
  </si>
  <si>
    <t># de actividades de sensibilización y apropiación</t>
  </si>
  <si>
    <t>Fortalecimiento del SIG</t>
  </si>
  <si>
    <t>A la fecha se han realizado 03 capacitaciones - que apoyan la sencibilizacion y apropiacion del SIG -  redaccion de Hallazgos de Auditoria- Administracion de Riesgos   y  Seguimiento y Medicion a la Prestacion del Servicio-  en ele segundo trimestre se realizo capacitacion por parte de funcionarios del infotep en temas de Indicadores- Sistema Integrado de Gestion, yAdministracion de Riesgos.  Se realizaron actividades relacionadas con la actualizacion de las caracterizaciones , avance en el normograma, etc</t>
  </si>
  <si>
    <r>
      <t>Se debe continuar y  destinar recursos para la sencibilizacion del SIG, como la particiapcion del proceso bienestar y alta  direccion en la interiorizacion del sistema integrado de gestion.                            Se evidencio  bajo nivel de actualizacion de la Herramienta denominada INFOSIG, ya que es el mecanismo de facil consulta, acceso  y apropiacion del</t>
    </r>
    <r>
      <rPr>
        <b/>
        <sz val="8"/>
        <rFont val="Arial"/>
        <family val="2"/>
      </rPr>
      <t xml:space="preserve"> SISTEMA INTEGRADO DE GESTION.</t>
    </r>
  </si>
  <si>
    <t># charlas de socialización o capacitación realizadas</t>
  </si>
  <si>
    <t>Socializacion realizada</t>
  </si>
  <si>
    <t>El MEN se comprometió para apoyar con la gestión de esta capacitación para las institucioes del nivel nacional</t>
  </si>
  <si>
    <t>% de indicadores revisados y actualizados / ajustados</t>
  </si>
  <si>
    <t>Bateria de Indicadores Revisados</t>
  </si>
  <si>
    <t>Solo hasta el cierre del segundo trimestre se realizo la   induccion  y reinducicon en materia de indicadores con el fin de  realizar la actualizacion de los mismos, a traves del acompañamiento realizado por  parte de la contratista que lidera el proceso de calidad.</t>
  </si>
  <si>
    <t># de actas de revisión por la dirección</t>
  </si>
  <si>
    <t>Revision por la Direccion Realizada</t>
  </si>
  <si>
    <t>RECTORIA</t>
  </si>
  <si>
    <t>Durante el Proceso de Empalme se realizaron actividades de revision por pa direccion entrante</t>
  </si>
  <si>
    <t>Conforme el proceso de elecciones  por cambio de rector  paralizo los procesos  centrando su atencion  la alta direccion  en las elecciones, y consolidacion del informe de gestion y  Empalme por  cambio de representante legal.  .  De otro lado  no existio  Interes de los dueños de los procesos  y auditores en el cumplimiento de esta. entre otros aspectos por las divisiones generadas al interior de la misma.- Con</t>
  </si>
  <si>
    <t xml:space="preserve">% de ejecución de actividades programadas </t>
  </si>
  <si>
    <t>Mejoramiento del Contenido y dinamica de la Pagina Web.</t>
  </si>
  <si>
    <r>
      <t xml:space="preserve">Al Corte </t>
    </r>
    <r>
      <rPr>
        <b/>
        <sz val="8"/>
        <rFont val="Arial"/>
        <family val="2"/>
      </rPr>
      <t xml:space="preserve">Diciembre  30 de 2012,  </t>
    </r>
    <r>
      <rPr>
        <sz val="8"/>
        <rFont val="Arial"/>
        <family val="2"/>
      </rPr>
      <t xml:space="preserve">se ha avanzado en el proceso de actualizacion de pagina web, aplicada conforme a la matriz de gobierno en linea 3,0.- PENDIENTE   el procedimiento de manejo, reporte  y control de las </t>
    </r>
    <r>
      <rPr>
        <b/>
        <sz val="8"/>
        <rFont val="Arial"/>
        <family val="2"/>
      </rPr>
      <t>PQRS.</t>
    </r>
  </si>
  <si>
    <t># de rendición social de cuentas realizada</t>
  </si>
  <si>
    <t>Rendicion de Cuentas Ejecutada</t>
  </si>
  <si>
    <t>Se cuenta con la informacion consolidada por la oficina de Planeacion- sobre la gestion Institucion de la Vigencia 2011,  las presentaciones de la rectoria a los Consejos Directivos, y los demas informes de contratacion y de ley presentados  - lo anterior para ajustar en un solo documento para la preparacion de la rendicion de cuentas- Solicitudes desde la oficina de Control Interno desde el mes de Junio para liderar el proceso, definir fecha, moderador  y autorizacion para iniciar la conformacion del equipo de participantes, envio de vitaciones etc.</t>
  </si>
  <si>
    <t xml:space="preserve">La Rectora de manera individual y personal realizo un informe de Gestion a los estudiantes y aspirantes al cargo de Rector. el  dia Jueves 27 de Septiembre de 2012.                                                        Sin  tener en cuenta  las solicitudes de la oficina de control interno, para  liderar y acompañar el proceso de RENDICION DE CUENTAS INSTITUCIONAL,  adoptando las politicas y conformando el equipo institucional,  que define la Guia de la Funcion Publica, designando  un moderador,  definiendo el cronograma, definir la fecha con suficiente anticipacion, lista de protocolo, citaciones y aplicacion de los modelos y formatos para la rendicion de cuentas.   consolidar el informe de Gestion para publicacion, realizar la encuesta restectiva, tabular la misma y publicar los resultados en la pagina web.                                                  Este incumplimiento  nos califica mal dentro de la Estrategia Gobierno en Linea, toda vez que el proceso de Rendicion de cuentas tiene un alto Puntaje.    </t>
  </si>
  <si>
    <t># documento manual de contratación actualizado durante el primer trimestre siguiente a la expedición de la norma</t>
  </si>
  <si>
    <t>Manual Actualizado</t>
  </si>
  <si>
    <t>Actualizacion Normativa permanente, a traves de la Pagina web- del Estado Colombiano y Socializacion periodica de los cambiosnormativos   y ajuste  del manual según corresponda.</t>
  </si>
  <si>
    <t>Se cuenta con la normatividad actualizada.</t>
  </si>
  <si>
    <t xml:space="preserve">% de servidores públicos socializados </t>
  </si>
  <si>
    <t>Manual Socializado</t>
  </si>
  <si>
    <t xml:space="preserve"># documento Plantilla informe de gestión contractual del SIRECI publicado en la página web institucional durante la semana siguiente a la presentación del informe </t>
  </si>
  <si>
    <t>Publicacion en Pagina Web</t>
  </si>
  <si>
    <t>Cumplimiento de la Publicacion trimestral de la Gestion Contractual.</t>
  </si>
  <si>
    <t>A la  fecha se cumple con esta obligacion legal</t>
  </si>
  <si>
    <t># de actividades que evidencien el fortalecimiento de los valores al interior de la institución</t>
  </si>
  <si>
    <t>Actividades de Integracion, motivacion, celebraciones de cumpleaños, acompañamiento a los funcionarios en momentos de dolor o perdida de familiares</t>
  </si>
  <si>
    <t>Existen y se conocen los valores institucionales, reportados en el INFOSIG. Para el ultimo trimestre se realizaran actividades de sencibilizacion e interiorizacion de los mismos.</t>
  </si>
  <si>
    <t># Plan operativo implementado</t>
  </si>
  <si>
    <t>Fenecimiento de la Cuenta</t>
  </si>
  <si>
    <t>Seguimiento del Plan de mejoramiento, seguimientos y acompañamientos realizadosa por la oficina de Control Interno</t>
  </si>
  <si>
    <t>Como insumo general para el fenecimiento de la cuenta se tiene el Plan de mejoramiento firmado con la CGR en la vigencia 2011,  al cual se le realiza el seguimiento y evaluacion, al mismo tiempo se realiza acompañamiento a los proceso criticos como es el caso -a poyo al proceso de cartera, otorgamiento de creditos, realizacion de inventario, revision de auxiliares contables, analisis del comportamiento de cuentas, presentacion de observacionres y recomendaciones de manera trimestral, seguimientoal gasto,  revision de la gestion institucional, proceso contratual, talento humano, etc.                                                                      1,- Al cierre de Septiembre - se realiza  la revision por empalme por cambio de representante legal, las revisiones del proceso contractual, ordenes de pago, revision de objetos contractuales, se han revisado los auciliates del I, II y III trimestre con el fin de presentar observaciones.                                                                         2,- La invitacion peremanente desde la oficina de control interno para el mejoramiento continuo.                                                              3,-  Acompañamiento por parte de control  interno en el proceso del levantamiento de necesidades de depuracion y saneamiento contable.                                                                                                   4,- Elaboracion de cronograma para adopcion por parte del Contador en atencion al comite de sostenibilidad contable.</t>
  </si>
  <si>
    <t xml:space="preserve">% ejecución del plan </t>
  </si>
  <si>
    <t>Diagnostico y Plan de Accion</t>
  </si>
  <si>
    <r>
      <t xml:space="preserve">Se envio Solicitud de Acompañamiento y aclaracion con relacion al manejo y elaboracion del diagnostico y plan de acción del estado de los Sistemas de Información y Comunicación de cada institución.  Ante las oficinas de Tecnoliogia y sistemas de Informacion del MEN, ante la profesional </t>
    </r>
    <r>
      <rPr>
        <b/>
        <sz val="8"/>
        <rFont val="Arial"/>
        <family val="2"/>
      </rPr>
      <t>JOANA PATRICIA GARCIA POVEDA- Asesora</t>
    </r>
    <r>
      <rPr>
        <sz val="8"/>
        <rFont val="Arial"/>
        <family val="2"/>
      </rPr>
      <t>,  quienes nos solicitaron informacion, la cual se esta consolidando y se enviara en el proximo trimestre</t>
    </r>
  </si>
  <si>
    <t>% de cumplimiento de los criterios del plan operativo de gobierno en línea</t>
  </si>
  <si>
    <t>Nivel de Madurz GEL Implementado</t>
  </si>
  <si>
    <t>Consolidacion del Plan de Acion e inicio del Ajuste de la Pagina Web- con apoyo del Contratista encargado de Pagina Web--Planeacion como Interventor , Secretaria General  y Acompañamiento de la oficina de Control Interno-  Se  avanzo en la actualizacion de la pagina web- y estamos en el mejoramiento del conforme a la matriz 3,0 de Gobierno en Linea.</t>
  </si>
  <si>
    <t xml:space="preserve">Participacion activa del profesional de control interno en las, mesas de trabajo,revisiones  y seguimiento al avance de la estrategia.  Se requieren recursos y personal asignado para el cumplimiento  total del proyecto. </t>
  </si>
  <si>
    <t>% de satisfacción "Excelente" alcanzado</t>
  </si>
  <si>
    <t>Acciones de mejoramiento</t>
  </si>
  <si>
    <t>Proyectos de Inversion con partidas para el mejoramiento de las baterias de Baños  y demas elementos resultantes de la encuesta de Satisfaccion</t>
  </si>
  <si>
    <r>
      <t xml:space="preserve">Acciones de mejoramiento de la satisfacción del cliente, basado en la encuesta 2011 y realizar encuesta en el 2012.                                                       Esta meta se calcula teniendo en cuenta que en el período 2011-2 el 31,5% de los estudiantes calificaron su satisfacción como "Excelente" y el 40,8% como "Buena-  Reparacion y mantenimiento para iniciar el segundo semestre del año 2012,- </t>
    </r>
    <r>
      <rPr>
        <b/>
        <sz val="8"/>
        <rFont val="Arial"/>
        <family val="2"/>
      </rPr>
      <t>ENCUESTA A REALIZAR EN EL IV  TRIMESTRE DEL AÑO 2012.</t>
    </r>
  </si>
  <si>
    <t>INFOTEP 
San Juan
 del Cesar</t>
  </si>
  <si>
    <t>Rediseños 
Organizacionales</t>
  </si>
  <si>
    <t>Nivel de
 cumplimiento general</t>
  </si>
  <si>
    <t>SEGUIMIENTO Y EVALUACIÓN PLAN DE DESARROLLLO SECTORIAL
  2012</t>
  </si>
  <si>
    <t xml:space="preserve">SEGUIMIENTO Y EVALUACIÓN POR POLÍTICA DEL  
PLAN DE DESARROLLLO SECTORIAL 2012
</t>
  </si>
  <si>
    <t>SEGUIMIENTO A LA EJECUCIÓN DEL PLAN  SECTORIAL DE DESARROLLO ADMINISTRATIVO   - 2012</t>
  </si>
  <si>
    <t>SEGUIMIENTO A LA EJECUCIÓN DEL PLAN  SECTORIAL DE DESARROLLO ADMINISTRATIVO 
 2012</t>
  </si>
  <si>
    <r>
      <rPr>
        <b/>
        <i/>
        <sz val="14"/>
        <color indexed="18"/>
        <rFont val="Arial"/>
        <family val="2"/>
      </rPr>
      <t xml:space="preserve">SEGUIMIENTO A LA EJECUCIÓN DEL PLAN  SECTORIAL DE DESARROLLO ADMINISTRATIVO </t>
    </r>
    <r>
      <rPr>
        <b/>
        <i/>
        <sz val="16"/>
        <color indexed="18"/>
        <rFont val="Arial"/>
        <family val="2"/>
      </rPr>
      <t xml:space="preserve">
</t>
    </r>
    <r>
      <rPr>
        <b/>
        <i/>
        <sz val="14"/>
        <color indexed="18"/>
        <rFont val="Arial"/>
        <family val="2"/>
      </rPr>
      <t xml:space="preserve"> 2012</t>
    </r>
  </si>
  <si>
    <r>
      <rPr>
        <b/>
        <i/>
        <sz val="14"/>
        <color indexed="8"/>
        <rFont val="Arial"/>
        <family val="2"/>
      </rPr>
      <t xml:space="preserve">SEGUIMIENTO A LA EJECUCIÓN DEL PLAN  SECTORIAL DE DESARROLLO ADMINISTRATIVO </t>
    </r>
    <r>
      <rPr>
        <b/>
        <i/>
        <sz val="16"/>
        <color indexed="8"/>
        <rFont val="Arial"/>
        <family val="2"/>
      </rPr>
      <t xml:space="preserve">
</t>
    </r>
    <r>
      <rPr>
        <b/>
        <i/>
        <sz val="14"/>
        <color indexed="8"/>
        <rFont val="Arial"/>
        <family val="2"/>
      </rPr>
      <t xml:space="preserve"> 2012</t>
    </r>
  </si>
  <si>
    <r>
      <rPr>
        <b/>
        <i/>
        <sz val="14"/>
        <color indexed="8"/>
        <rFont val="Arial"/>
        <family val="2"/>
      </rPr>
      <t xml:space="preserve">SEGUIMIENTO A LA EJECUCIÓN DEL PLAN  SECTORIAL DE DESARROLLO ADMINISTRATIVO </t>
    </r>
    <r>
      <rPr>
        <b/>
        <i/>
        <sz val="16"/>
        <color indexed="8"/>
        <rFont val="Arial"/>
        <family val="2"/>
      </rPr>
      <t xml:space="preserve">
</t>
    </r>
    <r>
      <rPr>
        <b/>
        <i/>
        <sz val="14"/>
        <color indexed="8"/>
        <rFont val="Arial"/>
        <family val="2"/>
      </rPr>
      <t>2012</t>
    </r>
  </si>
  <si>
    <t>PORCENTAJE DE CUMPLIMIENTO   2012</t>
  </si>
  <si>
    <t>PORCENTAJE DE CUMPLIMIENTO A 31 DE DICIEMBRE 2012</t>
  </si>
  <si>
    <t>PORCENTAJE DE CUMPLIMIENTO A 31 DE DICIEMBRE  DE 2012</t>
  </si>
  <si>
    <t>SEGUIMIENTO Y EVALUACIÓN PLAN DE DESARROLLLO SECTORIAL
 2012</t>
  </si>
</sst>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d/mm/yyyy;@"/>
    <numFmt numFmtId="177" formatCode="\$#,##0.00;[Red]&quot;-$&quot;#,##0.00"/>
    <numFmt numFmtId="178" formatCode="_-* #,##0_-;\-* #,##0_-;_-* \-_-;_-@_-"/>
    <numFmt numFmtId="179" formatCode="_-* #,##0.00\ _€_-;\-* #,##0.00\ _€_-;_-* \-??\ _€_-;_-@_-"/>
    <numFmt numFmtId="180" formatCode="_(* #,##0.00_);_(* \(#,##0.00\);_(* \-??_);_(@_)"/>
    <numFmt numFmtId="181" formatCode="_ [$€-2]\ * #,##0.00_ ;_ [$€-2]\ * \-#,##0.00_ ;_ [$€-2]\ * \-??_ "/>
    <numFmt numFmtId="182" formatCode="#.00"/>
    <numFmt numFmtId="183" formatCode="0.0"/>
    <numFmt numFmtId="184" formatCode="0.0%"/>
    <numFmt numFmtId="185" formatCode="0.0000"/>
    <numFmt numFmtId="186" formatCode="0.00000"/>
    <numFmt numFmtId="187" formatCode="0.000000"/>
    <numFmt numFmtId="188" formatCode="0.000"/>
  </numFmts>
  <fonts count="132">
    <font>
      <sz val="10"/>
      <name val="Arial"/>
      <family val="0"/>
    </font>
    <font>
      <u val="single"/>
      <sz val="10"/>
      <color indexed="12"/>
      <name val="Arial"/>
      <family val="2"/>
    </font>
    <font>
      <u val="single"/>
      <sz val="10"/>
      <color indexed="36"/>
      <name val="Arial"/>
      <family val="2"/>
    </font>
    <font>
      <sz val="10"/>
      <color indexed="18"/>
      <name val="Arial"/>
      <family val="2"/>
    </font>
    <font>
      <b/>
      <sz val="12"/>
      <name val="Arial"/>
      <family val="2"/>
    </font>
    <font>
      <b/>
      <i/>
      <sz val="14"/>
      <color indexed="8"/>
      <name val="Arial"/>
      <family val="2"/>
    </font>
    <font>
      <b/>
      <sz val="10"/>
      <color indexed="18"/>
      <name val="Arial"/>
      <family val="2"/>
    </font>
    <font>
      <sz val="8"/>
      <color indexed="18"/>
      <name val="Arial"/>
      <family val="2"/>
    </font>
    <font>
      <sz val="8"/>
      <name val="Arial"/>
      <family val="2"/>
    </font>
    <font>
      <b/>
      <sz val="8"/>
      <name val="Arial"/>
      <family val="2"/>
    </font>
    <font>
      <b/>
      <sz val="10"/>
      <name val="Arial"/>
      <family val="2"/>
    </font>
    <font>
      <sz val="11"/>
      <color indexed="9"/>
      <name val="Calibri"/>
      <family val="2"/>
    </font>
    <font>
      <b/>
      <sz val="14"/>
      <name val="Arial"/>
      <family val="2"/>
    </font>
    <font>
      <b/>
      <sz val="12"/>
      <name val="Arial Narrow"/>
      <family val="2"/>
    </font>
    <font>
      <b/>
      <sz val="11"/>
      <name val="Arial"/>
      <family val="2"/>
    </font>
    <font>
      <sz val="1"/>
      <color indexed="8"/>
      <name val="Courier New"/>
      <family val="3"/>
    </font>
    <font>
      <i/>
      <sz val="1"/>
      <color indexed="8"/>
      <name val="Courier New"/>
      <family val="3"/>
    </font>
    <font>
      <b/>
      <sz val="1"/>
      <color indexed="8"/>
      <name val="Courier New"/>
      <family val="3"/>
    </font>
    <font>
      <b/>
      <sz val="9"/>
      <color indexed="63"/>
      <name val="Arial"/>
      <family val="2"/>
    </font>
    <font>
      <b/>
      <i/>
      <sz val="12"/>
      <name val="Arial"/>
      <family val="2"/>
    </font>
    <font>
      <b/>
      <i/>
      <sz val="12"/>
      <name val="Arial Narrow"/>
      <family val="2"/>
    </font>
    <font>
      <sz val="11"/>
      <name val="Arial"/>
      <family val="2"/>
    </font>
    <font>
      <b/>
      <i/>
      <sz val="16"/>
      <color indexed="8"/>
      <name val="Arial"/>
      <family val="2"/>
    </font>
    <font>
      <b/>
      <i/>
      <sz val="12"/>
      <color indexed="8"/>
      <name val="Arial"/>
      <family val="2"/>
    </font>
    <font>
      <b/>
      <sz val="11"/>
      <name val="Arial Narrow"/>
      <family val="2"/>
    </font>
    <font>
      <sz val="11"/>
      <name val="Arial Narrow"/>
      <family val="2"/>
    </font>
    <font>
      <sz val="12"/>
      <name val="Arial"/>
      <family val="2"/>
    </font>
    <font>
      <b/>
      <sz val="16"/>
      <name val="Arial"/>
      <family val="2"/>
    </font>
    <font>
      <b/>
      <i/>
      <sz val="16"/>
      <color indexed="18"/>
      <name val="Arial"/>
      <family val="2"/>
    </font>
    <font>
      <b/>
      <i/>
      <sz val="14"/>
      <color indexed="18"/>
      <name val="Arial"/>
      <family val="2"/>
    </font>
    <font>
      <sz val="12"/>
      <name val="Arial Narrow"/>
      <family val="2"/>
    </font>
    <font>
      <b/>
      <sz val="11"/>
      <color indexed="18"/>
      <name val="Arial"/>
      <family val="2"/>
    </font>
    <font>
      <sz val="8"/>
      <name val="Bookman Old Style"/>
      <family val="1"/>
    </font>
    <font>
      <sz val="10"/>
      <name val="Bookman Old Style"/>
      <family val="1"/>
    </font>
    <font>
      <b/>
      <sz val="14"/>
      <name val="Arial Narrow"/>
      <family val="2"/>
    </font>
    <font>
      <b/>
      <sz val="14"/>
      <color indexed="18"/>
      <name val="Arial"/>
      <family val="2"/>
    </font>
    <font>
      <b/>
      <sz val="18"/>
      <color indexed="18"/>
      <name val="Arial"/>
      <family val="2"/>
    </font>
    <font>
      <sz val="12"/>
      <color indexed="18"/>
      <name val="Arial"/>
      <family val="2"/>
    </font>
    <font>
      <sz val="10"/>
      <color indexed="8"/>
      <name val="Calibri"/>
      <family val="0"/>
    </font>
    <font>
      <b/>
      <sz val="10"/>
      <color indexed="8"/>
      <name val="Calibri"/>
      <family val="0"/>
    </font>
    <font>
      <b/>
      <sz val="10"/>
      <color indexed="9"/>
      <name val="Calibri"/>
      <family val="0"/>
    </font>
    <font>
      <b/>
      <sz val="9"/>
      <color indexed="8"/>
      <name val="Calibri"/>
      <family val="0"/>
    </font>
    <font>
      <b/>
      <sz val="8"/>
      <color indexed="56"/>
      <name val="Calibri"/>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7"/>
      <name val="Cambria"/>
      <family val="2"/>
    </font>
    <font>
      <b/>
      <sz val="15"/>
      <color indexed="57"/>
      <name val="Calibri"/>
      <family val="2"/>
    </font>
    <font>
      <b/>
      <sz val="13"/>
      <color indexed="57"/>
      <name val="Calibri"/>
      <family val="2"/>
    </font>
    <font>
      <b/>
      <sz val="11"/>
      <color indexed="8"/>
      <name val="Calibri"/>
      <family val="2"/>
    </font>
    <font>
      <sz val="10"/>
      <color indexed="57"/>
      <name val="Arial"/>
      <family val="2"/>
    </font>
    <font>
      <b/>
      <sz val="10"/>
      <color indexed="62"/>
      <name val="Arial"/>
      <family val="2"/>
    </font>
    <font>
      <sz val="10"/>
      <color indexed="8"/>
      <name val="Arial"/>
      <family val="2"/>
    </font>
    <font>
      <b/>
      <i/>
      <sz val="12"/>
      <color indexed="57"/>
      <name val="Arial"/>
      <family val="2"/>
    </font>
    <font>
      <b/>
      <i/>
      <sz val="10"/>
      <color indexed="57"/>
      <name val="Arial"/>
      <family val="2"/>
    </font>
    <font>
      <b/>
      <sz val="10"/>
      <color indexed="10"/>
      <name val="Arial"/>
      <family val="2"/>
    </font>
    <font>
      <sz val="10"/>
      <color indexed="56"/>
      <name val="Arial"/>
      <family val="2"/>
    </font>
    <font>
      <sz val="10"/>
      <color indexed="17"/>
      <name val="Arial"/>
      <family val="2"/>
    </font>
    <font>
      <sz val="10"/>
      <color indexed="63"/>
      <name val="Arial"/>
      <family val="2"/>
    </font>
    <font>
      <sz val="12"/>
      <color indexed="63"/>
      <name val="Arial Narrow"/>
      <family val="2"/>
    </font>
    <font>
      <sz val="10"/>
      <color indexed="56"/>
      <name val="Arial Narrow"/>
      <family val="2"/>
    </font>
    <font>
      <sz val="10"/>
      <color indexed="63"/>
      <name val="Arial Narrow"/>
      <family val="2"/>
    </font>
    <font>
      <b/>
      <sz val="11"/>
      <color indexed="57"/>
      <name val="Arial"/>
      <family val="2"/>
    </font>
    <font>
      <b/>
      <sz val="9"/>
      <color indexed="62"/>
      <name val="Arial"/>
      <family val="2"/>
    </font>
    <font>
      <sz val="11"/>
      <name val="Calibri"/>
      <family val="2"/>
    </font>
    <font>
      <b/>
      <sz val="12"/>
      <color indexed="9"/>
      <name val="Arial Narrow"/>
      <family val="2"/>
    </font>
    <font>
      <sz val="12"/>
      <color indexed="57"/>
      <name val="Arial"/>
      <family val="2"/>
    </font>
    <font>
      <sz val="12"/>
      <color indexed="62"/>
      <name val="Arial"/>
      <family val="2"/>
    </font>
    <font>
      <b/>
      <sz val="10"/>
      <color indexed="9"/>
      <name val="Arial"/>
      <family val="2"/>
    </font>
    <font>
      <b/>
      <sz val="10"/>
      <color indexed="57"/>
      <name val="Arial"/>
      <family val="2"/>
    </font>
    <font>
      <b/>
      <sz val="12"/>
      <color indexed="62"/>
      <name val="Arial"/>
      <family val="2"/>
    </font>
    <font>
      <b/>
      <i/>
      <sz val="11"/>
      <color indexed="57"/>
      <name val="Arial"/>
      <family val="2"/>
    </font>
    <font>
      <b/>
      <i/>
      <sz val="16"/>
      <color indexed="57"/>
      <name val="Arial"/>
      <family val="2"/>
    </font>
    <font>
      <b/>
      <sz val="22"/>
      <color indexed="62"/>
      <name val="Arial"/>
      <family val="2"/>
    </font>
    <font>
      <b/>
      <sz val="18"/>
      <color indexed="62"/>
      <name val="Arial"/>
      <family val="2"/>
    </font>
    <font>
      <b/>
      <sz val="20"/>
      <color indexed="62"/>
      <name val="Arial"/>
      <family val="2"/>
    </font>
    <font>
      <b/>
      <sz val="8"/>
      <color indexed="9"/>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3" tint="-0.24997000396251678"/>
      <name val="Arial"/>
      <family val="2"/>
    </font>
    <font>
      <b/>
      <sz val="10"/>
      <color rgb="FF17375D"/>
      <name val="Arial"/>
      <family val="2"/>
    </font>
    <font>
      <sz val="10"/>
      <color theme="1"/>
      <name val="Arial"/>
      <family val="2"/>
    </font>
    <font>
      <b/>
      <i/>
      <sz val="12"/>
      <color theme="3" tint="-0.24997000396251678"/>
      <name val="Arial"/>
      <family val="2"/>
    </font>
    <font>
      <b/>
      <i/>
      <sz val="10"/>
      <color theme="3" tint="-0.24997000396251678"/>
      <name val="Arial"/>
      <family val="2"/>
    </font>
    <font>
      <b/>
      <sz val="10"/>
      <color rgb="FFFF0000"/>
      <name val="Arial"/>
      <family val="2"/>
    </font>
    <font>
      <sz val="10"/>
      <color rgb="FF002060"/>
      <name val="Arial"/>
      <family val="2"/>
    </font>
    <font>
      <sz val="10"/>
      <color rgb="FF00B050"/>
      <name val="Arial"/>
      <family val="2"/>
    </font>
    <font>
      <sz val="10"/>
      <color rgb="FF000099"/>
      <name val="Arial"/>
      <family val="2"/>
    </font>
    <font>
      <sz val="10"/>
      <color theme="1" tint="0.24998000264167786"/>
      <name val="Arial"/>
      <family val="2"/>
    </font>
    <font>
      <sz val="10"/>
      <color rgb="FF000090"/>
      <name val="Arial"/>
      <family val="2"/>
    </font>
    <font>
      <sz val="12"/>
      <color theme="3" tint="-0.4999699890613556"/>
      <name val="Arial Narrow"/>
      <family val="2"/>
    </font>
    <font>
      <sz val="10"/>
      <color rgb="FF0F253F"/>
      <name val="Arial Narrow"/>
      <family val="2"/>
    </font>
    <font>
      <sz val="10"/>
      <color theme="3" tint="-0.4999699890613556"/>
      <name val="Arial Narrow"/>
      <family val="2"/>
    </font>
    <font>
      <b/>
      <sz val="11"/>
      <color theme="3" tint="-0.24997000396251678"/>
      <name val="Arial"/>
      <family val="2"/>
    </font>
    <font>
      <b/>
      <sz val="9"/>
      <color rgb="FF17375D"/>
      <name val="Arial"/>
      <family val="2"/>
    </font>
    <font>
      <b/>
      <sz val="12"/>
      <color theme="0"/>
      <name val="Arial Narrow"/>
      <family val="2"/>
    </font>
    <font>
      <sz val="12"/>
      <color theme="3" tint="-0.24997000396251678"/>
      <name val="Arial"/>
      <family val="2"/>
    </font>
    <font>
      <sz val="12"/>
      <color rgb="FF17375D"/>
      <name val="Arial"/>
      <family val="2"/>
    </font>
    <font>
      <b/>
      <sz val="10"/>
      <color theme="0"/>
      <name val="Arial"/>
      <family val="2"/>
    </font>
    <font>
      <b/>
      <i/>
      <sz val="16"/>
      <color theme="1"/>
      <name val="Arial"/>
      <family val="2"/>
    </font>
    <font>
      <b/>
      <sz val="10"/>
      <color theme="3" tint="-0.24997000396251678"/>
      <name val="Arial"/>
      <family val="2"/>
    </font>
    <font>
      <b/>
      <i/>
      <sz val="12"/>
      <color theme="1"/>
      <name val="Arial"/>
      <family val="2"/>
    </font>
    <font>
      <b/>
      <i/>
      <sz val="11"/>
      <color theme="3" tint="-0.24997000396251678"/>
      <name val="Arial"/>
      <family val="2"/>
    </font>
    <font>
      <b/>
      <sz val="12"/>
      <color rgb="FF17375D"/>
      <name val="Arial"/>
      <family val="2"/>
    </font>
    <font>
      <b/>
      <i/>
      <sz val="16"/>
      <color theme="3" tint="-0.24997000396251678"/>
      <name val="Arial"/>
      <family val="2"/>
    </font>
    <font>
      <b/>
      <sz val="20"/>
      <color rgb="FF17375D"/>
      <name val="Arial"/>
      <family val="2"/>
    </font>
    <font>
      <b/>
      <sz val="22"/>
      <color rgb="FF17375D"/>
      <name val="Arial"/>
      <family val="2"/>
    </font>
    <font>
      <b/>
      <sz val="18"/>
      <color rgb="FF17375D"/>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BFBFBF"/>
        <bgColor indexed="64"/>
      </patternFill>
    </fill>
    <fill>
      <patternFill patternType="solid">
        <fgColor rgb="FFFFC000"/>
        <bgColor indexed="64"/>
      </patternFill>
    </fill>
    <fill>
      <patternFill patternType="solid">
        <fgColor rgb="FFFFFFFF"/>
        <bgColor indexed="64"/>
      </patternFill>
    </fill>
    <fill>
      <patternFill patternType="solid">
        <fgColor indexed="15"/>
        <bgColor indexed="64"/>
      </patternFill>
    </fill>
    <fill>
      <patternFill patternType="solid">
        <fgColor rgb="FFEAEAEA"/>
        <bgColor indexed="64"/>
      </patternFill>
    </fill>
    <fill>
      <patternFill patternType="solid">
        <fgColor rgb="FFEAEAEA"/>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BFBFBF"/>
        <bgColor indexed="64"/>
      </patternFill>
    </fill>
    <fill>
      <patternFill patternType="solid">
        <fgColor rgb="FFFC8282"/>
        <bgColor indexed="64"/>
      </patternFill>
    </fill>
    <fill>
      <patternFill patternType="solid">
        <fgColor rgb="FFFF0000"/>
        <bgColor indexed="64"/>
      </patternFill>
    </fill>
    <fill>
      <patternFill patternType="solid">
        <fgColor rgb="FF00FFFF"/>
        <bgColor indexed="64"/>
      </patternFill>
    </fill>
    <fill>
      <patternFill patternType="solid">
        <fgColor rgb="FF00B0F0"/>
        <bgColor indexed="64"/>
      </patternFill>
    </fill>
    <fill>
      <patternFill patternType="solid">
        <fgColor theme="3" tint="-0.24997000396251678"/>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9" tint="-0.4999699890613556"/>
        <bgColor indexed="64"/>
      </patternFill>
    </fill>
    <fill>
      <patternFill patternType="solid">
        <fgColor rgb="FFFF00FF"/>
        <bgColor indexed="64"/>
      </patternFill>
    </fill>
  </fills>
  <borders count="1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medium">
        <color theme="0"/>
      </left>
      <right style="medium">
        <color theme="0"/>
      </right>
      <top>
        <color indexed="63"/>
      </top>
      <bottom style="medium">
        <color theme="0"/>
      </bottom>
    </border>
    <border>
      <left style="thin"/>
      <right style="thin"/>
      <top style="thin"/>
      <bottom style="thin"/>
    </border>
    <border>
      <left style="thin"/>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medium"/>
      <top style="medium"/>
      <bottom style="medium"/>
    </border>
    <border>
      <left style="medium"/>
      <right style="thin"/>
      <top style="medium"/>
      <bottom/>
    </border>
    <border>
      <left style="thin"/>
      <right style="thin"/>
      <top style="medium"/>
      <bottom>
        <color indexed="63"/>
      </bottom>
    </border>
    <border>
      <left style="thin"/>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color indexed="63"/>
      </right>
      <top style="thin"/>
      <bottom style="thin"/>
    </border>
    <border>
      <left style="thin"/>
      <right style="thin"/>
      <top style="thin"/>
      <bottom>
        <color indexed="63"/>
      </bottom>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color indexed="63"/>
      </top>
      <bottom>
        <color indexed="63"/>
      </bottom>
    </border>
    <border>
      <left>
        <color indexed="63"/>
      </left>
      <right style="medium">
        <color theme="0"/>
      </right>
      <top>
        <color indexed="63"/>
      </top>
      <bottom style="medium">
        <color theme="0"/>
      </bottom>
    </border>
    <border>
      <left style="medium">
        <color rgb="FFFFFFFF"/>
      </left>
      <right style="medium">
        <color rgb="FFFFFFFF"/>
      </right>
      <top>
        <color indexed="63"/>
      </top>
      <bottom style="medium">
        <color rgb="FFFFFFFF"/>
      </bottom>
    </border>
    <border>
      <left>
        <color indexed="63"/>
      </left>
      <right style="medium">
        <color theme="0"/>
      </right>
      <top style="medium">
        <color theme="0"/>
      </top>
      <bottom style="medium">
        <color theme="0"/>
      </bottom>
    </border>
    <border>
      <left>
        <color indexed="63"/>
      </left>
      <right style="medium">
        <color theme="0"/>
      </right>
      <top style="medium">
        <color theme="0"/>
      </top>
      <bottom>
        <color indexed="63"/>
      </bottom>
    </border>
    <border>
      <left style="medium">
        <color rgb="FFFFFFFF"/>
      </left>
      <right style="medium">
        <color rgb="FFFFFFFF"/>
      </right>
      <top>
        <color indexed="63"/>
      </top>
      <bottom>
        <color indexed="63"/>
      </bottom>
    </border>
    <border>
      <left style="thick">
        <color theme="0"/>
      </left>
      <right style="medium">
        <color theme="0"/>
      </right>
      <top style="thick">
        <color theme="0"/>
      </top>
      <bottom style="thick">
        <color theme="0"/>
      </bottom>
    </border>
    <border>
      <left style="medium">
        <color theme="0"/>
      </left>
      <right style="medium">
        <color theme="0"/>
      </right>
      <top style="thick">
        <color theme="0"/>
      </top>
      <bottom style="thick">
        <color theme="0"/>
      </bottom>
    </border>
    <border>
      <left style="medium">
        <color theme="0"/>
      </left>
      <right style="thick">
        <color theme="0"/>
      </right>
      <top style="thick">
        <color theme="0"/>
      </top>
      <bottom style="thick">
        <color theme="0"/>
      </bottom>
    </border>
    <border>
      <left style="medium">
        <color theme="0"/>
      </left>
      <right>
        <color indexed="63"/>
      </right>
      <top>
        <color indexed="63"/>
      </top>
      <bottom style="medium">
        <color theme="0"/>
      </bottom>
    </border>
    <border>
      <left style="medium">
        <color theme="0"/>
      </left>
      <right style="medium">
        <color theme="0"/>
      </right>
      <top style="medium">
        <color theme="0"/>
      </top>
      <bottom style="medium">
        <color theme="0"/>
      </bottom>
    </border>
    <border>
      <left style="medium">
        <color theme="0"/>
      </left>
      <right>
        <color indexed="63"/>
      </right>
      <top style="medium">
        <color theme="0"/>
      </top>
      <bottom style="medium">
        <color theme="0"/>
      </bottom>
    </border>
    <border>
      <left style="medium">
        <color theme="0"/>
      </left>
      <right style="medium">
        <color theme="0"/>
      </right>
      <top>
        <color indexed="63"/>
      </top>
      <bottom>
        <color indexed="63"/>
      </bottom>
    </border>
    <border>
      <left style="medium">
        <color theme="0"/>
      </left>
      <right style="medium">
        <color theme="0"/>
      </right>
      <top style="medium">
        <color theme="0"/>
      </top>
      <bottom>
        <color indexed="63"/>
      </bottom>
    </border>
    <border>
      <left style="medium">
        <color theme="0"/>
      </left>
      <right>
        <color indexed="63"/>
      </right>
      <top style="medium">
        <color theme="0"/>
      </top>
      <bottom>
        <color indexed="63"/>
      </bottom>
    </border>
    <border>
      <left style="medium">
        <color rgb="FFFFFFFF"/>
      </left>
      <right>
        <color indexed="63"/>
      </right>
      <top style="medium">
        <color theme="0"/>
      </top>
      <bottom style="medium">
        <color theme="0"/>
      </bottom>
    </border>
    <border>
      <left style="medium">
        <color theme="0" tint="-0.04997999966144562"/>
      </left>
      <right style="medium">
        <color theme="0" tint="-0.04997999966144562"/>
      </right>
      <top style="medium">
        <color theme="0" tint="-0.04997999966144562"/>
      </top>
      <bottom style="medium">
        <color theme="0" tint="-0.04997999966144562"/>
      </bottom>
    </border>
    <border>
      <left style="medium">
        <color theme="0" tint="-0.04997999966144562"/>
      </left>
      <right style="medium">
        <color theme="0"/>
      </right>
      <top>
        <color indexed="63"/>
      </top>
      <bottom style="medium">
        <color theme="0"/>
      </bottom>
    </border>
    <border>
      <left style="medium">
        <color theme="0"/>
      </left>
      <right style="medium">
        <color theme="0" tint="-0.04997999966144562"/>
      </right>
      <top>
        <color indexed="63"/>
      </top>
      <bottom style="medium">
        <color theme="0"/>
      </bottom>
    </border>
    <border>
      <left style="medium">
        <color theme="0"/>
      </left>
      <right style="medium">
        <color theme="0"/>
      </right>
      <top style="medium">
        <color theme="0"/>
      </top>
      <bottom style="medium">
        <color theme="0" tint="-0.04997999966144562"/>
      </bottom>
    </border>
    <border>
      <left style="medium">
        <color theme="0"/>
      </left>
      <right style="medium">
        <color theme="0"/>
      </right>
      <top style="thick">
        <color theme="0"/>
      </top>
      <bottom>
        <color indexed="63"/>
      </bottom>
    </border>
    <border>
      <left style="thin"/>
      <right style="hair"/>
      <top style="hair"/>
      <bottom style="hair"/>
    </border>
    <border>
      <left style="hair"/>
      <right style="hair"/>
      <top style="hair"/>
      <bottom style="hair"/>
    </border>
    <border>
      <left>
        <color indexed="63"/>
      </left>
      <right style="medium">
        <color rgb="FFFFFFFF"/>
      </right>
      <top style="medium">
        <color rgb="FFFFFFFF"/>
      </top>
      <bottom style="medium">
        <color rgb="FFFFFFFF"/>
      </bottom>
    </border>
    <border>
      <left style="medium">
        <color rgb="FFFFFFFF"/>
      </left>
      <right style="medium">
        <color rgb="FFFFFFFF"/>
      </right>
      <top style="medium">
        <color rgb="FFFFFFFF"/>
      </top>
      <bottom style="thin"/>
    </border>
    <border>
      <left style="medium">
        <color theme="0"/>
      </left>
      <right>
        <color indexed="63"/>
      </right>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hair"/>
      <bottom style="thin"/>
    </border>
    <border>
      <left>
        <color indexed="63"/>
      </left>
      <right>
        <color indexed="63"/>
      </right>
      <top>
        <color indexed="63"/>
      </top>
      <bottom style="thin"/>
    </border>
    <border>
      <left style="medium"/>
      <right style="medium"/>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right/>
      <top/>
      <bottom style="medium"/>
    </border>
    <border>
      <left style="thin"/>
      <right style="thin"/>
      <top>
        <color indexed="63"/>
      </top>
      <bottom>
        <color indexed="63"/>
      </botto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style="medium"/>
      <top style="thin"/>
      <bottom>
        <color indexed="63"/>
      </bottom>
    </border>
    <border>
      <left style="thick">
        <color theme="0"/>
      </left>
      <right style="medium">
        <color theme="0"/>
      </right>
      <top style="thick">
        <color theme="0"/>
      </top>
      <bottom>
        <color indexed="63"/>
      </bottom>
    </border>
    <border>
      <left style="thick">
        <color theme="0"/>
      </left>
      <right style="medium">
        <color theme="0"/>
      </right>
      <top>
        <color indexed="63"/>
      </top>
      <bottom style="thick">
        <color theme="0"/>
      </bottom>
    </border>
    <border>
      <left style="medium">
        <color theme="0"/>
      </left>
      <right style="medium">
        <color theme="0"/>
      </right>
      <top>
        <color indexed="63"/>
      </top>
      <bottom style="thick">
        <color theme="0"/>
      </bottom>
    </border>
    <border>
      <left style="medium">
        <color theme="0"/>
      </left>
      <right>
        <color indexed="63"/>
      </right>
      <top style="thick">
        <color theme="0"/>
      </top>
      <bottom>
        <color indexed="63"/>
      </bottom>
    </border>
    <border>
      <left style="medium">
        <color theme="0"/>
      </left>
      <right>
        <color indexed="63"/>
      </right>
      <top>
        <color indexed="63"/>
      </top>
      <bottom style="thick">
        <color theme="0"/>
      </bottom>
    </border>
    <border>
      <left>
        <color indexed="63"/>
      </left>
      <right style="medium">
        <color rgb="FFFFFFFF"/>
      </right>
      <top>
        <color indexed="63"/>
      </top>
      <bottom>
        <color indexed="63"/>
      </bottom>
    </border>
    <border>
      <left style="medium">
        <color theme="0"/>
      </left>
      <right style="medium">
        <color theme="0"/>
      </right>
      <top style="medium">
        <color rgb="FFFFFFFF"/>
      </top>
      <bottom>
        <color indexed="63"/>
      </bottom>
    </border>
    <border>
      <left style="medium">
        <color theme="0"/>
      </left>
      <right style="medium">
        <color theme="0"/>
      </right>
      <top>
        <color indexed="63"/>
      </top>
      <bottom style="medium">
        <color rgb="FFFFFFFF"/>
      </bottom>
    </border>
    <border>
      <left>
        <color indexed="63"/>
      </left>
      <right style="medium">
        <color theme="0"/>
      </right>
      <top style="thick">
        <color theme="0"/>
      </top>
      <bottom>
        <color indexed="63"/>
      </bottom>
    </border>
    <border>
      <left>
        <color indexed="63"/>
      </left>
      <right style="medium">
        <color theme="0"/>
      </right>
      <top>
        <color indexed="63"/>
      </top>
      <bottom>
        <color indexed="63"/>
      </bottom>
    </border>
    <border>
      <left>
        <color indexed="63"/>
      </left>
      <right>
        <color indexed="63"/>
      </right>
      <top style="medium">
        <color theme="0"/>
      </top>
      <bottom>
        <color indexed="63"/>
      </bottom>
    </border>
    <border>
      <left>
        <color indexed="63"/>
      </left>
      <right style="medium">
        <color rgb="FFFFFFFF"/>
      </right>
      <top style="thick">
        <color theme="0"/>
      </top>
      <bottom>
        <color indexed="63"/>
      </bottom>
    </border>
    <border>
      <left>
        <color indexed="63"/>
      </left>
      <right style="medium">
        <color rgb="FFFFFFFF"/>
      </right>
      <top>
        <color indexed="63"/>
      </top>
      <bottom style="medium">
        <color theme="0"/>
      </bottom>
    </border>
    <border>
      <left>
        <color indexed="63"/>
      </left>
      <right style="medium">
        <color theme="0"/>
      </right>
      <top>
        <color indexed="63"/>
      </top>
      <bottom style="medium">
        <color rgb="FFFFFFFF"/>
      </bottom>
    </border>
    <border>
      <left>
        <color indexed="63"/>
      </left>
      <right style="medium">
        <color theme="0"/>
      </right>
      <top style="medium">
        <color rgb="FFFFFFFF"/>
      </top>
      <bottom>
        <color indexed="63"/>
      </bottom>
    </border>
    <border>
      <left>
        <color indexed="63"/>
      </left>
      <right style="medium">
        <color rgb="FFFFFFFF"/>
      </right>
      <top style="medium">
        <color theme="0"/>
      </top>
      <bottom>
        <color indexed="63"/>
      </bottom>
    </border>
    <border>
      <left style="medium">
        <color rgb="FFFFFFFF"/>
      </left>
      <right style="medium">
        <color theme="0"/>
      </right>
      <top style="medium">
        <color rgb="FFFFFFFF"/>
      </top>
      <bottom>
        <color indexed="63"/>
      </bottom>
    </border>
    <border>
      <left style="medium">
        <color rgb="FFFFFFFF"/>
      </left>
      <right style="medium">
        <color theme="0"/>
      </right>
      <top>
        <color indexed="63"/>
      </top>
      <bottom style="medium">
        <color rgb="FFFFFFFF"/>
      </bottom>
    </border>
    <border>
      <left style="medium">
        <color rgb="FFFFFFFF"/>
      </left>
      <right style="medium">
        <color theme="0"/>
      </right>
      <top>
        <color indexed="63"/>
      </top>
      <bottom>
        <color indexed="63"/>
      </bottom>
    </border>
    <border>
      <left style="medium">
        <color theme="0"/>
      </left>
      <right style="medium">
        <color theme="0"/>
      </right>
      <top style="double">
        <color theme="0" tint="-0.14993000030517578"/>
      </top>
      <bottom>
        <color indexed="63"/>
      </bottom>
    </border>
    <border>
      <left style="medium">
        <color theme="0"/>
      </left>
      <right style="medium">
        <color rgb="FFFFFFFF"/>
      </right>
      <top style="medium">
        <color rgb="FFFFFFFF"/>
      </top>
      <bottom>
        <color indexed="63"/>
      </bottom>
    </border>
    <border>
      <left style="medium">
        <color theme="0"/>
      </left>
      <right style="medium">
        <color rgb="FFFFFFFF"/>
      </right>
      <top>
        <color indexed="63"/>
      </top>
      <bottom style="medium">
        <color rgb="FFFFFFFF"/>
      </bottom>
    </border>
    <border>
      <left style="medium">
        <color theme="0"/>
      </left>
      <right style="medium">
        <color rgb="FFFFFFFF"/>
      </right>
      <top>
        <color indexed="63"/>
      </top>
      <bottom>
        <color indexed="63"/>
      </bottom>
    </border>
    <border>
      <left>
        <color indexed="63"/>
      </left>
      <right>
        <color indexed="63"/>
      </right>
      <top style="medium">
        <color rgb="FFFFFFFF"/>
      </top>
      <bottom>
        <color indexed="63"/>
      </bottom>
    </border>
    <border>
      <left style="medium">
        <color rgb="FFFFFFFF"/>
      </left>
      <right>
        <color indexed="63"/>
      </right>
      <top>
        <color indexed="63"/>
      </top>
      <bottom style="medium">
        <color rgb="FFFFFFFF"/>
      </bottom>
    </border>
    <border>
      <left style="medium"/>
      <right>
        <color indexed="63"/>
      </right>
      <top style="thin"/>
      <bottom style="medium"/>
    </border>
    <border>
      <left style="thin"/>
      <right>
        <color indexed="63"/>
      </right>
      <top style="medium"/>
      <bottom style="thin"/>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11" fillId="20" borderId="0" applyNumberFormat="0" applyBorder="0" applyAlignment="0" applyProtection="0"/>
    <xf numFmtId="0" fontId="88" fillId="21" borderId="0" applyNumberFormat="0" applyBorder="0" applyAlignment="0" applyProtection="0"/>
    <xf numFmtId="0" fontId="89" fillId="22" borderId="1" applyNumberFormat="0" applyAlignment="0" applyProtection="0"/>
    <xf numFmtId="0" fontId="90" fillId="23" borderId="2" applyNumberFormat="0" applyAlignment="0" applyProtection="0"/>
    <xf numFmtId="0" fontId="91" fillId="0" borderId="3" applyNumberFormat="0" applyFill="0" applyAlignment="0" applyProtection="0"/>
    <xf numFmtId="177" fontId="0" fillId="0" borderId="0" applyFill="0" applyBorder="0" applyAlignment="0" applyProtection="0"/>
    <xf numFmtId="178" fontId="0" fillId="0" borderId="0" applyFill="0" applyBorder="0" applyAlignment="0" applyProtection="0"/>
    <xf numFmtId="179" fontId="0" fillId="0" borderId="0" applyFill="0" applyBorder="0" applyAlignment="0" applyProtection="0"/>
    <xf numFmtId="180" fontId="0" fillId="0" borderId="0" applyFill="0" applyBorder="0" applyAlignment="0" applyProtection="0"/>
    <xf numFmtId="0" fontId="15" fillId="0" borderId="0">
      <alignment/>
      <protection locked="0"/>
    </xf>
    <xf numFmtId="4" fontId="0" fillId="0" borderId="0" applyFill="0" applyBorder="0" applyAlignment="0" applyProtection="0"/>
    <xf numFmtId="0" fontId="92" fillId="0" borderId="0" applyNumberFormat="0" applyFill="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7" fillId="26" borderId="0" applyNumberFormat="0" applyBorder="0" applyAlignment="0" applyProtection="0"/>
    <xf numFmtId="0" fontId="87"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93" fillId="30" borderId="1" applyNumberFormat="0" applyAlignment="0" applyProtection="0"/>
    <xf numFmtId="181" fontId="0" fillId="0" borderId="0" applyFill="0" applyBorder="0" applyAlignment="0" applyProtection="0"/>
    <xf numFmtId="0" fontId="15" fillId="0" borderId="0">
      <alignment/>
      <protection locked="0"/>
    </xf>
    <xf numFmtId="0" fontId="15" fillId="0" borderId="0">
      <alignment/>
      <protection locked="0"/>
    </xf>
    <xf numFmtId="0" fontId="16" fillId="0" borderId="0">
      <alignment/>
      <protection locked="0"/>
    </xf>
    <xf numFmtId="0" fontId="15" fillId="0" borderId="0">
      <alignment/>
      <protection locked="0"/>
    </xf>
    <xf numFmtId="0" fontId="15" fillId="0" borderId="0">
      <alignment/>
      <protection locked="0"/>
    </xf>
    <xf numFmtId="0" fontId="15" fillId="0" borderId="0">
      <alignment/>
      <protection locked="0"/>
    </xf>
    <xf numFmtId="0" fontId="16" fillId="0" borderId="0">
      <alignment/>
      <protection locked="0"/>
    </xf>
    <xf numFmtId="182" fontId="15" fillId="0" borderId="0">
      <alignment/>
      <protection locked="0"/>
    </xf>
    <xf numFmtId="0" fontId="17" fillId="0" borderId="0">
      <alignment/>
      <protection locked="0"/>
    </xf>
    <xf numFmtId="0" fontId="17" fillId="0" borderId="0">
      <alignment/>
      <protection locked="0"/>
    </xf>
    <xf numFmtId="0" fontId="1" fillId="0" borderId="0" applyNumberFormat="0" applyFill="0" applyBorder="0" applyAlignment="0" applyProtection="0"/>
    <xf numFmtId="0" fontId="2" fillId="0" borderId="0" applyNumberFormat="0" applyFill="0" applyBorder="0" applyAlignment="0" applyProtection="0"/>
    <xf numFmtId="0" fontId="94"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5"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3" borderId="4" applyNumberFormat="0" applyFont="0" applyAlignment="0" applyProtection="0"/>
    <xf numFmtId="0" fontId="0" fillId="34" borderId="5" applyNumberFormat="0" applyAlignment="0" applyProtection="0"/>
    <xf numFmtId="0" fontId="18" fillId="35" borderId="6"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0" fillId="0" borderId="0" applyFill="0" applyBorder="0" applyAlignment="0" applyProtection="0"/>
    <xf numFmtId="0" fontId="96" fillId="22" borderId="7" applyNumberFormat="0" applyAlignment="0" applyProtection="0"/>
    <xf numFmtId="0" fontId="0" fillId="0" borderId="0">
      <alignment/>
      <protection/>
    </xf>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0" borderId="9" applyNumberFormat="0" applyFill="0" applyAlignment="0" applyProtection="0"/>
    <xf numFmtId="0" fontId="92" fillId="0" borderId="10" applyNumberFormat="0" applyFill="0" applyAlignment="0" applyProtection="0"/>
    <xf numFmtId="0" fontId="102" fillId="0" borderId="11" applyNumberFormat="0" applyFill="0" applyAlignment="0" applyProtection="0"/>
  </cellStyleXfs>
  <cellXfs count="782">
    <xf numFmtId="0" fontId="0" fillId="0" borderId="0" xfId="0" applyAlignment="1">
      <alignment/>
    </xf>
    <xf numFmtId="0" fontId="0" fillId="0" borderId="0" xfId="0" applyAlignment="1">
      <alignment horizontal="center"/>
    </xf>
    <xf numFmtId="0" fontId="0" fillId="36" borderId="0" xfId="0" applyFill="1" applyAlignment="1">
      <alignment/>
    </xf>
    <xf numFmtId="0" fontId="0" fillId="0" borderId="12" xfId="0" applyBorder="1" applyAlignment="1">
      <alignment horizontal="center"/>
    </xf>
    <xf numFmtId="0" fontId="3" fillId="0" borderId="0" xfId="0" applyFont="1" applyAlignment="1">
      <alignment horizontal="center" vertical="center"/>
    </xf>
    <xf numFmtId="0" fontId="3" fillId="0" borderId="0" xfId="0" applyFont="1" applyAlignment="1">
      <alignment horizontal="justify" vertical="center"/>
    </xf>
    <xf numFmtId="0" fontId="0" fillId="0" borderId="0" xfId="0" applyFill="1" applyAlignment="1">
      <alignment/>
    </xf>
    <xf numFmtId="0" fontId="7" fillId="37" borderId="13" xfId="0" applyFont="1" applyFill="1" applyBorder="1" applyAlignment="1">
      <alignment horizontal="justify" vertical="center"/>
    </xf>
    <xf numFmtId="0" fontId="0" fillId="0" borderId="0" xfId="0" applyFont="1" applyAlignment="1">
      <alignment/>
    </xf>
    <xf numFmtId="0" fontId="8" fillId="0" borderId="0" xfId="0" applyFont="1" applyAlignment="1">
      <alignment/>
    </xf>
    <xf numFmtId="0" fontId="8" fillId="38" borderId="14" xfId="0" applyFont="1" applyFill="1" applyBorder="1" applyAlignment="1">
      <alignment horizontal="justify" vertical="center"/>
    </xf>
    <xf numFmtId="0" fontId="8" fillId="22" borderId="15" xfId="0" applyFont="1" applyFill="1" applyBorder="1" applyAlignment="1">
      <alignment horizontal="justify" vertical="center" wrapText="1"/>
    </xf>
    <xf numFmtId="0" fontId="8" fillId="37" borderId="15" xfId="0" applyFont="1" applyFill="1" applyBorder="1" applyAlignment="1">
      <alignment horizontal="center" vertical="center"/>
    </xf>
    <xf numFmtId="17" fontId="8" fillId="37" borderId="15" xfId="0" applyNumberFormat="1" applyFont="1" applyFill="1" applyBorder="1" applyAlignment="1">
      <alignment horizontal="center" vertical="center"/>
    </xf>
    <xf numFmtId="9" fontId="8" fillId="37" borderId="15" xfId="0" applyNumberFormat="1" applyFont="1" applyFill="1" applyBorder="1" applyAlignment="1">
      <alignment horizontal="center" vertical="center"/>
    </xf>
    <xf numFmtId="0" fontId="8" fillId="22" borderId="14" xfId="0" applyFont="1" applyFill="1" applyBorder="1" applyAlignment="1">
      <alignment horizontal="justify" vertical="center" wrapText="1"/>
    </xf>
    <xf numFmtId="0" fontId="8" fillId="37" borderId="14" xfId="0" applyFont="1" applyFill="1" applyBorder="1" applyAlignment="1">
      <alignment horizontal="center" vertical="center"/>
    </xf>
    <xf numFmtId="17" fontId="8" fillId="37" borderId="14" xfId="0" applyNumberFormat="1" applyFont="1" applyFill="1" applyBorder="1" applyAlignment="1">
      <alignment horizontal="center" vertical="center"/>
    </xf>
    <xf numFmtId="0" fontId="8" fillId="37" borderId="14" xfId="0" applyFont="1" applyFill="1" applyBorder="1" applyAlignment="1">
      <alignment horizontal="justify" vertical="center"/>
    </xf>
    <xf numFmtId="9" fontId="8" fillId="37" borderId="14" xfId="0" applyNumberFormat="1" applyFont="1" applyFill="1" applyBorder="1" applyAlignment="1">
      <alignment horizontal="center" vertical="center"/>
    </xf>
    <xf numFmtId="9" fontId="8" fillId="38" borderId="14" xfId="0" applyNumberFormat="1" applyFont="1" applyFill="1" applyBorder="1" applyAlignment="1">
      <alignment horizontal="center" vertical="center"/>
    </xf>
    <xf numFmtId="14" fontId="8" fillId="38" borderId="14" xfId="0" applyNumberFormat="1" applyFont="1" applyFill="1" applyBorder="1" applyAlignment="1">
      <alignment horizontal="justify" vertical="center"/>
    </xf>
    <xf numFmtId="9" fontId="8" fillId="38" borderId="14" xfId="0" applyNumberFormat="1" applyFont="1" applyFill="1" applyBorder="1" applyAlignment="1">
      <alignment horizontal="center" vertical="center" wrapText="1"/>
    </xf>
    <xf numFmtId="0" fontId="8" fillId="38" borderId="14" xfId="0" applyFont="1" applyFill="1" applyBorder="1" applyAlignment="1">
      <alignment horizontal="center" vertical="center"/>
    </xf>
    <xf numFmtId="0" fontId="8" fillId="38" borderId="14" xfId="0" applyFont="1" applyFill="1" applyBorder="1" applyAlignment="1">
      <alignment horizontal="center" vertical="center" wrapText="1"/>
    </xf>
    <xf numFmtId="0" fontId="8" fillId="38" borderId="16" xfId="0" applyFont="1" applyFill="1" applyBorder="1" applyAlignment="1">
      <alignment horizontal="left" vertical="center" wrapText="1"/>
    </xf>
    <xf numFmtId="0" fontId="8" fillId="38" borderId="14" xfId="0" applyFont="1" applyFill="1" applyBorder="1" applyAlignment="1">
      <alignment wrapText="1"/>
    </xf>
    <xf numFmtId="17" fontId="8" fillId="38" borderId="14" xfId="0" applyNumberFormat="1" applyFont="1" applyFill="1" applyBorder="1" applyAlignment="1">
      <alignment horizontal="center" vertical="center"/>
    </xf>
    <xf numFmtId="0" fontId="8" fillId="38" borderId="16" xfId="0" applyFont="1" applyFill="1" applyBorder="1" applyAlignment="1">
      <alignment horizontal="justify" vertical="center"/>
    </xf>
    <xf numFmtId="0" fontId="8" fillId="36" borderId="14" xfId="0" applyFont="1" applyFill="1" applyBorder="1" applyAlignment="1">
      <alignment horizontal="justify" vertical="center"/>
    </xf>
    <xf numFmtId="0" fontId="8" fillId="37" borderId="17" xfId="0" applyFont="1" applyFill="1" applyBorder="1" applyAlignment="1">
      <alignment horizontal="justify" vertical="center"/>
    </xf>
    <xf numFmtId="0" fontId="8" fillId="37" borderId="17" xfId="0" applyFont="1" applyFill="1" applyBorder="1" applyAlignment="1">
      <alignment horizontal="left" vertical="center" wrapText="1"/>
    </xf>
    <xf numFmtId="0" fontId="8" fillId="37" borderId="17" xfId="0" applyFont="1" applyFill="1" applyBorder="1" applyAlignment="1">
      <alignment horizontal="center" vertical="center" wrapText="1"/>
    </xf>
    <xf numFmtId="0" fontId="8" fillId="37" borderId="17" xfId="0" applyFont="1" applyFill="1" applyBorder="1" applyAlignment="1">
      <alignment horizontal="justify" vertical="center" wrapText="1"/>
    </xf>
    <xf numFmtId="9" fontId="8" fillId="37" borderId="17" xfId="0" applyNumberFormat="1" applyFont="1" applyFill="1" applyBorder="1" applyAlignment="1">
      <alignment horizontal="center" vertical="center" wrapText="1"/>
    </xf>
    <xf numFmtId="0" fontId="8" fillId="37" borderId="18" xfId="0" applyFont="1" applyFill="1" applyBorder="1" applyAlignment="1">
      <alignment horizontal="left" vertical="center" wrapText="1"/>
    </xf>
    <xf numFmtId="0" fontId="103" fillId="37" borderId="19" xfId="0" applyFont="1" applyFill="1" applyBorder="1" applyAlignment="1">
      <alignment horizontal="center" vertical="center"/>
    </xf>
    <xf numFmtId="0" fontId="104" fillId="22" borderId="15" xfId="0" applyFont="1" applyFill="1" applyBorder="1" applyAlignment="1">
      <alignment horizontal="justify" vertical="center" wrapText="1"/>
    </xf>
    <xf numFmtId="9" fontId="3" fillId="39" borderId="20" xfId="0" applyNumberFormat="1" applyFont="1" applyFill="1" applyBorder="1" applyAlignment="1">
      <alignment horizontal="center" vertical="center"/>
    </xf>
    <xf numFmtId="0" fontId="103" fillId="38" borderId="21" xfId="0" applyFont="1" applyFill="1" applyBorder="1" applyAlignment="1">
      <alignment horizontal="center" vertical="center"/>
    </xf>
    <xf numFmtId="0" fontId="104" fillId="40" borderId="14" xfId="0" applyFont="1" applyFill="1" applyBorder="1" applyAlignment="1">
      <alignment horizontal="justify" vertical="center" wrapText="1"/>
    </xf>
    <xf numFmtId="9" fontId="3" fillId="39" borderId="16" xfId="0" applyNumberFormat="1" applyFont="1" applyFill="1" applyBorder="1" applyAlignment="1">
      <alignment horizontal="center" vertical="center"/>
    </xf>
    <xf numFmtId="0" fontId="103" fillId="37" borderId="21" xfId="0" applyFont="1" applyFill="1" applyBorder="1" applyAlignment="1">
      <alignment horizontal="center" vertical="center"/>
    </xf>
    <xf numFmtId="0" fontId="104" fillId="22" borderId="14" xfId="0" applyFont="1" applyFill="1" applyBorder="1" applyAlignment="1">
      <alignment horizontal="justify" vertical="center" wrapText="1"/>
    </xf>
    <xf numFmtId="0" fontId="103" fillId="37" borderId="22" xfId="0" applyFont="1" applyFill="1" applyBorder="1" applyAlignment="1">
      <alignment horizontal="center" vertical="center"/>
    </xf>
    <xf numFmtId="0" fontId="104" fillId="22" borderId="17" xfId="0" applyFont="1" applyFill="1" applyBorder="1" applyAlignment="1">
      <alignment horizontal="justify" vertical="center" wrapText="1"/>
    </xf>
    <xf numFmtId="9" fontId="3" fillId="39" borderId="18" xfId="0" applyNumberFormat="1" applyFont="1" applyFill="1" applyBorder="1" applyAlignment="1">
      <alignment horizontal="center" vertical="center"/>
    </xf>
    <xf numFmtId="9" fontId="6" fillId="39" borderId="23" xfId="0" applyNumberFormat="1" applyFont="1" applyFill="1" applyBorder="1" applyAlignment="1">
      <alignment horizontal="center" vertical="center"/>
    </xf>
    <xf numFmtId="0" fontId="4" fillId="0" borderId="0" xfId="0" applyFont="1" applyBorder="1" applyAlignment="1">
      <alignment horizontal="center" vertical="center" wrapText="1"/>
    </xf>
    <xf numFmtId="1" fontId="4" fillId="0" borderId="0" xfId="0" applyNumberFormat="1" applyFont="1" applyBorder="1" applyAlignment="1">
      <alignment horizontal="center" vertical="center" wrapText="1"/>
    </xf>
    <xf numFmtId="0" fontId="8" fillId="38" borderId="14" xfId="0" applyFont="1" applyFill="1" applyBorder="1" applyAlignment="1">
      <alignment horizontal="justify" vertical="center" wrapText="1"/>
    </xf>
    <xf numFmtId="0" fontId="0" fillId="0" borderId="0" xfId="0" applyFill="1" applyAlignment="1">
      <alignment horizontal="centerContinuous"/>
    </xf>
    <xf numFmtId="0" fontId="0" fillId="0" borderId="0" xfId="0" applyAlignment="1">
      <alignment horizontal="centerContinuous"/>
    </xf>
    <xf numFmtId="0" fontId="20" fillId="41" borderId="24" xfId="0" applyFont="1" applyFill="1" applyBorder="1" applyAlignment="1">
      <alignment horizontal="center" vertical="center" wrapText="1"/>
    </xf>
    <xf numFmtId="0" fontId="20" fillId="41" borderId="25" xfId="0" applyFont="1" applyFill="1" applyBorder="1" applyAlignment="1">
      <alignment horizontal="center" vertical="center" wrapText="1"/>
    </xf>
    <xf numFmtId="0" fontId="20" fillId="41" borderId="26" xfId="0" applyFont="1" applyFill="1" applyBorder="1" applyAlignment="1">
      <alignment horizontal="center" vertical="center" wrapText="1"/>
    </xf>
    <xf numFmtId="0" fontId="8" fillId="0" borderId="20" xfId="0" applyFont="1" applyBorder="1" applyAlignment="1">
      <alignment horizontal="justify" vertical="center" wrapText="1"/>
    </xf>
    <xf numFmtId="0" fontId="8" fillId="0" borderId="16" xfId="0" applyFont="1" applyBorder="1" applyAlignment="1">
      <alignment horizontal="justify" vertical="center" wrapText="1"/>
    </xf>
    <xf numFmtId="9" fontId="0" fillId="0" borderId="0" xfId="0" applyNumberFormat="1" applyAlignment="1">
      <alignment horizontal="justify" vertical="center"/>
    </xf>
    <xf numFmtId="0" fontId="0" fillId="0" borderId="0" xfId="0" applyAlignment="1">
      <alignment horizontal="justify" vertical="center"/>
    </xf>
    <xf numFmtId="0" fontId="24" fillId="41" borderId="27" xfId="0" applyFont="1" applyFill="1" applyBorder="1" applyAlignment="1">
      <alignment horizontal="center" vertical="center" wrapText="1"/>
    </xf>
    <xf numFmtId="0" fontId="24" fillId="41" borderId="28" xfId="0" applyFont="1" applyFill="1" applyBorder="1" applyAlignment="1">
      <alignment horizontal="center" vertical="center" wrapText="1"/>
    </xf>
    <xf numFmtId="0" fontId="24" fillId="41" borderId="29" xfId="0" applyFont="1" applyFill="1" applyBorder="1" applyAlignment="1">
      <alignment horizontal="center" vertical="center" wrapText="1"/>
    </xf>
    <xf numFmtId="0" fontId="0" fillId="0" borderId="30" xfId="0" applyFont="1" applyBorder="1" applyAlignment="1">
      <alignment vertical="center" wrapText="1"/>
    </xf>
    <xf numFmtId="0" fontId="0" fillId="0" borderId="30" xfId="0" applyFont="1" applyBorder="1" applyAlignment="1">
      <alignment horizontal="center" vertical="center" wrapText="1"/>
    </xf>
    <xf numFmtId="0" fontId="25" fillId="36" borderId="30" xfId="0" applyFont="1" applyFill="1" applyBorder="1" applyAlignment="1">
      <alignment horizontal="center" vertical="center" wrapText="1"/>
    </xf>
    <xf numFmtId="0" fontId="0" fillId="0" borderId="30" xfId="0" applyFont="1" applyBorder="1" applyAlignment="1">
      <alignment horizontal="left" vertical="center" wrapText="1" indent="1"/>
    </xf>
    <xf numFmtId="17" fontId="0" fillId="36" borderId="30" xfId="0" applyNumberFormat="1" applyFont="1" applyFill="1" applyBorder="1" applyAlignment="1">
      <alignment horizontal="left" vertical="center" wrapText="1" indent="1"/>
    </xf>
    <xf numFmtId="9" fontId="0" fillId="36" borderId="30" xfId="0" applyNumberFormat="1" applyFont="1" applyFill="1" applyBorder="1" applyAlignment="1">
      <alignment horizontal="center" vertical="center" wrapText="1"/>
    </xf>
    <xf numFmtId="17" fontId="0" fillId="36" borderId="31" xfId="0" applyNumberFormat="1" applyFont="1" applyFill="1" applyBorder="1" applyAlignment="1">
      <alignment horizontal="center" vertical="center" wrapText="1"/>
    </xf>
    <xf numFmtId="0" fontId="0" fillId="0" borderId="14" xfId="0" applyFont="1" applyBorder="1" applyAlignment="1">
      <alignment vertical="center" wrapText="1"/>
    </xf>
    <xf numFmtId="0" fontId="21" fillId="36" borderId="14" xfId="0" applyFont="1" applyFill="1" applyBorder="1" applyAlignment="1">
      <alignment horizontal="center" vertical="center" wrapText="1"/>
    </xf>
    <xf numFmtId="0" fontId="0" fillId="36" borderId="14" xfId="0" applyFont="1" applyFill="1" applyBorder="1" applyAlignment="1">
      <alignment horizontal="center" vertical="center" wrapText="1"/>
    </xf>
    <xf numFmtId="0" fontId="0" fillId="0" borderId="14" xfId="0" applyFont="1" applyBorder="1" applyAlignment="1">
      <alignment horizontal="left" vertical="center" wrapText="1" indent="1"/>
    </xf>
    <xf numFmtId="9" fontId="0" fillId="36" borderId="14" xfId="0" applyNumberFormat="1" applyFont="1" applyFill="1" applyBorder="1" applyAlignment="1">
      <alignment horizontal="center" vertical="center" wrapText="1"/>
    </xf>
    <xf numFmtId="0" fontId="0" fillId="36" borderId="16" xfId="0" applyFont="1" applyFill="1" applyBorder="1" applyAlignment="1">
      <alignment horizontal="center" vertical="center" wrapText="1"/>
    </xf>
    <xf numFmtId="0" fontId="0" fillId="36" borderId="14" xfId="0" applyFont="1" applyFill="1" applyBorder="1" applyAlignment="1">
      <alignment horizontal="left" vertical="center" wrapText="1"/>
    </xf>
    <xf numFmtId="0" fontId="0" fillId="36" borderId="14" xfId="0" applyFont="1" applyFill="1" applyBorder="1" applyAlignment="1">
      <alignment vertical="center" wrapText="1"/>
    </xf>
    <xf numFmtId="17" fontId="0" fillId="36" borderId="14" xfId="0" applyNumberFormat="1" applyFont="1" applyFill="1" applyBorder="1" applyAlignment="1">
      <alignment vertical="center" wrapText="1"/>
    </xf>
    <xf numFmtId="17" fontId="0" fillId="36" borderId="16" xfId="0" applyNumberFormat="1" applyFont="1" applyFill="1" applyBorder="1" applyAlignment="1">
      <alignment vertical="center" wrapText="1"/>
    </xf>
    <xf numFmtId="0" fontId="0" fillId="0" borderId="17" xfId="0" applyFont="1" applyFill="1" applyBorder="1" applyAlignment="1">
      <alignment vertical="center" wrapText="1"/>
    </xf>
    <xf numFmtId="0" fontId="3" fillId="36" borderId="17" xfId="0" applyFont="1" applyFill="1" applyBorder="1" applyAlignment="1">
      <alignment horizontal="center" vertical="center"/>
    </xf>
    <xf numFmtId="0" fontId="105" fillId="36" borderId="17" xfId="0" applyFont="1" applyFill="1" applyBorder="1" applyAlignment="1">
      <alignment horizontal="justify" vertical="center"/>
    </xf>
    <xf numFmtId="0" fontId="105" fillId="36" borderId="17" xfId="0" applyFont="1" applyFill="1" applyBorder="1" applyAlignment="1">
      <alignment horizontal="center" vertical="center"/>
    </xf>
    <xf numFmtId="0" fontId="105" fillId="36" borderId="17" xfId="0" applyFont="1" applyFill="1" applyBorder="1" applyAlignment="1">
      <alignment horizontal="center" vertical="center" wrapText="1"/>
    </xf>
    <xf numFmtId="0" fontId="0" fillId="36" borderId="17" xfId="0" applyFont="1" applyFill="1" applyBorder="1" applyAlignment="1">
      <alignment horizontal="center" vertical="center" wrapText="1"/>
    </xf>
    <xf numFmtId="17" fontId="0" fillId="36" borderId="17" xfId="0" applyNumberFormat="1" applyFont="1" applyFill="1" applyBorder="1" applyAlignment="1">
      <alignment vertical="center" wrapText="1"/>
    </xf>
    <xf numFmtId="9" fontId="0" fillId="36" borderId="17" xfId="0" applyNumberFormat="1" applyFont="1" applyFill="1" applyBorder="1" applyAlignment="1">
      <alignment horizontal="center" vertical="center" wrapText="1"/>
    </xf>
    <xf numFmtId="17" fontId="0" fillId="36" borderId="18" xfId="0" applyNumberFormat="1" applyFont="1" applyFill="1" applyBorder="1" applyAlignment="1">
      <alignment vertical="center" wrapText="1"/>
    </xf>
    <xf numFmtId="0" fontId="24" fillId="41" borderId="26" xfId="0" applyFont="1" applyFill="1" applyBorder="1" applyAlignment="1">
      <alignment horizontal="center" vertical="center" wrapText="1"/>
    </xf>
    <xf numFmtId="0" fontId="24" fillId="36" borderId="32" xfId="0" applyFont="1" applyFill="1" applyBorder="1" applyAlignment="1">
      <alignment horizontal="center" vertical="center" wrapText="1"/>
    </xf>
    <xf numFmtId="17" fontId="0" fillId="0"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17" fontId="0" fillId="0" borderId="33" xfId="0" applyNumberFormat="1" applyFont="1" applyFill="1" applyBorder="1" applyAlignment="1">
      <alignment horizontal="center" vertical="center" wrapText="1"/>
    </xf>
    <xf numFmtId="17" fontId="0" fillId="0" borderId="14" xfId="0" applyNumberFormat="1" applyFont="1" applyFill="1" applyBorder="1" applyAlignment="1">
      <alignment horizontal="left" vertical="center" wrapText="1"/>
    </xf>
    <xf numFmtId="9" fontId="0" fillId="0" borderId="34" xfId="87" applyNumberFormat="1" applyFont="1" applyFill="1" applyBorder="1" applyAlignment="1">
      <alignment horizontal="center" vertical="center" wrapText="1"/>
    </xf>
    <xf numFmtId="17" fontId="0" fillId="0" borderId="14" xfId="0" applyNumberFormat="1" applyFont="1" applyFill="1" applyBorder="1" applyAlignment="1">
      <alignment vertical="center" wrapText="1"/>
    </xf>
    <xf numFmtId="0" fontId="0" fillId="0" borderId="14" xfId="0" applyFont="1" applyFill="1" applyBorder="1" applyAlignment="1">
      <alignment horizontal="left" vertical="center" wrapText="1" indent="1"/>
    </xf>
    <xf numFmtId="0" fontId="105" fillId="36" borderId="14" xfId="0" applyFont="1" applyFill="1" applyBorder="1" applyAlignment="1">
      <alignment horizontal="center" vertical="center"/>
    </xf>
    <xf numFmtId="9" fontId="0" fillId="0" borderId="33" xfId="0" applyNumberFormat="1" applyFont="1" applyFill="1" applyBorder="1" applyAlignment="1">
      <alignment horizontal="center" vertical="center" wrapText="1"/>
    </xf>
    <xf numFmtId="0" fontId="0" fillId="36" borderId="14"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9" fontId="0" fillId="0" borderId="14" xfId="0" applyNumberFormat="1" applyFont="1" applyFill="1" applyBorder="1" applyAlignment="1">
      <alignment horizontal="center" vertical="center" wrapText="1"/>
    </xf>
    <xf numFmtId="0" fontId="0" fillId="0" borderId="17" xfId="0" applyFont="1" applyBorder="1" applyAlignment="1">
      <alignment horizontal="left" vertical="center" wrapText="1" indent="1"/>
    </xf>
    <xf numFmtId="17" fontId="0" fillId="0" borderId="17" xfId="0" applyNumberFormat="1" applyFont="1" applyFill="1" applyBorder="1" applyAlignment="1">
      <alignment horizontal="center" vertical="center" wrapText="1"/>
    </xf>
    <xf numFmtId="17" fontId="0" fillId="0" borderId="17" xfId="0" applyNumberFormat="1" applyFont="1" applyFill="1" applyBorder="1" applyAlignment="1">
      <alignment vertical="center" wrapText="1"/>
    </xf>
    <xf numFmtId="9" fontId="0" fillId="0" borderId="17" xfId="0" applyNumberFormat="1" applyFont="1" applyFill="1" applyBorder="1" applyAlignment="1">
      <alignment horizontal="center" vertical="center" wrapText="1"/>
    </xf>
    <xf numFmtId="17" fontId="0" fillId="0" borderId="35" xfId="0" applyNumberFormat="1" applyFont="1" applyFill="1" applyBorder="1" applyAlignment="1">
      <alignment vertical="center" wrapText="1"/>
    </xf>
    <xf numFmtId="0" fontId="24" fillId="41" borderId="25" xfId="0" applyFont="1" applyFill="1" applyBorder="1" applyAlignment="1">
      <alignment horizontal="center" vertical="center" wrapText="1"/>
    </xf>
    <xf numFmtId="0" fontId="0" fillId="42" borderId="30" xfId="0" applyFont="1" applyFill="1" applyBorder="1" applyAlignment="1">
      <alignment horizontal="justify" vertical="center" wrapText="1"/>
    </xf>
    <xf numFmtId="0" fontId="105" fillId="36" borderId="30" xfId="0" applyFont="1" applyFill="1" applyBorder="1" applyAlignment="1">
      <alignment horizontal="center" vertical="center"/>
    </xf>
    <xf numFmtId="17" fontId="0" fillId="0" borderId="30" xfId="0" applyNumberFormat="1" applyFont="1" applyFill="1" applyBorder="1" applyAlignment="1">
      <alignment horizontal="center" vertical="center" wrapText="1"/>
    </xf>
    <xf numFmtId="0" fontId="0" fillId="0" borderId="14" xfId="0" applyFont="1" applyFill="1" applyBorder="1" applyAlignment="1">
      <alignment horizontal="justify" vertical="center" wrapText="1"/>
    </xf>
    <xf numFmtId="0" fontId="0" fillId="42" borderId="14" xfId="0" applyFont="1" applyFill="1" applyBorder="1" applyAlignment="1">
      <alignment horizontal="justify" vertical="center"/>
    </xf>
    <xf numFmtId="0" fontId="0" fillId="0" borderId="14" xfId="0" applyFont="1" applyBorder="1" applyAlignment="1">
      <alignment horizontal="center" vertical="center" wrapText="1"/>
    </xf>
    <xf numFmtId="0" fontId="0" fillId="0" borderId="14" xfId="0" applyFont="1" applyFill="1" applyBorder="1" applyAlignment="1">
      <alignment vertical="center" wrapText="1"/>
    </xf>
    <xf numFmtId="0" fontId="105" fillId="36" borderId="14" xfId="0" applyFont="1" applyFill="1" applyBorder="1" applyAlignment="1">
      <alignment horizontal="justify" vertical="center"/>
    </xf>
    <xf numFmtId="17" fontId="0" fillId="36" borderId="36" xfId="0" applyNumberFormat="1" applyFont="1" applyFill="1" applyBorder="1" applyAlignment="1">
      <alignment horizontal="left" vertical="center" wrapText="1"/>
    </xf>
    <xf numFmtId="17" fontId="0" fillId="36" borderId="31" xfId="0" applyNumberFormat="1" applyFont="1" applyFill="1" applyBorder="1" applyAlignment="1">
      <alignment vertical="center" wrapText="1"/>
    </xf>
    <xf numFmtId="17" fontId="0" fillId="36" borderId="37" xfId="0" applyNumberFormat="1" applyFont="1" applyFill="1" applyBorder="1" applyAlignment="1">
      <alignment horizontal="left" vertical="center" wrapText="1"/>
    </xf>
    <xf numFmtId="17" fontId="0" fillId="36" borderId="16"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36" borderId="37" xfId="0" applyFont="1" applyFill="1" applyBorder="1" applyAlignment="1">
      <alignment vertical="center" wrapText="1"/>
    </xf>
    <xf numFmtId="0" fontId="0" fillId="0" borderId="16" xfId="0" applyFont="1" applyFill="1" applyBorder="1" applyAlignment="1">
      <alignment horizontal="left" vertical="center" wrapText="1" indent="1"/>
    </xf>
    <xf numFmtId="0" fontId="0" fillId="42" borderId="17" xfId="0" applyFont="1" applyFill="1" applyBorder="1" applyAlignment="1">
      <alignment horizontal="justify" vertical="center"/>
    </xf>
    <xf numFmtId="0" fontId="0" fillId="36"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indent="1"/>
    </xf>
    <xf numFmtId="9" fontId="0" fillId="0" borderId="38" xfId="0" applyNumberFormat="1" applyFont="1" applyFill="1" applyBorder="1" applyAlignment="1">
      <alignment horizontal="center" vertical="center" wrapText="1"/>
    </xf>
    <xf numFmtId="0" fontId="0" fillId="0" borderId="39" xfId="0" applyFont="1" applyFill="1" applyBorder="1" applyAlignment="1">
      <alignment horizontal="left" vertical="center" wrapText="1" indent="1"/>
    </xf>
    <xf numFmtId="0" fontId="0" fillId="0" borderId="30" xfId="0" applyFont="1" applyFill="1" applyBorder="1" applyAlignment="1">
      <alignment horizontal="left" vertical="center" wrapText="1"/>
    </xf>
    <xf numFmtId="0" fontId="0" fillId="0" borderId="30" xfId="0" applyNumberFormat="1" applyFont="1" applyBorder="1" applyAlignment="1">
      <alignment horizontal="center" vertical="center" wrapText="1"/>
    </xf>
    <xf numFmtId="17" fontId="0" fillId="0" borderId="30" xfId="0" applyNumberFormat="1" applyFont="1" applyFill="1" applyBorder="1" applyAlignment="1">
      <alignment vertical="center" wrapText="1"/>
    </xf>
    <xf numFmtId="17" fontId="0" fillId="36" borderId="30" xfId="0" applyNumberFormat="1" applyFont="1" applyFill="1" applyBorder="1" applyAlignment="1">
      <alignment vertical="center" wrapText="1"/>
    </xf>
    <xf numFmtId="9" fontId="0" fillId="0" borderId="30" xfId="0" applyNumberFormat="1" applyFont="1" applyBorder="1" applyAlignment="1">
      <alignment horizontal="center" vertical="center" wrapText="1"/>
    </xf>
    <xf numFmtId="0" fontId="0" fillId="0" borderId="31" xfId="0" applyFont="1" applyBorder="1" applyAlignment="1">
      <alignment horizontal="left" vertical="center" wrapText="1" indent="1"/>
    </xf>
    <xf numFmtId="0" fontId="3" fillId="0" borderId="14" xfId="0" applyFont="1" applyBorder="1" applyAlignment="1">
      <alignment horizontal="center" vertical="center"/>
    </xf>
    <xf numFmtId="0" fontId="105" fillId="0" borderId="14" xfId="0" applyFont="1" applyBorder="1" applyAlignment="1">
      <alignment horizontal="justify" vertical="center"/>
    </xf>
    <xf numFmtId="0" fontId="0" fillId="0" borderId="14" xfId="0" applyFont="1" applyBorder="1" applyAlignment="1">
      <alignment vertical="center"/>
    </xf>
    <xf numFmtId="0" fontId="105" fillId="0" borderId="14" xfId="0" applyFont="1" applyBorder="1" applyAlignment="1">
      <alignment horizontal="center" vertical="center"/>
    </xf>
    <xf numFmtId="9" fontId="0" fillId="0" borderId="14" xfId="0" applyNumberFormat="1" applyBorder="1" applyAlignment="1">
      <alignment horizontal="center" vertical="center"/>
    </xf>
    <xf numFmtId="0" fontId="0" fillId="0" borderId="16" xfId="0" applyFont="1" applyBorder="1" applyAlignment="1">
      <alignment horizontal="left" vertical="center" wrapText="1"/>
    </xf>
    <xf numFmtId="9" fontId="0" fillId="0" borderId="14"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9" fontId="105" fillId="0" borderId="14" xfId="0" applyNumberFormat="1" applyFont="1" applyFill="1" applyBorder="1" applyAlignment="1">
      <alignment horizontal="left" vertical="center" wrapText="1"/>
    </xf>
    <xf numFmtId="0" fontId="105" fillId="0" borderId="16" xfId="0" applyFont="1" applyBorder="1" applyAlignment="1">
      <alignment horizontal="left" vertical="center" wrapText="1"/>
    </xf>
    <xf numFmtId="9" fontId="0" fillId="0" borderId="14" xfId="0" applyNumberFormat="1" applyBorder="1" applyAlignment="1">
      <alignment horizontal="center" vertical="center" wrapText="1"/>
    </xf>
    <xf numFmtId="17" fontId="0" fillId="0" borderId="14" xfId="0" applyNumberFormat="1" applyBorder="1" applyAlignment="1">
      <alignment horizontal="center" vertical="center" wrapText="1"/>
    </xf>
    <xf numFmtId="9" fontId="105" fillId="0" borderId="14" xfId="0" applyNumberFormat="1" applyFont="1" applyFill="1" applyBorder="1" applyAlignment="1">
      <alignment horizontal="center" vertical="center" wrapText="1"/>
    </xf>
    <xf numFmtId="0" fontId="105" fillId="0" borderId="14" xfId="0" applyNumberFormat="1" applyFont="1" applyBorder="1" applyAlignment="1">
      <alignment horizontal="center" vertical="center" wrapText="1"/>
    </xf>
    <xf numFmtId="9" fontId="0" fillId="0" borderId="14" xfId="0" applyNumberFormat="1" applyFont="1" applyFill="1" applyBorder="1" applyAlignment="1">
      <alignment horizontal="left" vertical="center" wrapText="1"/>
    </xf>
    <xf numFmtId="0" fontId="0" fillId="0" borderId="38" xfId="0" applyFont="1" applyFill="1" applyBorder="1" applyAlignment="1">
      <alignment vertical="center" wrapText="1"/>
    </xf>
    <xf numFmtId="9" fontId="0" fillId="0" borderId="40" xfId="0" applyNumberFormat="1" applyBorder="1" applyAlignment="1">
      <alignment horizontal="center" vertical="center" wrapText="1"/>
    </xf>
    <xf numFmtId="0" fontId="0" fillId="0" borderId="38" xfId="0" applyFont="1" applyBorder="1" applyAlignment="1">
      <alignment horizontal="center" vertical="center" wrapText="1"/>
    </xf>
    <xf numFmtId="0" fontId="105" fillId="0" borderId="38" xfId="0" applyNumberFormat="1" applyFont="1" applyBorder="1" applyAlignment="1">
      <alignment horizontal="center" vertical="center" wrapText="1"/>
    </xf>
    <xf numFmtId="9" fontId="105" fillId="0" borderId="17" xfId="0" applyNumberFormat="1" applyFont="1" applyFill="1" applyBorder="1" applyAlignment="1">
      <alignment horizontal="left" vertical="center" wrapText="1"/>
    </xf>
    <xf numFmtId="9" fontId="0" fillId="0" borderId="17" xfId="0" applyNumberFormat="1" applyBorder="1" applyAlignment="1">
      <alignment horizontal="center" vertical="center"/>
    </xf>
    <xf numFmtId="0" fontId="105" fillId="0" borderId="18" xfId="0" applyFont="1" applyBorder="1" applyAlignment="1">
      <alignment horizontal="left" vertical="center" wrapText="1"/>
    </xf>
    <xf numFmtId="2" fontId="3" fillId="0" borderId="0" xfId="0" applyNumberFormat="1" applyFont="1" applyAlignment="1">
      <alignment horizontal="justify" vertical="center"/>
    </xf>
    <xf numFmtId="2" fontId="0" fillId="0" borderId="0" xfId="0" applyNumberFormat="1" applyAlignment="1">
      <alignment horizontal="justify" vertical="center"/>
    </xf>
    <xf numFmtId="0" fontId="4" fillId="0" borderId="0" xfId="0" applyFont="1" applyAlignment="1">
      <alignment horizontal="center" vertical="center"/>
    </xf>
    <xf numFmtId="2" fontId="4" fillId="43" borderId="41" xfId="0" applyNumberFormat="1" applyFont="1" applyFill="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4" fillId="0" borderId="46" xfId="0" applyNumberFormat="1" applyFont="1" applyFill="1" applyBorder="1" applyAlignment="1">
      <alignment horizontal="center" vertical="center" wrapText="1"/>
    </xf>
    <xf numFmtId="0" fontId="4" fillId="0" borderId="47" xfId="0" applyNumberFormat="1" applyFont="1" applyFill="1" applyBorder="1" applyAlignment="1">
      <alignment horizontal="center" vertical="center" wrapText="1"/>
    </xf>
    <xf numFmtId="0" fontId="4" fillId="0" borderId="48" xfId="0" applyNumberFormat="1" applyFont="1" applyFill="1" applyBorder="1" applyAlignment="1">
      <alignment horizontal="center" vertical="center" wrapText="1"/>
    </xf>
    <xf numFmtId="0" fontId="106" fillId="0" borderId="0" xfId="0" applyFont="1" applyAlignment="1">
      <alignment horizontal="left" vertical="center"/>
    </xf>
    <xf numFmtId="0" fontId="107" fillId="0" borderId="0" xfId="0" applyFont="1" applyAlignment="1">
      <alignment horizontal="left" vertical="center"/>
    </xf>
    <xf numFmtId="0" fontId="108" fillId="0" borderId="0" xfId="0" applyFont="1" applyAlignment="1">
      <alignment horizontal="center" vertical="center"/>
    </xf>
    <xf numFmtId="0" fontId="0" fillId="0" borderId="0" xfId="0" applyAlignment="1">
      <alignment horizontal="center" vertical="center" wrapText="1"/>
    </xf>
    <xf numFmtId="0" fontId="108" fillId="0" borderId="0" xfId="0" applyFont="1" applyAlignment="1">
      <alignment vertical="center"/>
    </xf>
    <xf numFmtId="0" fontId="103" fillId="37" borderId="49" xfId="0" applyFont="1" applyFill="1" applyBorder="1" applyAlignment="1">
      <alignment horizontal="center" vertical="center"/>
    </xf>
    <xf numFmtId="0" fontId="104" fillId="22" borderId="50" xfId="0" applyFont="1" applyFill="1" applyBorder="1" applyAlignment="1">
      <alignment horizontal="justify" vertical="center" wrapText="1"/>
    </xf>
    <xf numFmtId="0" fontId="103" fillId="38" borderId="51" xfId="0" applyFont="1" applyFill="1" applyBorder="1" applyAlignment="1">
      <alignment horizontal="center" vertical="center"/>
    </xf>
    <xf numFmtId="0" fontId="104" fillId="40" borderId="50" xfId="0" applyFont="1" applyFill="1" applyBorder="1" applyAlignment="1">
      <alignment horizontal="justify" vertical="center" wrapText="1"/>
    </xf>
    <xf numFmtId="0" fontId="103" fillId="37" borderId="51" xfId="0" applyFont="1" applyFill="1" applyBorder="1" applyAlignment="1">
      <alignment horizontal="center" vertical="center"/>
    </xf>
    <xf numFmtId="0" fontId="103" fillId="37" borderId="52" xfId="0" applyFont="1" applyFill="1" applyBorder="1" applyAlignment="1">
      <alignment horizontal="center" vertical="center"/>
    </xf>
    <xf numFmtId="0" fontId="104" fillId="22" borderId="53" xfId="0" applyFont="1" applyFill="1" applyBorder="1" applyAlignment="1">
      <alignment horizontal="justify" vertical="center" wrapText="1"/>
    </xf>
    <xf numFmtId="0" fontId="30" fillId="41" borderId="54" xfId="0" applyFont="1" applyFill="1" applyBorder="1" applyAlignment="1">
      <alignment horizontal="center" vertical="center" wrapText="1"/>
    </xf>
    <xf numFmtId="0" fontId="30" fillId="41" borderId="55" xfId="0" applyFont="1" applyFill="1" applyBorder="1" applyAlignment="1">
      <alignment horizontal="center" vertical="center" wrapText="1"/>
    </xf>
    <xf numFmtId="0" fontId="30" fillId="41" borderId="56" xfId="0" applyFont="1" applyFill="1" applyBorder="1" applyAlignment="1">
      <alignment horizontal="center" vertical="center" wrapText="1"/>
    </xf>
    <xf numFmtId="0" fontId="3" fillId="37" borderId="13" xfId="0" applyFont="1" applyFill="1" applyBorder="1" applyAlignment="1">
      <alignment horizontal="justify" vertical="center"/>
    </xf>
    <xf numFmtId="9" fontId="3" fillId="37" borderId="13" xfId="0" applyNumberFormat="1" applyFont="1" applyFill="1" applyBorder="1" applyAlignment="1">
      <alignment horizontal="center" vertical="center"/>
    </xf>
    <xf numFmtId="14" fontId="3" fillId="37" borderId="13" xfId="0" applyNumberFormat="1" applyFont="1" applyFill="1" applyBorder="1" applyAlignment="1">
      <alignment horizontal="justify" vertical="center"/>
    </xf>
    <xf numFmtId="0" fontId="3" fillId="37" borderId="13" xfId="0" applyFont="1" applyFill="1" applyBorder="1" applyAlignment="1">
      <alignment horizontal="center" vertical="center" wrapText="1"/>
    </xf>
    <xf numFmtId="9" fontId="3" fillId="37" borderId="13" xfId="0" applyNumberFormat="1" applyFont="1" applyFill="1" applyBorder="1" applyAlignment="1">
      <alignment horizontal="center" vertical="center" wrapText="1"/>
    </xf>
    <xf numFmtId="0" fontId="3" fillId="37" borderId="13" xfId="0" applyFont="1" applyFill="1" applyBorder="1" applyAlignment="1">
      <alignment horizontal="center" vertical="center"/>
    </xf>
    <xf numFmtId="0" fontId="109" fillId="37" borderId="57" xfId="0" applyFont="1" applyFill="1" applyBorder="1" applyAlignment="1">
      <alignment horizontal="center" vertical="center" wrapText="1"/>
    </xf>
    <xf numFmtId="0" fontId="0" fillId="37" borderId="57" xfId="0" applyFill="1" applyBorder="1" applyAlignment="1">
      <alignment horizontal="center" vertical="center"/>
    </xf>
    <xf numFmtId="0" fontId="3" fillId="38" borderId="58" xfId="0" applyFont="1" applyFill="1" applyBorder="1" applyAlignment="1">
      <alignment horizontal="justify" vertical="center"/>
    </xf>
    <xf numFmtId="9" fontId="3" fillId="38" borderId="58" xfId="0" applyNumberFormat="1" applyFont="1" applyFill="1" applyBorder="1" applyAlignment="1">
      <alignment horizontal="center" vertical="center"/>
    </xf>
    <xf numFmtId="0" fontId="3" fillId="38" borderId="58" xfId="0" applyFont="1" applyFill="1" applyBorder="1" applyAlignment="1">
      <alignment horizontal="center" vertical="center" wrapText="1"/>
    </xf>
    <xf numFmtId="9" fontId="3" fillId="38" borderId="58" xfId="0" applyNumberFormat="1" applyFont="1" applyFill="1" applyBorder="1" applyAlignment="1">
      <alignment horizontal="center" vertical="center" wrapText="1"/>
    </xf>
    <xf numFmtId="0" fontId="3" fillId="38" borderId="58" xfId="0" applyFont="1" applyFill="1" applyBorder="1" applyAlignment="1">
      <alignment horizontal="center" vertical="center"/>
    </xf>
    <xf numFmtId="14" fontId="3" fillId="38" borderId="58" xfId="0" applyNumberFormat="1" applyFont="1" applyFill="1" applyBorder="1" applyAlignment="1">
      <alignment horizontal="justify" vertical="center"/>
    </xf>
    <xf numFmtId="0" fontId="0" fillId="38" borderId="59" xfId="0" applyFill="1" applyBorder="1" applyAlignment="1">
      <alignment horizontal="center" vertical="center"/>
    </xf>
    <xf numFmtId="0" fontId="0" fillId="36" borderId="0" xfId="0" applyFont="1" applyFill="1" applyAlignment="1">
      <alignment/>
    </xf>
    <xf numFmtId="0" fontId="3" fillId="37" borderId="58" xfId="0" applyFont="1" applyFill="1" applyBorder="1" applyAlignment="1">
      <alignment horizontal="justify" vertical="center"/>
    </xf>
    <xf numFmtId="0" fontId="3" fillId="37" borderId="58" xfId="0" applyFont="1" applyFill="1" applyBorder="1" applyAlignment="1">
      <alignment vertical="center"/>
    </xf>
    <xf numFmtId="14" fontId="3" fillId="37" borderId="58" xfId="0" applyNumberFormat="1" applyFont="1" applyFill="1" applyBorder="1" applyAlignment="1">
      <alignment horizontal="justify" vertical="center"/>
    </xf>
    <xf numFmtId="0" fontId="3" fillId="37" borderId="58" xfId="0" applyFont="1" applyFill="1" applyBorder="1" applyAlignment="1">
      <alignment horizontal="center" vertical="center" wrapText="1"/>
    </xf>
    <xf numFmtId="9" fontId="3" fillId="37" borderId="58" xfId="0" applyNumberFormat="1" applyFont="1" applyFill="1" applyBorder="1" applyAlignment="1">
      <alignment horizontal="center" vertical="center" wrapText="1"/>
    </xf>
    <xf numFmtId="0" fontId="110" fillId="36" borderId="60" xfId="0" applyFont="1" applyFill="1" applyBorder="1" applyAlignment="1">
      <alignment horizontal="center" vertical="center" wrapText="1"/>
    </xf>
    <xf numFmtId="0" fontId="3" fillId="37" borderId="58" xfId="0" applyFont="1" applyFill="1" applyBorder="1" applyAlignment="1">
      <alignment horizontal="center" vertical="center"/>
    </xf>
    <xf numFmtId="0" fontId="109" fillId="37" borderId="59" xfId="0" applyFont="1" applyFill="1" applyBorder="1" applyAlignment="1">
      <alignment horizontal="center" vertical="center" wrapText="1"/>
    </xf>
    <xf numFmtId="0" fontId="3" fillId="38" borderId="61" xfId="0" applyFont="1" applyFill="1" applyBorder="1" applyAlignment="1">
      <alignment horizontal="center" vertical="center" wrapText="1"/>
    </xf>
    <xf numFmtId="0" fontId="0" fillId="38" borderId="62" xfId="0" applyFill="1" applyBorder="1" applyAlignment="1">
      <alignment horizontal="center" vertical="center"/>
    </xf>
    <xf numFmtId="0" fontId="3" fillId="37" borderId="61" xfId="0" applyFont="1" applyFill="1" applyBorder="1" applyAlignment="1">
      <alignment horizontal="justify" vertical="center"/>
    </xf>
    <xf numFmtId="0" fontId="3" fillId="37" borderId="61" xfId="0" applyFont="1" applyFill="1" applyBorder="1" applyAlignment="1">
      <alignment horizontal="center" vertical="center"/>
    </xf>
    <xf numFmtId="14" fontId="3" fillId="37" borderId="61" xfId="0" applyNumberFormat="1" applyFont="1" applyFill="1" applyBorder="1" applyAlignment="1">
      <alignment horizontal="justify" vertical="center"/>
    </xf>
    <xf numFmtId="0" fontId="3" fillId="37" borderId="61" xfId="0" applyFont="1" applyFill="1" applyBorder="1" applyAlignment="1">
      <alignment horizontal="center" vertical="center" wrapText="1"/>
    </xf>
    <xf numFmtId="9" fontId="3" fillId="37" borderId="61" xfId="0" applyNumberFormat="1" applyFont="1" applyFill="1" applyBorder="1" applyAlignment="1">
      <alignment horizontal="center" vertical="center" wrapText="1"/>
    </xf>
    <xf numFmtId="0" fontId="109" fillId="37" borderId="62" xfId="0" applyFont="1" applyFill="1" applyBorder="1" applyAlignment="1">
      <alignment horizontal="center" vertical="center" wrapText="1"/>
    </xf>
    <xf numFmtId="0" fontId="3" fillId="0" borderId="0" xfId="0" applyFont="1" applyAlignment="1">
      <alignment horizontal="center" vertical="center" wrapText="1"/>
    </xf>
    <xf numFmtId="9" fontId="3" fillId="37" borderId="58" xfId="87" applyFont="1" applyFill="1" applyBorder="1" applyAlignment="1">
      <alignment horizontal="left" vertical="center" wrapText="1"/>
    </xf>
    <xf numFmtId="9" fontId="3" fillId="37" borderId="61" xfId="87" applyFont="1" applyFill="1" applyBorder="1" applyAlignment="1">
      <alignment horizontal="center" vertical="center" wrapText="1"/>
    </xf>
    <xf numFmtId="9" fontId="3" fillId="38" borderId="58" xfId="87" applyFont="1" applyFill="1" applyBorder="1" applyAlignment="1">
      <alignment horizontal="center" vertical="center"/>
    </xf>
    <xf numFmtId="9" fontId="3" fillId="37" borderId="58" xfId="87" applyFont="1" applyFill="1" applyBorder="1" applyAlignment="1">
      <alignment horizontal="center" vertical="center" wrapText="1"/>
    </xf>
    <xf numFmtId="9" fontId="3" fillId="37" borderId="61" xfId="87" applyFont="1" applyFill="1" applyBorder="1" applyAlignment="1">
      <alignment horizontal="center" vertical="center"/>
    </xf>
    <xf numFmtId="0" fontId="3" fillId="38" borderId="61" xfId="0" applyFont="1" applyFill="1" applyBorder="1" applyAlignment="1">
      <alignment horizontal="center" vertical="center"/>
    </xf>
    <xf numFmtId="9" fontId="3" fillId="38" borderId="58" xfId="87" applyFont="1" applyFill="1" applyBorder="1" applyAlignment="1">
      <alignment horizontal="center" vertical="center" wrapText="1"/>
    </xf>
    <xf numFmtId="1" fontId="3" fillId="37" borderId="58" xfId="87" applyNumberFormat="1" applyFont="1" applyFill="1" applyBorder="1" applyAlignment="1">
      <alignment horizontal="center" vertical="center" wrapText="1"/>
    </xf>
    <xf numFmtId="0" fontId="3" fillId="37" borderId="0" xfId="0" applyFont="1" applyFill="1" applyBorder="1" applyAlignment="1">
      <alignment horizontal="center" vertical="center"/>
    </xf>
    <xf numFmtId="9" fontId="3" fillId="0" borderId="0" xfId="0" applyNumberFormat="1" applyFont="1" applyAlignment="1">
      <alignment horizontal="center" vertical="center" wrapText="1"/>
    </xf>
    <xf numFmtId="10" fontId="3" fillId="37" borderId="57" xfId="0" applyNumberFormat="1" applyFont="1" applyFill="1" applyBorder="1" applyAlignment="1">
      <alignment horizontal="center" vertical="center"/>
    </xf>
    <xf numFmtId="0" fontId="3" fillId="38" borderId="59" xfId="0" applyFont="1" applyFill="1" applyBorder="1" applyAlignment="1">
      <alignment horizontal="center" vertical="center"/>
    </xf>
    <xf numFmtId="9" fontId="3" fillId="37" borderId="59" xfId="0" applyNumberFormat="1" applyFont="1" applyFill="1" applyBorder="1" applyAlignment="1">
      <alignment horizontal="center" vertical="center"/>
    </xf>
    <xf numFmtId="9" fontId="3" fillId="38" borderId="59" xfId="0" applyNumberFormat="1" applyFont="1" applyFill="1" applyBorder="1" applyAlignment="1">
      <alignment horizontal="center" vertical="center"/>
    </xf>
    <xf numFmtId="9" fontId="3" fillId="37" borderId="62" xfId="0" applyNumberFormat="1" applyFont="1" applyFill="1" applyBorder="1" applyAlignment="1">
      <alignment horizontal="center" vertical="center"/>
    </xf>
    <xf numFmtId="9" fontId="3" fillId="38" borderId="63" xfId="0" applyNumberFormat="1" applyFont="1" applyFill="1" applyBorder="1" applyAlignment="1">
      <alignment horizontal="center" vertical="center"/>
    </xf>
    <xf numFmtId="9" fontId="0" fillId="0" borderId="0" xfId="0" applyNumberFormat="1" applyAlignment="1">
      <alignment/>
    </xf>
    <xf numFmtId="0" fontId="0" fillId="0" borderId="0" xfId="0" applyAlignment="1">
      <alignment horizontal="center" wrapText="1"/>
    </xf>
    <xf numFmtId="0" fontId="0" fillId="0" borderId="0" xfId="75">
      <alignment/>
      <protection/>
    </xf>
    <xf numFmtId="0" fontId="0" fillId="0" borderId="0" xfId="75" applyAlignment="1">
      <alignment horizontal="justify" vertical="center"/>
      <protection/>
    </xf>
    <xf numFmtId="0" fontId="3" fillId="0" borderId="0" xfId="75" applyFont="1" applyAlignment="1">
      <alignment horizontal="center" vertical="center"/>
      <protection/>
    </xf>
    <xf numFmtId="0" fontId="3" fillId="0" borderId="0" xfId="75" applyFont="1" applyAlignment="1">
      <alignment horizontal="justify" vertical="center"/>
      <protection/>
    </xf>
    <xf numFmtId="0" fontId="30" fillId="41" borderId="54" xfId="75" applyFont="1" applyFill="1" applyBorder="1" applyAlignment="1">
      <alignment horizontal="center" vertical="center" wrapText="1"/>
      <protection/>
    </xf>
    <xf numFmtId="0" fontId="30" fillId="41" borderId="55" xfId="75" applyFont="1" applyFill="1" applyBorder="1" applyAlignment="1">
      <alignment horizontal="center" vertical="center" wrapText="1"/>
      <protection/>
    </xf>
    <xf numFmtId="0" fontId="30" fillId="41" borderId="56" xfId="75" applyFont="1" applyFill="1" applyBorder="1" applyAlignment="1">
      <alignment horizontal="center" vertical="center" wrapText="1"/>
      <protection/>
    </xf>
    <xf numFmtId="0" fontId="104" fillId="22" borderId="50" xfId="75" applyFont="1" applyFill="1" applyBorder="1" applyAlignment="1">
      <alignment horizontal="center" vertical="center" wrapText="1"/>
      <protection/>
    </xf>
    <xf numFmtId="9" fontId="104" fillId="22" borderId="50" xfId="75" applyNumberFormat="1" applyFont="1" applyFill="1" applyBorder="1" applyAlignment="1">
      <alignment horizontal="center" vertical="center" wrapText="1"/>
      <protection/>
    </xf>
    <xf numFmtId="14" fontId="3" fillId="37" borderId="13" xfId="75" applyNumberFormat="1" applyFont="1" applyFill="1" applyBorder="1" applyAlignment="1">
      <alignment horizontal="justify" vertical="center"/>
      <protection/>
    </xf>
    <xf numFmtId="0" fontId="104" fillId="22" borderId="50" xfId="75" applyFont="1" applyFill="1" applyBorder="1" applyAlignment="1">
      <alignment horizontal="justify" vertical="justify" wrapText="1"/>
      <protection/>
    </xf>
    <xf numFmtId="0" fontId="0" fillId="37" borderId="57" xfId="75" applyFill="1" applyBorder="1" applyAlignment="1">
      <alignment horizontal="justify" vertical="center"/>
      <protection/>
    </xf>
    <xf numFmtId="0" fontId="104" fillId="40" borderId="50" xfId="75" applyFont="1" applyFill="1" applyBorder="1" applyAlignment="1">
      <alignment horizontal="justify" vertical="center" wrapText="1"/>
      <protection/>
    </xf>
    <xf numFmtId="9" fontId="104" fillId="40" borderId="50" xfId="75" applyNumberFormat="1" applyFont="1" applyFill="1" applyBorder="1" applyAlignment="1">
      <alignment horizontal="center" vertical="center" wrapText="1"/>
      <protection/>
    </xf>
    <xf numFmtId="14" fontId="3" fillId="38" borderId="58" xfId="75" applyNumberFormat="1" applyFont="1" applyFill="1" applyBorder="1" applyAlignment="1">
      <alignment horizontal="justify" vertical="center"/>
      <protection/>
    </xf>
    <xf numFmtId="0" fontId="104" fillId="40" borderId="50" xfId="75" applyFont="1" applyFill="1" applyBorder="1" applyAlignment="1">
      <alignment horizontal="center" vertical="center" wrapText="1"/>
      <protection/>
    </xf>
    <xf numFmtId="9" fontId="0" fillId="38" borderId="59" xfId="85" applyFont="1" applyFill="1" applyBorder="1" applyAlignment="1">
      <alignment horizontal="justify" vertical="center"/>
    </xf>
    <xf numFmtId="0" fontId="0" fillId="38" borderId="59" xfId="75" applyFill="1" applyBorder="1" applyAlignment="1">
      <alignment horizontal="justify" vertical="center"/>
      <protection/>
    </xf>
    <xf numFmtId="0" fontId="104" fillId="22" borderId="50" xfId="75" applyFont="1" applyFill="1" applyBorder="1" applyAlignment="1">
      <alignment horizontal="justify" vertical="center" wrapText="1"/>
      <protection/>
    </xf>
    <xf numFmtId="9" fontId="0" fillId="37" borderId="59" xfId="85" applyFont="1" applyFill="1" applyBorder="1" applyAlignment="1">
      <alignment horizontal="justify" vertical="center"/>
    </xf>
    <xf numFmtId="0" fontId="0" fillId="37" borderId="59" xfId="75" applyFill="1" applyBorder="1" applyAlignment="1">
      <alignment horizontal="justify" vertical="center"/>
      <protection/>
    </xf>
    <xf numFmtId="9" fontId="0" fillId="38" borderId="62" xfId="85" applyFont="1" applyFill="1" applyBorder="1" applyAlignment="1">
      <alignment horizontal="justify" vertical="center"/>
    </xf>
    <xf numFmtId="0" fontId="0" fillId="38" borderId="62" xfId="75" applyFill="1" applyBorder="1" applyAlignment="1">
      <alignment horizontal="justify" vertical="center"/>
      <protection/>
    </xf>
    <xf numFmtId="14" fontId="3" fillId="37" borderId="13" xfId="75" applyNumberFormat="1" applyFont="1" applyFill="1" applyBorder="1" applyAlignment="1">
      <alignment horizontal="center" vertical="center"/>
      <protection/>
    </xf>
    <xf numFmtId="9" fontId="104" fillId="22" borderId="50" xfId="85" applyFont="1" applyFill="1" applyBorder="1" applyAlignment="1">
      <alignment horizontal="center" vertical="center" wrapText="1"/>
    </xf>
    <xf numFmtId="0" fontId="103" fillId="37" borderId="49" xfId="75" applyFont="1" applyFill="1" applyBorder="1" applyAlignment="1">
      <alignment horizontal="center" vertical="center"/>
      <protection/>
    </xf>
    <xf numFmtId="9" fontId="3" fillId="37" borderId="57" xfId="85" applyFont="1" applyFill="1" applyBorder="1" applyAlignment="1">
      <alignment horizontal="center" vertical="center"/>
    </xf>
    <xf numFmtId="0" fontId="103" fillId="38" borderId="51" xfId="75" applyFont="1" applyFill="1" applyBorder="1" applyAlignment="1">
      <alignment horizontal="center" vertical="center"/>
      <protection/>
    </xf>
    <xf numFmtId="9" fontId="3" fillId="38" borderId="59" xfId="75" applyNumberFormat="1" applyFont="1" applyFill="1" applyBorder="1" applyAlignment="1">
      <alignment horizontal="center" vertical="center"/>
      <protection/>
    </xf>
    <xf numFmtId="0" fontId="103" fillId="37" borderId="51" xfId="75" applyFont="1" applyFill="1" applyBorder="1" applyAlignment="1">
      <alignment horizontal="center" vertical="center"/>
      <protection/>
    </xf>
    <xf numFmtId="9" fontId="3" fillId="38" borderId="59" xfId="85" applyFont="1" applyFill="1" applyBorder="1" applyAlignment="1">
      <alignment horizontal="center" vertical="center"/>
    </xf>
    <xf numFmtId="0" fontId="103" fillId="37" borderId="52" xfId="75" applyFont="1" applyFill="1" applyBorder="1" applyAlignment="1">
      <alignment horizontal="center" vertical="center"/>
      <protection/>
    </xf>
    <xf numFmtId="0" fontId="104" fillId="22" borderId="53" xfId="75" applyFont="1" applyFill="1" applyBorder="1" applyAlignment="1">
      <alignment horizontal="justify" vertical="center" wrapText="1"/>
      <protection/>
    </xf>
    <xf numFmtId="9" fontId="3" fillId="37" borderId="62" xfId="85" applyFont="1" applyFill="1" applyBorder="1" applyAlignment="1">
      <alignment horizontal="center" vertical="center"/>
    </xf>
    <xf numFmtId="9" fontId="6" fillId="38" borderId="63" xfId="75" applyNumberFormat="1" applyFont="1" applyFill="1" applyBorder="1" applyAlignment="1">
      <alignment horizontal="center" vertical="center"/>
      <protection/>
    </xf>
    <xf numFmtId="0" fontId="0" fillId="0" borderId="0" xfId="75" applyAlignment="1">
      <alignment horizontal="center" vertical="center"/>
      <protection/>
    </xf>
    <xf numFmtId="0" fontId="0" fillId="0" borderId="0" xfId="75" applyAlignment="1">
      <alignment horizontal="center"/>
      <protection/>
    </xf>
    <xf numFmtId="0" fontId="4" fillId="36" borderId="0" xfId="0" applyFont="1" applyFill="1" applyBorder="1" applyAlignment="1">
      <alignment vertical="center" wrapText="1"/>
    </xf>
    <xf numFmtId="9" fontId="3" fillId="38" borderId="57" xfId="75" applyNumberFormat="1" applyFont="1" applyFill="1" applyBorder="1" applyAlignment="1">
      <alignment horizontal="center" vertical="center"/>
      <protection/>
    </xf>
    <xf numFmtId="9" fontId="3" fillId="37" borderId="57" xfId="75" applyNumberFormat="1" applyFont="1" applyFill="1" applyBorder="1" applyAlignment="1">
      <alignment horizontal="center" vertical="center"/>
      <protection/>
    </xf>
    <xf numFmtId="0" fontId="104" fillId="38" borderId="50" xfId="75" applyFont="1" applyFill="1" applyBorder="1" applyAlignment="1">
      <alignment horizontal="justify" vertical="center" wrapText="1"/>
      <protection/>
    </xf>
    <xf numFmtId="0" fontId="0" fillId="37" borderId="0" xfId="75" applyFill="1" applyBorder="1" applyAlignment="1">
      <alignment horizontal="justify" vertical="center"/>
      <protection/>
    </xf>
    <xf numFmtId="9" fontId="3" fillId="44" borderId="13" xfId="75" applyNumberFormat="1" applyFont="1" applyFill="1" applyBorder="1" applyAlignment="1">
      <alignment horizontal="justify" vertical="center"/>
      <protection/>
    </xf>
    <xf numFmtId="0" fontId="3" fillId="37" borderId="0" xfId="75" applyFont="1" applyFill="1" applyBorder="1" applyAlignment="1">
      <alignment horizontal="justify" vertical="center" wrapText="1"/>
      <protection/>
    </xf>
    <xf numFmtId="0" fontId="3" fillId="44" borderId="0" xfId="75" applyFont="1" applyFill="1" applyBorder="1" applyAlignment="1">
      <alignment horizontal="justify" vertical="center"/>
      <protection/>
    </xf>
    <xf numFmtId="0" fontId="3" fillId="44" borderId="63" xfId="75" applyFont="1" applyFill="1" applyBorder="1" applyAlignment="1">
      <alignment horizontal="justify" vertical="center"/>
      <protection/>
    </xf>
    <xf numFmtId="17" fontId="3" fillId="44" borderId="63" xfId="75" applyNumberFormat="1" applyFont="1" applyFill="1" applyBorder="1" applyAlignment="1">
      <alignment horizontal="justify" vertical="center"/>
      <protection/>
    </xf>
    <xf numFmtId="0" fontId="0" fillId="37" borderId="62" xfId="75" applyFill="1" applyBorder="1" applyAlignment="1">
      <alignment horizontal="justify" vertical="center"/>
      <protection/>
    </xf>
    <xf numFmtId="0" fontId="3" fillId="37" borderId="58" xfId="75" applyFont="1" applyFill="1" applyBorder="1" applyAlignment="1">
      <alignment horizontal="justify" vertical="center"/>
      <protection/>
    </xf>
    <xf numFmtId="0" fontId="3" fillId="44" borderId="61" xfId="75" applyFont="1" applyFill="1" applyBorder="1" applyAlignment="1">
      <alignment horizontal="justify" vertical="center"/>
      <protection/>
    </xf>
    <xf numFmtId="0" fontId="3" fillId="45" borderId="64" xfId="75" applyFont="1" applyFill="1" applyBorder="1" applyAlignment="1">
      <alignment horizontal="justify" vertical="center"/>
      <protection/>
    </xf>
    <xf numFmtId="9" fontId="3" fillId="38" borderId="13" xfId="75" applyNumberFormat="1" applyFont="1" applyFill="1" applyBorder="1" applyAlignment="1">
      <alignment horizontal="justify" vertical="center"/>
      <protection/>
    </xf>
    <xf numFmtId="0" fontId="3" fillId="38" borderId="58" xfId="75" applyFont="1" applyFill="1" applyBorder="1" applyAlignment="1">
      <alignment horizontal="justify" vertical="center"/>
      <protection/>
    </xf>
    <xf numFmtId="17" fontId="3" fillId="38" borderId="63" xfId="75" applyNumberFormat="1" applyFont="1" applyFill="1" applyBorder="1" applyAlignment="1">
      <alignment horizontal="justify" vertical="center"/>
      <protection/>
    </xf>
    <xf numFmtId="0" fontId="111" fillId="37" borderId="59" xfId="75" applyFont="1" applyFill="1" applyBorder="1" applyAlignment="1">
      <alignment horizontal="justify" vertical="center"/>
      <protection/>
    </xf>
    <xf numFmtId="0" fontId="3" fillId="44" borderId="59" xfId="75" applyFont="1" applyFill="1" applyBorder="1" applyAlignment="1">
      <alignment horizontal="justify" vertical="center"/>
      <protection/>
    </xf>
    <xf numFmtId="0" fontId="111" fillId="37" borderId="57" xfId="75" applyFont="1" applyFill="1" applyBorder="1" applyAlignment="1">
      <alignment horizontal="justify" vertical="center"/>
      <protection/>
    </xf>
    <xf numFmtId="0" fontId="3" fillId="46" borderId="65" xfId="75" applyFont="1" applyFill="1" applyBorder="1" applyAlignment="1">
      <alignment horizontal="justify" vertical="center"/>
      <protection/>
    </xf>
    <xf numFmtId="0" fontId="3" fillId="47" borderId="66" xfId="75" applyFont="1" applyFill="1" applyBorder="1" applyAlignment="1">
      <alignment horizontal="justify" vertical="center"/>
      <protection/>
    </xf>
    <xf numFmtId="0" fontId="3" fillId="38" borderId="51" xfId="75" applyFont="1" applyFill="1" applyBorder="1" applyAlignment="1">
      <alignment horizontal="justify" vertical="center"/>
      <protection/>
    </xf>
    <xf numFmtId="0" fontId="3" fillId="47" borderId="64" xfId="75" applyFont="1" applyFill="1" applyBorder="1" applyAlignment="1">
      <alignment horizontal="justify" vertical="center"/>
      <protection/>
    </xf>
    <xf numFmtId="0" fontId="3" fillId="38" borderId="59" xfId="75" applyFont="1" applyFill="1" applyBorder="1" applyAlignment="1">
      <alignment horizontal="justify" vertical="center"/>
      <protection/>
    </xf>
    <xf numFmtId="0" fontId="3" fillId="38" borderId="58" xfId="75" applyFont="1" applyFill="1" applyBorder="1" applyAlignment="1">
      <alignment horizontal="justify" vertical="center" wrapText="1"/>
      <protection/>
    </xf>
    <xf numFmtId="0" fontId="3" fillId="47" borderId="67" xfId="75" applyFont="1" applyFill="1" applyBorder="1" applyAlignment="1">
      <alignment horizontal="justify" vertical="center"/>
      <protection/>
    </xf>
    <xf numFmtId="0" fontId="3" fillId="46" borderId="62" xfId="75" applyFont="1" applyFill="1" applyBorder="1" applyAlignment="1">
      <alignment horizontal="justify" vertical="center" wrapText="1"/>
      <protection/>
    </xf>
    <xf numFmtId="9" fontId="3" fillId="37" borderId="13" xfId="75" applyNumberFormat="1" applyFont="1" applyFill="1" applyBorder="1" applyAlignment="1">
      <alignment horizontal="justify" vertical="center"/>
      <protection/>
    </xf>
    <xf numFmtId="0" fontId="3" fillId="37" borderId="13" xfId="75" applyFont="1" applyFill="1" applyBorder="1" applyAlignment="1">
      <alignment horizontal="justify" vertical="center" wrapText="1"/>
      <protection/>
    </xf>
    <xf numFmtId="0" fontId="3" fillId="37" borderId="13" xfId="75" applyFont="1" applyFill="1" applyBorder="1" applyAlignment="1">
      <alignment horizontal="justify" vertical="center"/>
      <protection/>
    </xf>
    <xf numFmtId="0" fontId="3" fillId="37" borderId="49" xfId="75" applyFont="1" applyFill="1" applyBorder="1" applyAlignment="1">
      <alignment horizontal="justify" vertical="center"/>
      <protection/>
    </xf>
    <xf numFmtId="0" fontId="3" fillId="37" borderId="57" xfId="75" applyFont="1" applyFill="1" applyBorder="1" applyAlignment="1">
      <alignment horizontal="justify" vertical="center"/>
      <protection/>
    </xf>
    <xf numFmtId="0" fontId="3" fillId="37" borderId="57" xfId="75" applyFont="1" applyFill="1" applyBorder="1" applyAlignment="1">
      <alignment horizontal="justify" vertical="center" wrapText="1"/>
      <protection/>
    </xf>
    <xf numFmtId="0" fontId="3" fillId="37" borderId="13" xfId="75" applyFont="1" applyFill="1" applyBorder="1" applyAlignment="1">
      <alignment horizontal="justify" vertical="top" wrapText="1"/>
      <protection/>
    </xf>
    <xf numFmtId="0" fontId="30" fillId="41" borderId="68" xfId="75" applyFont="1" applyFill="1" applyBorder="1" applyAlignment="1">
      <alignment horizontal="center" vertical="center" wrapText="1"/>
      <protection/>
    </xf>
    <xf numFmtId="0" fontId="0" fillId="0" borderId="69" xfId="0" applyFont="1" applyBorder="1" applyAlignment="1">
      <alignment horizontal="left" vertical="center" wrapText="1" indent="1"/>
    </xf>
    <xf numFmtId="1" fontId="112" fillId="36" borderId="70" xfId="0" applyNumberFormat="1" applyFont="1" applyFill="1" applyBorder="1" applyAlignment="1">
      <alignment horizontal="center" vertical="center" wrapText="1"/>
    </xf>
    <xf numFmtId="0" fontId="103" fillId="38" borderId="49" xfId="75" applyFont="1" applyFill="1" applyBorder="1" applyAlignment="1">
      <alignment horizontal="center" vertical="center"/>
      <protection/>
    </xf>
    <xf numFmtId="0" fontId="3" fillId="38" borderId="13" xfId="75" applyFont="1" applyFill="1" applyBorder="1" applyAlignment="1">
      <alignment horizontal="justify" vertical="center"/>
      <protection/>
    </xf>
    <xf numFmtId="176" fontId="3" fillId="38" borderId="13" xfId="75" applyNumberFormat="1" applyFont="1" applyFill="1" applyBorder="1" applyAlignment="1">
      <alignment horizontal="center" vertical="center"/>
      <protection/>
    </xf>
    <xf numFmtId="0" fontId="3" fillId="38" borderId="13" xfId="75" applyFont="1" applyFill="1" applyBorder="1" applyAlignment="1">
      <alignment horizontal="center" vertical="center"/>
      <protection/>
    </xf>
    <xf numFmtId="0" fontId="113" fillId="48" borderId="71" xfId="75" applyFont="1" applyFill="1" applyBorder="1" applyAlignment="1">
      <alignment horizontal="justify" vertical="center" wrapText="1"/>
      <protection/>
    </xf>
    <xf numFmtId="9" fontId="0" fillId="38" borderId="13" xfId="85" applyFont="1" applyFill="1" applyBorder="1" applyAlignment="1">
      <alignment horizontal="center" vertical="center"/>
    </xf>
    <xf numFmtId="9" fontId="0" fillId="38" borderId="58" xfId="75" applyNumberFormat="1" applyFill="1" applyBorder="1" applyAlignment="1">
      <alignment horizontal="center" vertical="center"/>
      <protection/>
    </xf>
    <xf numFmtId="0" fontId="0" fillId="38" borderId="59" xfId="75" applyFont="1" applyFill="1" applyBorder="1" applyAlignment="1">
      <alignment horizontal="justify" vertical="center"/>
      <protection/>
    </xf>
    <xf numFmtId="0" fontId="103" fillId="38" borderId="52" xfId="75" applyFont="1" applyFill="1" applyBorder="1" applyAlignment="1">
      <alignment horizontal="center" vertical="center"/>
      <protection/>
    </xf>
    <xf numFmtId="0" fontId="3" fillId="38" borderId="58" xfId="75" applyFont="1" applyFill="1" applyBorder="1" applyAlignment="1">
      <alignment horizontal="center" vertical="center"/>
      <protection/>
    </xf>
    <xf numFmtId="0" fontId="3" fillId="38" borderId="61" xfId="75" applyFont="1" applyFill="1" applyBorder="1" applyAlignment="1">
      <alignment horizontal="justify" vertical="center"/>
      <protection/>
    </xf>
    <xf numFmtId="9" fontId="0" fillId="38" borderId="61" xfId="75" applyNumberFormat="1" applyFont="1" applyFill="1" applyBorder="1" applyAlignment="1">
      <alignment horizontal="center" vertical="center"/>
      <protection/>
    </xf>
    <xf numFmtId="9" fontId="0" fillId="38" borderId="61" xfId="75" applyNumberFormat="1" applyFill="1" applyBorder="1" applyAlignment="1">
      <alignment horizontal="center" vertical="center"/>
      <protection/>
    </xf>
    <xf numFmtId="0" fontId="113" fillId="48" borderId="72" xfId="75" applyFont="1" applyFill="1" applyBorder="1" applyAlignment="1">
      <alignment horizontal="justify" vertical="center"/>
      <protection/>
    </xf>
    <xf numFmtId="0" fontId="104" fillId="38" borderId="53" xfId="75" applyFont="1" applyFill="1" applyBorder="1" applyAlignment="1">
      <alignment horizontal="justify" vertical="center"/>
      <protection/>
    </xf>
    <xf numFmtId="9" fontId="3" fillId="38" borderId="58" xfId="75" applyNumberFormat="1" applyFont="1" applyFill="1" applyBorder="1" applyAlignment="1">
      <alignment horizontal="center" vertical="center"/>
      <protection/>
    </xf>
    <xf numFmtId="0" fontId="0" fillId="38" borderId="0" xfId="75" applyFill="1">
      <alignment/>
      <protection/>
    </xf>
    <xf numFmtId="9" fontId="3" fillId="37" borderId="57" xfId="75" applyNumberFormat="1" applyFont="1" applyFill="1" applyBorder="1" applyAlignment="1">
      <alignment horizontal="justify" vertical="center"/>
      <protection/>
    </xf>
    <xf numFmtId="9" fontId="3" fillId="38" borderId="59" xfId="75" applyNumberFormat="1" applyFont="1" applyFill="1" applyBorder="1" applyAlignment="1">
      <alignment horizontal="justify" vertical="center"/>
      <protection/>
    </xf>
    <xf numFmtId="9" fontId="3" fillId="37" borderId="59" xfId="75" applyNumberFormat="1" applyFont="1" applyFill="1" applyBorder="1" applyAlignment="1">
      <alignment horizontal="justify" vertical="center"/>
      <protection/>
    </xf>
    <xf numFmtId="9" fontId="3" fillId="37" borderId="62" xfId="75" applyNumberFormat="1" applyFont="1" applyFill="1" applyBorder="1" applyAlignment="1">
      <alignment horizontal="justify" vertical="center"/>
      <protection/>
    </xf>
    <xf numFmtId="0" fontId="31" fillId="0" borderId="0" xfId="0" applyFont="1" applyAlignment="1">
      <alignment horizontal="center" vertical="center"/>
    </xf>
    <xf numFmtId="0" fontId="0" fillId="0" borderId="0" xfId="0" applyFont="1" applyAlignment="1">
      <alignment horizontal="center" vertical="center" wrapText="1"/>
    </xf>
    <xf numFmtId="0" fontId="10" fillId="0" borderId="0" xfId="0" applyFont="1" applyAlignment="1">
      <alignment horizontal="center" vertical="center" wrapText="1"/>
    </xf>
    <xf numFmtId="0" fontId="24" fillId="41" borderId="19" xfId="0" applyFont="1" applyFill="1" applyBorder="1" applyAlignment="1">
      <alignment horizontal="center" vertical="center" wrapText="1"/>
    </xf>
    <xf numFmtId="0" fontId="13" fillId="41" borderId="15" xfId="0" applyFont="1" applyFill="1" applyBorder="1" applyAlignment="1">
      <alignment horizontal="center" vertical="center" wrapText="1"/>
    </xf>
    <xf numFmtId="0" fontId="13" fillId="41" borderId="25" xfId="0" applyFont="1" applyFill="1" applyBorder="1" applyAlignment="1">
      <alignment horizontal="center" vertical="center" wrapText="1"/>
    </xf>
    <xf numFmtId="0" fontId="13" fillId="41" borderId="20" xfId="0" applyFont="1" applyFill="1" applyBorder="1" applyAlignment="1">
      <alignment horizontal="center" vertical="center" wrapText="1"/>
    </xf>
    <xf numFmtId="0" fontId="10" fillId="0" borderId="0" xfId="0" applyFont="1" applyAlignment="1">
      <alignment/>
    </xf>
    <xf numFmtId="0" fontId="114" fillId="38" borderId="14" xfId="0" applyFont="1" applyFill="1" applyBorder="1" applyAlignment="1">
      <alignment horizontal="left" vertical="center" wrapText="1" indent="1"/>
    </xf>
    <xf numFmtId="9" fontId="32" fillId="38" borderId="14" xfId="91" applyNumberFormat="1" applyFont="1" applyFill="1" applyBorder="1" applyAlignment="1">
      <alignment horizontal="center" vertical="center" wrapText="1"/>
      <protection/>
    </xf>
    <xf numFmtId="0" fontId="0" fillId="38" borderId="14" xfId="0" applyFont="1" applyFill="1" applyBorder="1" applyAlignment="1">
      <alignment horizontal="center" vertical="center" wrapText="1"/>
    </xf>
    <xf numFmtId="14" fontId="3" fillId="38" borderId="14" xfId="0" applyNumberFormat="1" applyFont="1" applyFill="1" applyBorder="1" applyAlignment="1">
      <alignment horizontal="justify" vertical="center"/>
    </xf>
    <xf numFmtId="0" fontId="3" fillId="38" borderId="14" xfId="0" applyFont="1" applyFill="1" applyBorder="1" applyAlignment="1">
      <alignment horizontal="center" vertical="center" wrapText="1"/>
    </xf>
    <xf numFmtId="49" fontId="10" fillId="38" borderId="14" xfId="0" applyNumberFormat="1" applyFont="1" applyFill="1" applyBorder="1" applyAlignment="1">
      <alignment horizontal="center" vertical="center" wrapText="1"/>
    </xf>
    <xf numFmtId="49" fontId="3" fillId="38" borderId="14" xfId="0" applyNumberFormat="1" applyFont="1" applyFill="1" applyBorder="1" applyAlignment="1">
      <alignment horizontal="center" vertical="center" wrapText="1"/>
    </xf>
    <xf numFmtId="4" fontId="31" fillId="38" borderId="14" xfId="66" applyNumberFormat="1" applyFont="1" applyFill="1" applyBorder="1" applyAlignment="1">
      <alignment horizontal="center" vertical="center"/>
    </xf>
    <xf numFmtId="0" fontId="114" fillId="38" borderId="14" xfId="0" applyFont="1" applyFill="1" applyBorder="1" applyAlignment="1">
      <alignment horizontal="center" vertical="center" wrapText="1"/>
    </xf>
    <xf numFmtId="0" fontId="10" fillId="38" borderId="14" xfId="0" applyFont="1" applyFill="1" applyBorder="1" applyAlignment="1">
      <alignment horizontal="center" vertical="center" wrapText="1"/>
    </xf>
    <xf numFmtId="0" fontId="8" fillId="38" borderId="34" xfId="0" applyFont="1" applyFill="1" applyBorder="1" applyAlignment="1">
      <alignment horizontal="justify" vertical="center"/>
    </xf>
    <xf numFmtId="0" fontId="3" fillId="38" borderId="33" xfId="0" applyFont="1" applyFill="1" applyBorder="1" applyAlignment="1">
      <alignment horizontal="center" vertical="center" wrapText="1"/>
    </xf>
    <xf numFmtId="4" fontId="31" fillId="38" borderId="37" xfId="66" applyNumberFormat="1" applyFont="1" applyFill="1" applyBorder="1" applyAlignment="1">
      <alignment horizontal="center" vertical="center"/>
    </xf>
    <xf numFmtId="0" fontId="8" fillId="49" borderId="14" xfId="0" applyFont="1" applyFill="1" applyBorder="1" applyAlignment="1">
      <alignment horizontal="justify" vertical="center"/>
    </xf>
    <xf numFmtId="9" fontId="33" fillId="38" borderId="14" xfId="91" applyNumberFormat="1" applyFont="1" applyFill="1" applyBorder="1" applyAlignment="1">
      <alignment horizontal="center" vertical="center" wrapText="1"/>
      <protection/>
    </xf>
    <xf numFmtId="0" fontId="3" fillId="38" borderId="14" xfId="0" applyFont="1" applyFill="1" applyBorder="1" applyAlignment="1">
      <alignment horizontal="justify" vertical="center"/>
    </xf>
    <xf numFmtId="49" fontId="3" fillId="38" borderId="33" xfId="0" applyNumberFormat="1" applyFont="1" applyFill="1" applyBorder="1" applyAlignment="1">
      <alignment horizontal="center" vertical="center" wrapText="1"/>
    </xf>
    <xf numFmtId="0" fontId="10" fillId="38" borderId="23" xfId="0" applyFont="1" applyFill="1" applyBorder="1" applyAlignment="1">
      <alignment horizontal="center" vertical="center"/>
    </xf>
    <xf numFmtId="4" fontId="31" fillId="50" borderId="37" xfId="66" applyNumberFormat="1" applyFont="1" applyFill="1" applyBorder="1" applyAlignment="1">
      <alignment horizontal="center" vertical="center"/>
    </xf>
    <xf numFmtId="0" fontId="3" fillId="19" borderId="14" xfId="0" applyFont="1" applyFill="1" applyBorder="1" applyAlignment="1">
      <alignment horizontal="justify" vertical="center"/>
    </xf>
    <xf numFmtId="0" fontId="8" fillId="19" borderId="14" xfId="0" applyFont="1" applyFill="1" applyBorder="1" applyAlignment="1">
      <alignment horizontal="center" vertical="center" wrapText="1"/>
    </xf>
    <xf numFmtId="9" fontId="0" fillId="19" borderId="14" xfId="0" applyNumberFormat="1" applyFont="1" applyFill="1" applyBorder="1" applyAlignment="1">
      <alignment horizontal="center" vertical="center" wrapText="1"/>
    </xf>
    <xf numFmtId="14" fontId="3" fillId="19" borderId="14" xfId="0" applyNumberFormat="1" applyFont="1" applyFill="1" applyBorder="1" applyAlignment="1">
      <alignment horizontal="justify" vertical="center"/>
    </xf>
    <xf numFmtId="0" fontId="3" fillId="19" borderId="14" xfId="0" applyFont="1" applyFill="1" applyBorder="1" applyAlignment="1">
      <alignment horizontal="center" vertical="center" wrapText="1"/>
    </xf>
    <xf numFmtId="0" fontId="10" fillId="19" borderId="14" xfId="0" applyFont="1" applyFill="1" applyBorder="1" applyAlignment="1">
      <alignment horizontal="center" vertical="center" wrapText="1"/>
    </xf>
    <xf numFmtId="0" fontId="8" fillId="19" borderId="30" xfId="0" applyFont="1" applyFill="1" applyBorder="1" applyAlignment="1">
      <alignment horizontal="justify" vertical="center"/>
    </xf>
    <xf numFmtId="4" fontId="31" fillId="19" borderId="14" xfId="66" applyNumberFormat="1" applyFont="1" applyFill="1" applyBorder="1" applyAlignment="1">
      <alignment horizontal="center" vertical="center"/>
    </xf>
    <xf numFmtId="0" fontId="9" fillId="19" borderId="14" xfId="0" applyFont="1" applyFill="1" applyBorder="1" applyAlignment="1">
      <alignment horizontal="justify" vertical="center"/>
    </xf>
    <xf numFmtId="0" fontId="0" fillId="19" borderId="14" xfId="0" applyFont="1" applyFill="1" applyBorder="1" applyAlignment="1">
      <alignment horizontal="center" vertical="center" wrapText="1"/>
    </xf>
    <xf numFmtId="0" fontId="8" fillId="19" borderId="14" xfId="0" applyFont="1" applyFill="1" applyBorder="1" applyAlignment="1">
      <alignment horizontal="justify" vertical="center"/>
    </xf>
    <xf numFmtId="0" fontId="10" fillId="19" borderId="23" xfId="0" applyFont="1" applyFill="1" applyBorder="1" applyAlignment="1">
      <alignment horizontal="center" vertical="center"/>
    </xf>
    <xf numFmtId="4" fontId="31" fillId="50" borderId="14" xfId="66" applyNumberFormat="1" applyFont="1" applyFill="1" applyBorder="1" applyAlignment="1">
      <alignment horizontal="center" vertical="center"/>
    </xf>
    <xf numFmtId="0" fontId="6" fillId="19" borderId="14" xfId="0" applyFont="1" applyFill="1" applyBorder="1" applyAlignment="1">
      <alignment horizontal="center" vertical="center" wrapText="1"/>
    </xf>
    <xf numFmtId="0" fontId="0" fillId="19" borderId="23" xfId="0" applyFont="1" applyFill="1" applyBorder="1" applyAlignment="1">
      <alignment horizontal="center" vertical="center" wrapText="1"/>
    </xf>
    <xf numFmtId="0" fontId="115" fillId="8" borderId="14" xfId="0" applyFont="1" applyFill="1" applyBorder="1" applyAlignment="1">
      <alignment horizontal="justify" vertical="center"/>
    </xf>
    <xf numFmtId="0" fontId="8" fillId="8" borderId="14" xfId="0" applyFont="1" applyFill="1" applyBorder="1" applyAlignment="1">
      <alignment horizontal="center" vertical="center" wrapText="1"/>
    </xf>
    <xf numFmtId="0" fontId="0" fillId="8" borderId="14" xfId="0" applyFont="1" applyFill="1" applyBorder="1" applyAlignment="1">
      <alignment horizontal="center" vertical="center" wrapText="1"/>
    </xf>
    <xf numFmtId="14" fontId="3" fillId="8" borderId="14" xfId="0" applyNumberFormat="1" applyFont="1" applyFill="1" applyBorder="1" applyAlignment="1">
      <alignment horizontal="justify" vertical="center"/>
    </xf>
    <xf numFmtId="0" fontId="3" fillId="8" borderId="14"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8" fillId="8" borderId="14" xfId="0" applyFont="1" applyFill="1" applyBorder="1" applyAlignment="1">
      <alignment horizontal="justify" vertical="center"/>
    </xf>
    <xf numFmtId="4" fontId="31" fillId="8" borderId="14" xfId="66" applyNumberFormat="1" applyFont="1" applyFill="1" applyBorder="1" applyAlignment="1">
      <alignment horizontal="center" vertical="center"/>
    </xf>
    <xf numFmtId="49" fontId="10" fillId="8" borderId="14" xfId="0" applyNumberFormat="1" applyFont="1" applyFill="1" applyBorder="1" applyAlignment="1">
      <alignment horizontal="center" vertical="center" wrapText="1"/>
    </xf>
    <xf numFmtId="49" fontId="3" fillId="8" borderId="14" xfId="0" applyNumberFormat="1" applyFont="1" applyFill="1" applyBorder="1" applyAlignment="1">
      <alignment horizontal="center" vertical="center" wrapText="1"/>
    </xf>
    <xf numFmtId="0" fontId="8" fillId="39" borderId="14" xfId="0" applyFont="1" applyFill="1" applyBorder="1" applyAlignment="1">
      <alignment horizontal="center" vertical="center" wrapText="1"/>
    </xf>
    <xf numFmtId="0" fontId="0" fillId="39" borderId="14" xfId="0" applyFont="1" applyFill="1" applyBorder="1" applyAlignment="1">
      <alignment horizontal="center" vertical="center" wrapText="1"/>
    </xf>
    <xf numFmtId="14" fontId="3" fillId="39" borderId="14" xfId="0" applyNumberFormat="1" applyFont="1" applyFill="1" applyBorder="1" applyAlignment="1">
      <alignment horizontal="justify" vertical="center"/>
    </xf>
    <xf numFmtId="0" fontId="3" fillId="39" borderId="14" xfId="0" applyFont="1" applyFill="1" applyBorder="1" applyAlignment="1">
      <alignment horizontal="center" vertical="center" wrapText="1"/>
    </xf>
    <xf numFmtId="0" fontId="10" fillId="39" borderId="14" xfId="0" applyFont="1" applyFill="1" applyBorder="1" applyAlignment="1">
      <alignment horizontal="center" vertical="center" wrapText="1"/>
    </xf>
    <xf numFmtId="0" fontId="8" fillId="39" borderId="14" xfId="0" applyFont="1" applyFill="1" applyBorder="1" applyAlignment="1">
      <alignment horizontal="justify" vertical="center"/>
    </xf>
    <xf numFmtId="0" fontId="116" fillId="39" borderId="14" xfId="0" applyFont="1" applyFill="1" applyBorder="1" applyAlignment="1">
      <alignment horizontal="left" vertical="center" wrapText="1" indent="1"/>
    </xf>
    <xf numFmtId="4" fontId="31" fillId="39" borderId="14" xfId="66" applyNumberFormat="1" applyFont="1" applyFill="1" applyBorder="1" applyAlignment="1">
      <alignment horizontal="center" vertical="center"/>
    </xf>
    <xf numFmtId="0" fontId="9" fillId="39" borderId="14" xfId="0" applyFont="1" applyFill="1" applyBorder="1" applyAlignment="1">
      <alignment horizontal="justify" vertical="center"/>
    </xf>
    <xf numFmtId="49" fontId="10" fillId="39" borderId="14" xfId="0" applyNumberFormat="1" applyFont="1" applyFill="1" applyBorder="1" applyAlignment="1">
      <alignment horizontal="center" vertical="center" wrapText="1"/>
    </xf>
    <xf numFmtId="49" fontId="3" fillId="39" borderId="14" xfId="0" applyNumberFormat="1" applyFont="1" applyFill="1" applyBorder="1" applyAlignment="1">
      <alignment horizontal="center" vertical="center" wrapText="1"/>
    </xf>
    <xf numFmtId="0" fontId="116" fillId="51" borderId="14" xfId="0" applyFont="1" applyFill="1" applyBorder="1" applyAlignment="1">
      <alignment horizontal="left" vertical="center" wrapText="1" indent="1"/>
    </xf>
    <xf numFmtId="0" fontId="8" fillId="51" borderId="14" xfId="0" applyFont="1" applyFill="1" applyBorder="1" applyAlignment="1">
      <alignment horizontal="center" vertical="center" wrapText="1"/>
    </xf>
    <xf numFmtId="9" fontId="0" fillId="51" borderId="14" xfId="0" applyNumberFormat="1" applyFont="1" applyFill="1" applyBorder="1" applyAlignment="1">
      <alignment horizontal="center" vertical="center" wrapText="1"/>
    </xf>
    <xf numFmtId="14" fontId="3" fillId="51" borderId="14" xfId="0" applyNumberFormat="1" applyFont="1" applyFill="1" applyBorder="1" applyAlignment="1">
      <alignment horizontal="justify" vertical="center"/>
    </xf>
    <xf numFmtId="0" fontId="3" fillId="51" borderId="14" xfId="0" applyFont="1" applyFill="1" applyBorder="1" applyAlignment="1">
      <alignment horizontal="center" vertical="center" wrapText="1"/>
    </xf>
    <xf numFmtId="0" fontId="10" fillId="51" borderId="14" xfId="0" applyFont="1" applyFill="1" applyBorder="1" applyAlignment="1">
      <alignment horizontal="center" vertical="center" wrapText="1"/>
    </xf>
    <xf numFmtId="0" fontId="10" fillId="51" borderId="23" xfId="0" applyFont="1" applyFill="1" applyBorder="1" applyAlignment="1">
      <alignment horizontal="center" vertical="center"/>
    </xf>
    <xf numFmtId="4" fontId="31" fillId="51" borderId="14" xfId="66" applyNumberFormat="1" applyFont="1" applyFill="1" applyBorder="1" applyAlignment="1">
      <alignment horizontal="center" vertical="center"/>
    </xf>
    <xf numFmtId="0" fontId="8" fillId="51" borderId="14" xfId="0" applyFont="1" applyFill="1" applyBorder="1" applyAlignment="1">
      <alignment horizontal="justify" vertical="center"/>
    </xf>
    <xf numFmtId="0" fontId="0" fillId="51" borderId="14" xfId="0" applyFont="1" applyFill="1" applyBorder="1" applyAlignment="1">
      <alignment horizontal="center" vertical="center" wrapText="1"/>
    </xf>
    <xf numFmtId="0" fontId="14" fillId="0" borderId="0" xfId="0" applyFont="1" applyAlignment="1">
      <alignment/>
    </xf>
    <xf numFmtId="0" fontId="34" fillId="41" borderId="20" xfId="0" applyFont="1" applyFill="1" applyBorder="1" applyAlignment="1">
      <alignment horizontal="center" vertical="center" wrapText="1"/>
    </xf>
    <xf numFmtId="0" fontId="12" fillId="0" borderId="0" xfId="0" applyFont="1" applyAlignment="1">
      <alignment horizontal="center" vertical="center" wrapText="1"/>
    </xf>
    <xf numFmtId="0" fontId="35" fillId="0" borderId="0" xfId="0" applyFont="1" applyAlignment="1">
      <alignment horizontal="justify" vertical="center"/>
    </xf>
    <xf numFmtId="0" fontId="12" fillId="0" borderId="0" xfId="0" applyFont="1" applyAlignment="1">
      <alignment/>
    </xf>
    <xf numFmtId="0" fontId="35" fillId="0" borderId="0" xfId="0" applyFont="1" applyAlignment="1">
      <alignment horizontal="center" vertical="center" wrapText="1"/>
    </xf>
    <xf numFmtId="0" fontId="35" fillId="0" borderId="0" xfId="0" applyFont="1" applyAlignment="1">
      <alignment horizontal="center" vertical="center"/>
    </xf>
    <xf numFmtId="0" fontId="34" fillId="41" borderId="16" xfId="0" applyFont="1" applyFill="1" applyBorder="1" applyAlignment="1">
      <alignment horizontal="center" vertical="center" wrapText="1"/>
    </xf>
    <xf numFmtId="0" fontId="117" fillId="37" borderId="21" xfId="0" applyFont="1" applyFill="1" applyBorder="1" applyAlignment="1">
      <alignment horizontal="center" vertical="center"/>
    </xf>
    <xf numFmtId="0" fontId="118" fillId="22" borderId="14" xfId="0" applyFont="1" applyFill="1" applyBorder="1" applyAlignment="1">
      <alignment horizontal="justify" vertical="center" wrapText="1"/>
    </xf>
    <xf numFmtId="4" fontId="35" fillId="37" borderId="14" xfId="0" applyNumberFormat="1" applyFont="1" applyFill="1" applyBorder="1" applyAlignment="1">
      <alignment horizontal="center" vertical="center"/>
    </xf>
    <xf numFmtId="0" fontId="3" fillId="37" borderId="16" xfId="0" applyFont="1" applyFill="1" applyBorder="1" applyAlignment="1">
      <alignment horizontal="justify" vertical="center"/>
    </xf>
    <xf numFmtId="0" fontId="117" fillId="38" borderId="21" xfId="0" applyFont="1" applyFill="1" applyBorder="1" applyAlignment="1">
      <alignment horizontal="center" vertical="center"/>
    </xf>
    <xf numFmtId="0" fontId="118" fillId="40" borderId="14" xfId="0" applyFont="1" applyFill="1" applyBorder="1" applyAlignment="1">
      <alignment horizontal="justify" vertical="center" wrapText="1"/>
    </xf>
    <xf numFmtId="4" fontId="35" fillId="38" borderId="14" xfId="0" applyNumberFormat="1" applyFont="1" applyFill="1" applyBorder="1" applyAlignment="1">
      <alignment horizontal="center" vertical="center"/>
    </xf>
    <xf numFmtId="0" fontId="3" fillId="38" borderId="16" xfId="0" applyFont="1" applyFill="1" applyBorder="1" applyAlignment="1">
      <alignment horizontal="justify" vertical="center"/>
    </xf>
    <xf numFmtId="4" fontId="36" fillId="52" borderId="17" xfId="0" applyNumberFormat="1" applyFont="1" applyFill="1" applyBorder="1" applyAlignment="1">
      <alignment horizontal="center" vertical="center"/>
    </xf>
    <xf numFmtId="0" fontId="3" fillId="38" borderId="18" xfId="0" applyFont="1" applyFill="1" applyBorder="1" applyAlignment="1">
      <alignment horizontal="justify" vertical="center"/>
    </xf>
    <xf numFmtId="0" fontId="0" fillId="0" borderId="0" xfId="76">
      <alignment/>
      <protection/>
    </xf>
    <xf numFmtId="0" fontId="3" fillId="0" borderId="0" xfId="76" applyFont="1" applyAlignment="1">
      <alignment horizontal="center" vertical="center"/>
      <protection/>
    </xf>
    <xf numFmtId="0" fontId="3" fillId="0" borderId="0" xfId="76" applyFont="1" applyAlignment="1">
      <alignment horizontal="justify" vertical="center"/>
      <protection/>
    </xf>
    <xf numFmtId="0" fontId="103" fillId="37" borderId="49" xfId="76" applyFont="1" applyFill="1" applyBorder="1" applyAlignment="1">
      <alignment horizontal="center" vertical="center"/>
      <protection/>
    </xf>
    <xf numFmtId="0" fontId="104" fillId="22" borderId="50" xfId="76" applyFont="1" applyFill="1" applyBorder="1" applyAlignment="1">
      <alignment horizontal="justify" vertical="center" wrapText="1"/>
      <protection/>
    </xf>
    <xf numFmtId="9" fontId="3" fillId="37" borderId="57" xfId="76" applyNumberFormat="1" applyFont="1" applyFill="1" applyBorder="1" applyAlignment="1">
      <alignment horizontal="center" vertical="center"/>
      <protection/>
    </xf>
    <xf numFmtId="9" fontId="3" fillId="0" borderId="0" xfId="76" applyNumberFormat="1" applyFont="1" applyAlignment="1">
      <alignment horizontal="justify" vertical="center"/>
      <protection/>
    </xf>
    <xf numFmtId="0" fontId="103" fillId="38" borderId="51" xfId="76" applyFont="1" applyFill="1" applyBorder="1" applyAlignment="1">
      <alignment horizontal="center" vertical="center"/>
      <protection/>
    </xf>
    <xf numFmtId="0" fontId="104" fillId="40" borderId="50" xfId="76" applyFont="1" applyFill="1" applyBorder="1" applyAlignment="1">
      <alignment horizontal="justify" vertical="center" wrapText="1"/>
      <protection/>
    </xf>
    <xf numFmtId="9" fontId="3" fillId="38" borderId="59" xfId="76" applyNumberFormat="1" applyFont="1" applyFill="1" applyBorder="1" applyAlignment="1">
      <alignment horizontal="center" vertical="center"/>
      <protection/>
    </xf>
    <xf numFmtId="0" fontId="103" fillId="37" borderId="51" xfId="76" applyFont="1" applyFill="1" applyBorder="1" applyAlignment="1">
      <alignment horizontal="center" vertical="center"/>
      <protection/>
    </xf>
    <xf numFmtId="9" fontId="3" fillId="37" borderId="59" xfId="76" applyNumberFormat="1" applyFont="1" applyFill="1" applyBorder="1" applyAlignment="1">
      <alignment horizontal="center" vertical="center"/>
      <protection/>
    </xf>
    <xf numFmtId="0" fontId="103" fillId="37" borderId="52" xfId="76" applyFont="1" applyFill="1" applyBorder="1" applyAlignment="1">
      <alignment horizontal="center" vertical="center"/>
      <protection/>
    </xf>
    <xf numFmtId="0" fontId="104" fillId="22" borderId="53" xfId="76" applyFont="1" applyFill="1" applyBorder="1" applyAlignment="1">
      <alignment horizontal="justify" vertical="center" wrapText="1"/>
      <protection/>
    </xf>
    <xf numFmtId="9" fontId="3" fillId="37" borderId="62" xfId="76" applyNumberFormat="1" applyFont="1" applyFill="1" applyBorder="1" applyAlignment="1">
      <alignment horizontal="center" vertical="center"/>
      <protection/>
    </xf>
    <xf numFmtId="9" fontId="14" fillId="38" borderId="63" xfId="76" applyNumberFormat="1" applyFont="1" applyFill="1" applyBorder="1" applyAlignment="1">
      <alignment horizontal="center" vertical="center"/>
      <protection/>
    </xf>
    <xf numFmtId="0" fontId="0" fillId="0" borderId="0" xfId="76" applyFont="1" applyAlignment="1">
      <alignment horizontal="justify" vertical="center"/>
      <protection/>
    </xf>
    <xf numFmtId="0" fontId="0" fillId="0" borderId="0" xfId="76" applyFont="1">
      <alignment/>
      <protection/>
    </xf>
    <xf numFmtId="0" fontId="73" fillId="0" borderId="0" xfId="0" applyFont="1" applyAlignment="1">
      <alignment/>
    </xf>
    <xf numFmtId="12" fontId="0" fillId="0" borderId="0" xfId="75" applyNumberFormat="1">
      <alignment/>
      <protection/>
    </xf>
    <xf numFmtId="0" fontId="3" fillId="0" borderId="73" xfId="0" applyFont="1" applyBorder="1" applyAlignment="1">
      <alignment vertical="center"/>
    </xf>
    <xf numFmtId="0" fontId="3" fillId="0" borderId="0" xfId="0" applyFont="1" applyAlignment="1">
      <alignment vertical="center"/>
    </xf>
    <xf numFmtId="0" fontId="118" fillId="22" borderId="53" xfId="0" applyFont="1" applyFill="1" applyBorder="1" applyAlignment="1">
      <alignment horizontal="center" vertical="center" wrapText="1"/>
    </xf>
    <xf numFmtId="184" fontId="6" fillId="37" borderId="57" xfId="0" applyNumberFormat="1" applyFont="1" applyFill="1" applyBorder="1" applyAlignment="1">
      <alignment horizontal="center" vertical="center"/>
    </xf>
    <xf numFmtId="0" fontId="119" fillId="53" borderId="74" xfId="0" applyFont="1" applyFill="1" applyBorder="1" applyAlignment="1">
      <alignment horizontal="center" vertical="center" wrapText="1"/>
    </xf>
    <xf numFmtId="0" fontId="119" fillId="53" borderId="75" xfId="0" applyFont="1" applyFill="1" applyBorder="1" applyAlignment="1">
      <alignment horizontal="center" vertical="center" wrapText="1"/>
    </xf>
    <xf numFmtId="0" fontId="119" fillId="53" borderId="76" xfId="0" applyFont="1" applyFill="1" applyBorder="1" applyAlignment="1">
      <alignment horizontal="center" vertical="center" wrapText="1"/>
    </xf>
    <xf numFmtId="0" fontId="116" fillId="0" borderId="70" xfId="0" applyFont="1" applyBorder="1" applyAlignment="1">
      <alignment horizontal="left" vertical="center" wrapText="1" indent="1"/>
    </xf>
    <xf numFmtId="0" fontId="116" fillId="0" borderId="70" xfId="0" applyFont="1" applyBorder="1" applyAlignment="1">
      <alignment horizontal="center" vertical="center" wrapText="1"/>
    </xf>
    <xf numFmtId="17" fontId="116" fillId="37" borderId="70" xfId="0" applyNumberFormat="1" applyFont="1" applyFill="1" applyBorder="1" applyAlignment="1">
      <alignment horizontal="center" vertical="center" wrapText="1"/>
    </xf>
    <xf numFmtId="0" fontId="3" fillId="37" borderId="70" xfId="0" applyFont="1" applyFill="1" applyBorder="1" applyAlignment="1">
      <alignment horizontal="center" vertical="center"/>
    </xf>
    <xf numFmtId="9" fontId="0" fillId="37" borderId="70" xfId="0" applyNumberFormat="1" applyFill="1" applyBorder="1" applyAlignment="1">
      <alignment horizontal="center" vertical="center"/>
    </xf>
    <xf numFmtId="0" fontId="0" fillId="37" borderId="77" xfId="0" applyFill="1" applyBorder="1" applyAlignment="1">
      <alignment horizontal="justify" vertical="center"/>
    </xf>
    <xf numFmtId="0" fontId="116" fillId="36" borderId="70" xfId="0" applyFont="1" applyFill="1" applyBorder="1" applyAlignment="1">
      <alignment horizontal="left" vertical="center" wrapText="1" indent="1"/>
    </xf>
    <xf numFmtId="0" fontId="0" fillId="37" borderId="77" xfId="0" applyFont="1" applyFill="1" applyBorder="1" applyAlignment="1">
      <alignment horizontal="justify" vertical="center"/>
    </xf>
    <xf numFmtId="9" fontId="116" fillId="36" borderId="70" xfId="0" applyNumberFormat="1" applyFont="1" applyFill="1" applyBorder="1" applyAlignment="1">
      <alignment horizontal="center" vertical="center" wrapText="1"/>
    </xf>
    <xf numFmtId="9" fontId="0" fillId="36" borderId="70" xfId="0" applyNumberFormat="1" applyFill="1" applyBorder="1" applyAlignment="1">
      <alignment horizontal="center" vertical="center"/>
    </xf>
    <xf numFmtId="0" fontId="116" fillId="37" borderId="70" xfId="0" applyFont="1" applyFill="1" applyBorder="1" applyAlignment="1">
      <alignment horizontal="justify" vertical="center" wrapText="1"/>
    </xf>
    <xf numFmtId="9" fontId="116" fillId="37" borderId="70" xfId="0" applyNumberFormat="1" applyFont="1" applyFill="1" applyBorder="1" applyAlignment="1">
      <alignment horizontal="center" vertical="center" wrapText="1"/>
    </xf>
    <xf numFmtId="0" fontId="116" fillId="37" borderId="70" xfId="0" applyFont="1" applyFill="1" applyBorder="1" applyAlignment="1">
      <alignment horizontal="left" vertical="center" wrapText="1" indent="1"/>
    </xf>
    <xf numFmtId="0" fontId="3" fillId="37" borderId="70" xfId="0" applyFont="1" applyFill="1" applyBorder="1" applyAlignment="1">
      <alignment horizontal="justify" vertical="center"/>
    </xf>
    <xf numFmtId="0" fontId="0" fillId="37" borderId="70" xfId="0" applyFill="1" applyBorder="1" applyAlignment="1">
      <alignment horizontal="center" vertical="center"/>
    </xf>
    <xf numFmtId="17" fontId="116" fillId="0" borderId="70" xfId="0" applyNumberFormat="1" applyFont="1" applyFill="1" applyBorder="1" applyAlignment="1">
      <alignment horizontal="center" vertical="center" wrapText="1"/>
    </xf>
    <xf numFmtId="17" fontId="116" fillId="36" borderId="70" xfId="0" applyNumberFormat="1" applyFont="1" applyFill="1" applyBorder="1" applyAlignment="1">
      <alignment horizontal="center" vertical="center" wrapText="1"/>
    </xf>
    <xf numFmtId="0" fontId="3" fillId="38" borderId="70" xfId="0" applyFont="1" applyFill="1" applyBorder="1" applyAlignment="1">
      <alignment horizontal="center" vertical="center"/>
    </xf>
    <xf numFmtId="9" fontId="0" fillId="38" borderId="70" xfId="0" applyNumberFormat="1" applyFill="1" applyBorder="1" applyAlignment="1">
      <alignment horizontal="center" vertical="center"/>
    </xf>
    <xf numFmtId="0" fontId="0" fillId="38" borderId="77" xfId="0" applyFont="1" applyFill="1" applyBorder="1" applyAlignment="1">
      <alignment horizontal="justify" vertical="center"/>
    </xf>
    <xf numFmtId="0" fontId="116" fillId="0" borderId="70" xfId="70" applyNumberFormat="1" applyFont="1" applyBorder="1" applyAlignment="1">
      <alignment horizontal="center" vertical="center" wrapText="1"/>
    </xf>
    <xf numFmtId="0" fontId="0" fillId="38" borderId="77" xfId="0" applyFill="1" applyBorder="1" applyAlignment="1">
      <alignment horizontal="justify" vertical="center"/>
    </xf>
    <xf numFmtId="0" fontId="116" fillId="0" borderId="70" xfId="0" applyFont="1" applyFill="1" applyBorder="1" applyAlignment="1">
      <alignment horizontal="left" vertical="center" wrapText="1" indent="1"/>
    </xf>
    <xf numFmtId="0" fontId="3" fillId="38" borderId="70" xfId="0" applyFont="1" applyFill="1" applyBorder="1" applyAlignment="1">
      <alignment horizontal="justify" vertical="center"/>
    </xf>
    <xf numFmtId="0" fontId="115" fillId="42" borderId="70" xfId="0" applyFont="1" applyFill="1" applyBorder="1" applyAlignment="1">
      <alignment horizontal="justify" vertical="center"/>
    </xf>
    <xf numFmtId="0" fontId="115" fillId="54" borderId="70" xfId="0" applyFont="1" applyFill="1" applyBorder="1" applyAlignment="1">
      <alignment horizontal="left" vertical="center" wrapText="1"/>
    </xf>
    <xf numFmtId="9" fontId="115" fillId="54" borderId="70" xfId="0" applyNumberFormat="1" applyFont="1" applyFill="1" applyBorder="1" applyAlignment="1">
      <alignment horizontal="center" vertical="center" wrapText="1"/>
    </xf>
    <xf numFmtId="17" fontId="115" fillId="54" borderId="70" xfId="0" applyNumberFormat="1" applyFont="1" applyFill="1" applyBorder="1" applyAlignment="1">
      <alignment horizontal="center" vertical="center" wrapText="1"/>
    </xf>
    <xf numFmtId="0" fontId="115" fillId="54" borderId="70" xfId="0" applyFont="1" applyFill="1" applyBorder="1" applyAlignment="1">
      <alignment horizontal="left" vertical="center" wrapText="1" indent="1"/>
    </xf>
    <xf numFmtId="0" fontId="115" fillId="36" borderId="70" xfId="0" applyFont="1" applyFill="1" applyBorder="1" applyAlignment="1">
      <alignment horizontal="left" vertical="center" wrapText="1" indent="1"/>
    </xf>
    <xf numFmtId="0" fontId="0" fillId="36" borderId="77" xfId="0" applyFill="1" applyBorder="1" applyAlignment="1">
      <alignment horizontal="justify" vertical="center"/>
    </xf>
    <xf numFmtId="0" fontId="116" fillId="0" borderId="70" xfId="0" applyFont="1" applyFill="1" applyBorder="1" applyAlignment="1">
      <alignment horizontal="center" vertical="center" wrapText="1"/>
    </xf>
    <xf numFmtId="10" fontId="0" fillId="37" borderId="70" xfId="0" applyNumberFormat="1" applyFill="1" applyBorder="1" applyAlignment="1">
      <alignment horizontal="justify" vertical="center"/>
    </xf>
    <xf numFmtId="0" fontId="116" fillId="0" borderId="78" xfId="0" applyFont="1" applyBorder="1" applyAlignment="1">
      <alignment horizontal="left" vertical="center" wrapText="1" indent="1"/>
    </xf>
    <xf numFmtId="17" fontId="116" fillId="37" borderId="78" xfId="0" applyNumberFormat="1" applyFont="1" applyFill="1" applyBorder="1" applyAlignment="1">
      <alignment horizontal="center" vertical="center" wrapText="1"/>
    </xf>
    <xf numFmtId="0" fontId="3" fillId="37" borderId="78" xfId="0" applyFont="1" applyFill="1" applyBorder="1" applyAlignment="1">
      <alignment horizontal="center" vertical="center"/>
    </xf>
    <xf numFmtId="9" fontId="0" fillId="37" borderId="78" xfId="0" applyNumberFormat="1" applyFill="1" applyBorder="1" applyAlignment="1">
      <alignment horizontal="center" vertical="center"/>
    </xf>
    <xf numFmtId="0" fontId="0" fillId="37" borderId="79" xfId="0" applyFill="1" applyBorder="1" applyAlignment="1">
      <alignment horizontal="justify" vertical="center"/>
    </xf>
    <xf numFmtId="0" fontId="107" fillId="0" borderId="0" xfId="0" applyFont="1" applyAlignment="1">
      <alignment horizontal="center" vertical="center"/>
    </xf>
    <xf numFmtId="0" fontId="8" fillId="38" borderId="14" xfId="0" applyFont="1" applyFill="1" applyBorder="1" applyAlignment="1">
      <alignment horizontal="justify" vertical="center" wrapText="1"/>
    </xf>
    <xf numFmtId="2" fontId="37" fillId="37" borderId="57" xfId="0" applyNumberFormat="1" applyFont="1" applyFill="1" applyBorder="1" applyAlignment="1">
      <alignment horizontal="center" vertical="center"/>
    </xf>
    <xf numFmtId="0" fontId="120" fillId="37" borderId="49" xfId="0" applyFont="1" applyFill="1" applyBorder="1" applyAlignment="1">
      <alignment horizontal="center" vertical="center"/>
    </xf>
    <xf numFmtId="0" fontId="121" fillId="22" borderId="50" xfId="0" applyFont="1" applyFill="1" applyBorder="1" applyAlignment="1">
      <alignment horizontal="center" vertical="center" wrapText="1"/>
    </xf>
    <xf numFmtId="0" fontId="120" fillId="38" borderId="51" xfId="0" applyFont="1" applyFill="1" applyBorder="1" applyAlignment="1">
      <alignment horizontal="center" vertical="center"/>
    </xf>
    <xf numFmtId="0" fontId="121" fillId="40" borderId="50" xfId="0" applyFont="1" applyFill="1" applyBorder="1" applyAlignment="1">
      <alignment horizontal="center" vertical="center" wrapText="1"/>
    </xf>
    <xf numFmtId="0" fontId="120" fillId="37" borderId="51" xfId="0" applyFont="1" applyFill="1" applyBorder="1" applyAlignment="1">
      <alignment horizontal="center" vertical="center"/>
    </xf>
    <xf numFmtId="0" fontId="120" fillId="37" borderId="52" xfId="0" applyFont="1" applyFill="1" applyBorder="1" applyAlignment="1">
      <alignment horizontal="center" vertical="center"/>
    </xf>
    <xf numFmtId="0" fontId="121" fillId="22" borderId="53" xfId="0" applyFont="1" applyFill="1" applyBorder="1" applyAlignment="1">
      <alignment horizontal="center" vertical="center" wrapText="1"/>
    </xf>
    <xf numFmtId="2" fontId="37" fillId="55" borderId="57" xfId="0" applyNumberFormat="1" applyFont="1" applyFill="1" applyBorder="1" applyAlignment="1">
      <alignment horizontal="center" vertical="center"/>
    </xf>
    <xf numFmtId="0" fontId="8" fillId="22" borderId="15" xfId="0" applyFont="1" applyFill="1" applyBorder="1" applyAlignment="1">
      <alignment horizontal="center" vertical="center" wrapText="1"/>
    </xf>
    <xf numFmtId="0" fontId="8" fillId="37" borderId="15" xfId="0" applyFont="1" applyFill="1" applyBorder="1" applyAlignment="1">
      <alignment horizontal="center" vertical="center" wrapText="1"/>
    </xf>
    <xf numFmtId="17" fontId="8" fillId="38" borderId="14" xfId="0" applyNumberFormat="1" applyFont="1" applyFill="1" applyBorder="1" applyAlignment="1">
      <alignment horizontal="justify" vertical="center"/>
    </xf>
    <xf numFmtId="0" fontId="0" fillId="38" borderId="0" xfId="0" applyFont="1" applyFill="1" applyAlignment="1">
      <alignment/>
    </xf>
    <xf numFmtId="0" fontId="8" fillId="36" borderId="14" xfId="0" applyFont="1" applyFill="1" applyBorder="1" applyAlignment="1">
      <alignment horizontal="justify" vertical="center" wrapText="1"/>
    </xf>
    <xf numFmtId="0" fontId="8" fillId="36" borderId="14" xfId="0" applyFont="1" applyFill="1" applyBorder="1" applyAlignment="1">
      <alignment horizontal="center" vertical="center"/>
    </xf>
    <xf numFmtId="17" fontId="8" fillId="36" borderId="14" xfId="0" applyNumberFormat="1" applyFont="1" applyFill="1" applyBorder="1" applyAlignment="1">
      <alignment horizontal="center" vertical="center"/>
    </xf>
    <xf numFmtId="9" fontId="8" fillId="36" borderId="14" xfId="0" applyNumberFormat="1" applyFont="1" applyFill="1" applyBorder="1" applyAlignment="1">
      <alignment horizontal="center" vertical="center"/>
    </xf>
    <xf numFmtId="0" fontId="8" fillId="36" borderId="16" xfId="0" applyFont="1" applyFill="1" applyBorder="1" applyAlignment="1">
      <alignment horizontal="justify" vertical="center" wrapText="1"/>
    </xf>
    <xf numFmtId="0" fontId="8" fillId="36" borderId="0" xfId="0" applyFont="1" applyFill="1" applyAlignment="1">
      <alignment/>
    </xf>
    <xf numFmtId="0" fontId="12" fillId="29" borderId="74" xfId="0" applyFont="1" applyFill="1" applyBorder="1" applyAlignment="1">
      <alignment horizontal="center" vertical="center"/>
    </xf>
    <xf numFmtId="0" fontId="14" fillId="29" borderId="75" xfId="0" applyFont="1" applyFill="1" applyBorder="1" applyAlignment="1">
      <alignment horizontal="center" vertical="center" textRotation="90" wrapText="1"/>
    </xf>
    <xf numFmtId="1" fontId="122" fillId="56" borderId="76" xfId="0" applyNumberFormat="1" applyFont="1" applyFill="1" applyBorder="1" applyAlignment="1">
      <alignment horizontal="center" wrapText="1"/>
    </xf>
    <xf numFmtId="1" fontId="122" fillId="56" borderId="77" xfId="0" applyNumberFormat="1" applyFont="1" applyFill="1" applyBorder="1" applyAlignment="1">
      <alignment horizontal="center" vertical="center" wrapText="1"/>
    </xf>
    <xf numFmtId="1" fontId="122" fillId="56" borderId="79" xfId="17" applyNumberFormat="1" applyFont="1" applyFill="1" applyBorder="1" applyAlignment="1">
      <alignment horizontal="center" vertical="center" wrapText="1"/>
    </xf>
    <xf numFmtId="0" fontId="122" fillId="56" borderId="80" xfId="0" applyFont="1" applyFill="1" applyBorder="1" applyAlignment="1">
      <alignment horizontal="center" vertical="center" wrapText="1"/>
    </xf>
    <xf numFmtId="1" fontId="122" fillId="56" borderId="78" xfId="17" applyNumberFormat="1" applyFont="1" applyFill="1" applyBorder="1" applyAlignment="1">
      <alignment horizontal="center" vertical="center" wrapText="1"/>
    </xf>
    <xf numFmtId="0" fontId="0" fillId="0" borderId="0" xfId="0" applyAlignment="1">
      <alignment horizontal="center"/>
    </xf>
    <xf numFmtId="0" fontId="4" fillId="0" borderId="81" xfId="0" applyFont="1" applyBorder="1" applyAlignment="1">
      <alignment horizontal="center" vertical="center" wrapText="1"/>
    </xf>
    <xf numFmtId="0" fontId="4" fillId="36" borderId="0" xfId="0" applyFont="1" applyFill="1" applyBorder="1" applyAlignment="1">
      <alignment horizontal="center" vertical="center" wrapText="1"/>
    </xf>
    <xf numFmtId="0" fontId="123" fillId="0" borderId="0" xfId="0" applyFont="1" applyBorder="1" applyAlignment="1">
      <alignment horizontal="center" vertical="center" wrapText="1"/>
    </xf>
    <xf numFmtId="0" fontId="13" fillId="41" borderId="82" xfId="0" applyFont="1" applyFill="1" applyBorder="1" applyAlignment="1">
      <alignment horizontal="center" vertical="center" wrapText="1"/>
    </xf>
    <xf numFmtId="0" fontId="13" fillId="41" borderId="45" xfId="0" applyFont="1" applyFill="1" applyBorder="1" applyAlignment="1">
      <alignment horizontal="center" vertical="center" wrapText="1"/>
    </xf>
    <xf numFmtId="0" fontId="13" fillId="41" borderId="83" xfId="0" applyFont="1" applyFill="1" applyBorder="1" applyAlignment="1">
      <alignment horizontal="center" vertical="center" wrapText="1"/>
    </xf>
    <xf numFmtId="0" fontId="13" fillId="41" borderId="0" xfId="0" applyFont="1" applyFill="1" applyBorder="1" applyAlignment="1">
      <alignment horizontal="center" vertical="center" wrapText="1"/>
    </xf>
    <xf numFmtId="0" fontId="124" fillId="38" borderId="84" xfId="0" applyFont="1" applyFill="1" applyBorder="1" applyAlignment="1">
      <alignment horizontal="center" vertical="center"/>
    </xf>
    <xf numFmtId="0" fontId="124" fillId="38" borderId="85" xfId="0" applyFont="1" applyFill="1" applyBorder="1" applyAlignment="1">
      <alignment horizontal="center" vertical="center"/>
    </xf>
    <xf numFmtId="0" fontId="3" fillId="0" borderId="0" xfId="0" applyFont="1" applyAlignment="1">
      <alignment horizontal="center" vertical="center"/>
    </xf>
    <xf numFmtId="0" fontId="8" fillId="38" borderId="21" xfId="0" applyFont="1" applyFill="1" applyBorder="1" applyAlignment="1">
      <alignment horizontal="center" vertical="center" wrapText="1"/>
    </xf>
    <xf numFmtId="0" fontId="9" fillId="38" borderId="34" xfId="0" applyFont="1" applyFill="1" applyBorder="1" applyAlignment="1">
      <alignment horizontal="center" vertical="center" wrapText="1"/>
    </xf>
    <xf numFmtId="0" fontId="9" fillId="38" borderId="30" xfId="0" applyFont="1" applyFill="1" applyBorder="1" applyAlignment="1">
      <alignment horizontal="center" vertical="center" wrapText="1"/>
    </xf>
    <xf numFmtId="0" fontId="8" fillId="0" borderId="21" xfId="0" applyFont="1" applyBorder="1" applyAlignment="1">
      <alignment horizontal="center" vertical="center" wrapText="1"/>
    </xf>
    <xf numFmtId="0" fontId="9" fillId="40" borderId="34"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30" xfId="0" applyFont="1" applyBorder="1" applyAlignment="1">
      <alignment horizontal="center" vertical="center" wrapText="1"/>
    </xf>
    <xf numFmtId="0" fontId="8" fillId="38" borderId="14" xfId="0" applyFont="1" applyFill="1" applyBorder="1" applyAlignment="1">
      <alignment horizontal="justify" vertical="center" wrapText="1"/>
    </xf>
    <xf numFmtId="0" fontId="8" fillId="37" borderId="21" xfId="0" applyFont="1" applyFill="1" applyBorder="1" applyAlignment="1">
      <alignment horizontal="center" vertical="center" wrapText="1"/>
    </xf>
    <xf numFmtId="0" fontId="8" fillId="0" borderId="22" xfId="0" applyFont="1" applyBorder="1" applyAlignment="1">
      <alignment horizontal="center" vertical="center" wrapText="1"/>
    </xf>
    <xf numFmtId="0" fontId="9" fillId="22" borderId="34" xfId="0" applyFont="1" applyFill="1" applyBorder="1" applyAlignment="1">
      <alignment horizontal="center" vertical="center" wrapText="1"/>
    </xf>
    <xf numFmtId="0" fontId="8" fillId="0" borderId="38" xfId="0" applyFont="1" applyBorder="1" applyAlignment="1">
      <alignment horizontal="center" vertical="center" wrapText="1"/>
    </xf>
    <xf numFmtId="0" fontId="5" fillId="0" borderId="0" xfId="0" applyFont="1" applyBorder="1" applyAlignment="1">
      <alignment horizontal="center" vertical="center" wrapText="1"/>
    </xf>
    <xf numFmtId="0" fontId="19" fillId="0" borderId="0" xfId="0" applyFont="1" applyAlignment="1">
      <alignment horizontal="left" vertical="center"/>
    </xf>
    <xf numFmtId="0" fontId="8" fillId="37" borderId="19" xfId="0" applyFont="1" applyFill="1" applyBorder="1" applyAlignment="1">
      <alignment horizontal="center" vertical="center" wrapText="1"/>
    </xf>
    <xf numFmtId="0" fontId="9" fillId="22" borderId="25" xfId="0" applyFont="1" applyFill="1" applyBorder="1" applyAlignment="1">
      <alignment horizontal="center" vertical="center" wrapText="1"/>
    </xf>
    <xf numFmtId="0" fontId="9" fillId="22" borderId="86" xfId="0" applyFont="1" applyFill="1" applyBorder="1" applyAlignment="1">
      <alignment horizontal="center" vertical="center" wrapText="1"/>
    </xf>
    <xf numFmtId="0" fontId="9" fillId="22" borderId="30" xfId="0" applyFont="1" applyFill="1" applyBorder="1" applyAlignment="1">
      <alignment horizontal="center" vertical="center" wrapText="1"/>
    </xf>
    <xf numFmtId="0" fontId="0" fillId="0" borderId="86" xfId="0" applyBorder="1" applyAlignment="1">
      <alignment horizontal="center" vertical="center" wrapText="1"/>
    </xf>
    <xf numFmtId="0" fontId="0" fillId="0" borderId="30" xfId="0" applyBorder="1" applyAlignment="1">
      <alignment horizontal="center" vertical="center" wrapText="1"/>
    </xf>
    <xf numFmtId="0" fontId="23" fillId="0" borderId="0" xfId="0" applyFont="1" applyBorder="1" applyAlignment="1">
      <alignment horizontal="center" vertical="center" wrapText="1"/>
    </xf>
    <xf numFmtId="0" fontId="125" fillId="0" borderId="0" xfId="0" applyFont="1" applyBorder="1" applyAlignment="1">
      <alignment horizontal="center" vertical="center" wrapText="1"/>
    </xf>
    <xf numFmtId="0" fontId="126" fillId="0" borderId="0" xfId="0" applyFont="1" applyAlignment="1">
      <alignment horizontal="left" vertical="center"/>
    </xf>
    <xf numFmtId="0" fontId="124" fillId="36" borderId="87" xfId="0" applyFont="1" applyFill="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27" fillId="36" borderId="30"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127" fillId="36" borderId="25" xfId="0" applyFont="1" applyFill="1" applyBorder="1" applyAlignment="1">
      <alignment horizontal="center" vertical="center" wrapText="1"/>
    </xf>
    <xf numFmtId="0" fontId="127" fillId="36" borderId="86" xfId="0" applyFont="1" applyFill="1" applyBorder="1" applyAlignment="1">
      <alignment horizontal="center" vertical="center" wrapText="1"/>
    </xf>
    <xf numFmtId="0" fontId="0" fillId="0" borderId="38" xfId="0" applyBorder="1" applyAlignment="1">
      <alignment horizontal="center" vertical="center"/>
    </xf>
    <xf numFmtId="0" fontId="105" fillId="36" borderId="25" xfId="0" applyFont="1" applyFill="1" applyBorder="1" applyAlignment="1">
      <alignment vertical="center" wrapText="1"/>
    </xf>
    <xf numFmtId="0" fontId="0" fillId="0" borderId="30" xfId="0" applyBorder="1" applyAlignment="1">
      <alignment vertical="center" wrapText="1"/>
    </xf>
    <xf numFmtId="9" fontId="105" fillId="36" borderId="25" xfId="0" applyNumberFormat="1" applyFont="1" applyFill="1" applyBorder="1" applyAlignment="1">
      <alignment horizontal="center" vertical="center"/>
    </xf>
    <xf numFmtId="0" fontId="0" fillId="0" borderId="30" xfId="0" applyBorder="1" applyAlignment="1">
      <alignment horizontal="center" vertical="center"/>
    </xf>
    <xf numFmtId="0" fontId="105" fillId="36" borderId="25" xfId="0" applyFont="1" applyFill="1" applyBorder="1" applyAlignment="1">
      <alignment horizontal="center" vertical="center"/>
    </xf>
    <xf numFmtId="0" fontId="105" fillId="36" borderId="25" xfId="0" applyFont="1" applyFill="1" applyBorder="1" applyAlignment="1">
      <alignment horizontal="justify" vertical="center"/>
    </xf>
    <xf numFmtId="0" fontId="0" fillId="0" borderId="30" xfId="0" applyBorder="1" applyAlignment="1">
      <alignment vertical="center"/>
    </xf>
    <xf numFmtId="0" fontId="27" fillId="0" borderId="0" xfId="0" applyFont="1" applyBorder="1" applyAlignment="1">
      <alignment horizontal="center" vertical="center"/>
    </xf>
    <xf numFmtId="0" fontId="25" fillId="36" borderId="25" xfId="0" applyFont="1" applyFill="1" applyBorder="1" applyAlignment="1">
      <alignment horizontal="center" vertical="center" wrapText="1"/>
    </xf>
    <xf numFmtId="0" fontId="105" fillId="36" borderId="25" xfId="0" applyFont="1" applyFill="1" applyBorder="1" applyAlignment="1">
      <alignment horizontal="center" vertical="center" wrapText="1"/>
    </xf>
    <xf numFmtId="17" fontId="0" fillId="36" borderId="25" xfId="0" applyNumberFormat="1" applyFont="1" applyFill="1" applyBorder="1" applyAlignment="1">
      <alignment horizontal="left" vertical="center" wrapText="1"/>
    </xf>
    <xf numFmtId="17" fontId="0" fillId="36" borderId="30" xfId="0" applyNumberFormat="1" applyFont="1" applyFill="1" applyBorder="1" applyAlignment="1">
      <alignment horizontal="left" vertical="center" wrapText="1"/>
    </xf>
    <xf numFmtId="9" fontId="0" fillId="36" borderId="25" xfId="0" applyNumberFormat="1" applyFill="1" applyBorder="1" applyAlignment="1">
      <alignment horizontal="center" vertical="center"/>
    </xf>
    <xf numFmtId="9" fontId="0" fillId="36" borderId="30" xfId="0" applyNumberFormat="1" applyFill="1" applyBorder="1" applyAlignment="1">
      <alignment horizontal="center" vertical="center"/>
    </xf>
    <xf numFmtId="17" fontId="0" fillId="0" borderId="14" xfId="0" applyNumberFormat="1" applyFont="1" applyFill="1" applyBorder="1" applyAlignment="1">
      <alignment horizontal="center" vertical="center" wrapText="1"/>
    </xf>
    <xf numFmtId="0" fontId="105" fillId="0" borderId="14" xfId="0" applyFont="1" applyFill="1" applyBorder="1" applyAlignment="1">
      <alignment horizontal="center" vertical="center" wrapText="1"/>
    </xf>
    <xf numFmtId="0" fontId="0" fillId="0" borderId="14" xfId="0" applyBorder="1" applyAlignment="1">
      <alignment vertical="center" wrapText="1"/>
    </xf>
    <xf numFmtId="0" fontId="105" fillId="36" borderId="34" xfId="0" applyFont="1" applyFill="1" applyBorder="1" applyAlignment="1">
      <alignment horizontal="center" vertical="center" wrapText="1"/>
    </xf>
    <xf numFmtId="17" fontId="0" fillId="0" borderId="34" xfId="0" applyNumberFormat="1" applyFont="1" applyFill="1" applyBorder="1" applyAlignment="1">
      <alignment horizontal="center" vertical="center" wrapText="1"/>
    </xf>
    <xf numFmtId="0" fontId="124" fillId="36" borderId="32" xfId="0" applyFont="1" applyFill="1" applyBorder="1" applyAlignment="1">
      <alignment horizontal="center" vertical="center" wrapText="1"/>
    </xf>
    <xf numFmtId="0" fontId="124" fillId="36" borderId="87" xfId="0" applyFont="1" applyFill="1" applyBorder="1" applyAlignment="1">
      <alignment horizontal="center" vertical="center" wrapText="1"/>
    </xf>
    <xf numFmtId="0" fontId="124" fillId="36" borderId="2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4" fillId="0" borderId="86" xfId="0" applyFont="1" applyBorder="1" applyAlignment="1">
      <alignment horizontal="center" vertical="center" wrapText="1"/>
    </xf>
    <xf numFmtId="0" fontId="4" fillId="0" borderId="3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26" fillId="0" borderId="86" xfId="0" applyFont="1" applyBorder="1" applyAlignment="1">
      <alignment horizontal="center" vertical="center" wrapText="1"/>
    </xf>
    <xf numFmtId="0" fontId="26" fillId="0" borderId="38" xfId="0" applyFont="1" applyBorder="1" applyAlignment="1">
      <alignment horizontal="center" vertical="center" wrapText="1"/>
    </xf>
    <xf numFmtId="0" fontId="124" fillId="36" borderId="21" xfId="0" applyFont="1" applyFill="1" applyBorder="1" applyAlignment="1">
      <alignment horizontal="center" vertical="center"/>
    </xf>
    <xf numFmtId="0" fontId="124" fillId="36" borderId="22" xfId="0" applyFont="1" applyFill="1" applyBorder="1" applyAlignment="1">
      <alignment horizontal="center" vertical="center"/>
    </xf>
    <xf numFmtId="0" fontId="4" fillId="0" borderId="37"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0" fillId="0" borderId="0" xfId="0" applyFont="1" applyAlignment="1">
      <alignment horizontal="left" vertical="center" wrapText="1"/>
    </xf>
    <xf numFmtId="0" fontId="4" fillId="43" borderId="83" xfId="0" applyFont="1" applyFill="1" applyBorder="1" applyAlignment="1">
      <alignment horizontal="center" vertical="center" wrapText="1"/>
    </xf>
    <xf numFmtId="0" fontId="4" fillId="43" borderId="88" xfId="0" applyFont="1" applyFill="1" applyBorder="1" applyAlignment="1">
      <alignment horizontal="center" vertical="center" wrapText="1"/>
    </xf>
    <xf numFmtId="0" fontId="4" fillId="43" borderId="85" xfId="0" applyFont="1" applyFill="1" applyBorder="1" applyAlignment="1">
      <alignment horizontal="center" vertical="center" wrapText="1"/>
    </xf>
    <xf numFmtId="0" fontId="4" fillId="43" borderId="89" xfId="0" applyFont="1" applyFill="1" applyBorder="1" applyAlignment="1">
      <alignment horizontal="center" vertical="center" wrapText="1"/>
    </xf>
    <xf numFmtId="0" fontId="4" fillId="43" borderId="82" xfId="0" applyFont="1" applyFill="1" applyBorder="1" applyAlignment="1">
      <alignment horizontal="center" vertical="center" wrapText="1"/>
    </xf>
    <xf numFmtId="0" fontId="4" fillId="43" borderId="45" xfId="0" applyFont="1" applyFill="1" applyBorder="1" applyAlignment="1">
      <alignment horizontal="center" vertical="center" wrapText="1"/>
    </xf>
    <xf numFmtId="0" fontId="4" fillId="43" borderId="90" xfId="0" applyFont="1" applyFill="1" applyBorder="1" applyAlignment="1">
      <alignment horizontal="center" vertical="center" wrapText="1"/>
    </xf>
    <xf numFmtId="0" fontId="4" fillId="43" borderId="91" xfId="0" applyFont="1" applyFill="1" applyBorder="1" applyAlignment="1">
      <alignment horizontal="center" vertical="center" wrapText="1"/>
    </xf>
    <xf numFmtId="0" fontId="4" fillId="43" borderId="41" xfId="0" applyFont="1" applyFill="1" applyBorder="1" applyAlignment="1">
      <alignment horizontal="center" vertical="center" wrapText="1"/>
    </xf>
    <xf numFmtId="0" fontId="4" fillId="0" borderId="92" xfId="0" applyFont="1" applyBorder="1" applyAlignment="1">
      <alignment horizontal="left" vertical="center" wrapText="1"/>
    </xf>
    <xf numFmtId="0" fontId="4" fillId="0" borderId="34" xfId="0" applyFont="1" applyBorder="1" applyAlignment="1">
      <alignment horizontal="left" vertical="center" wrapText="1"/>
    </xf>
    <xf numFmtId="0" fontId="4" fillId="0" borderId="93" xfId="0" applyFont="1" applyBorder="1" applyAlignment="1">
      <alignment horizontal="left" vertical="center" wrapText="1"/>
    </xf>
    <xf numFmtId="0" fontId="4" fillId="0" borderId="36"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28" fillId="0" borderId="0" xfId="0" applyFont="1" applyBorder="1" applyAlignment="1">
      <alignment horizontal="center" vertical="center" wrapText="1"/>
    </xf>
    <xf numFmtId="0" fontId="128" fillId="0" borderId="0" xfId="0" applyFont="1" applyBorder="1" applyAlignment="1">
      <alignment horizontal="center" vertical="center" wrapText="1"/>
    </xf>
    <xf numFmtId="0" fontId="103" fillId="37" borderId="69" xfId="0" applyFont="1" applyFill="1" applyBorder="1" applyAlignment="1">
      <alignment horizontal="center" vertical="center" wrapText="1"/>
    </xf>
    <xf numFmtId="0" fontId="104" fillId="37" borderId="70" xfId="0" applyFont="1" applyFill="1" applyBorder="1" applyAlignment="1">
      <alignment horizontal="center" vertical="center" wrapText="1"/>
    </xf>
    <xf numFmtId="0" fontId="103" fillId="38" borderId="69" xfId="0" applyFont="1" applyFill="1" applyBorder="1" applyAlignment="1">
      <alignment horizontal="center" vertical="center" wrapText="1"/>
    </xf>
    <xf numFmtId="0" fontId="104" fillId="40" borderId="70" xfId="0" applyFont="1" applyFill="1" applyBorder="1" applyAlignment="1">
      <alignment horizontal="center" vertical="center" wrapText="1"/>
    </xf>
    <xf numFmtId="0" fontId="104" fillId="22" borderId="70" xfId="0" applyFont="1" applyFill="1" applyBorder="1" applyAlignment="1">
      <alignment horizontal="center" vertical="center" wrapText="1"/>
    </xf>
    <xf numFmtId="0" fontId="119" fillId="53" borderId="94" xfId="0" applyFont="1" applyFill="1" applyBorder="1" applyAlignment="1">
      <alignment horizontal="center" vertical="center" wrapText="1"/>
    </xf>
    <xf numFmtId="0" fontId="119" fillId="53" borderId="95" xfId="0" applyFont="1" applyFill="1" applyBorder="1" applyAlignment="1">
      <alignment horizontal="center" vertical="center" wrapText="1"/>
    </xf>
    <xf numFmtId="0" fontId="119" fillId="53" borderId="68" xfId="0" applyFont="1" applyFill="1" applyBorder="1" applyAlignment="1">
      <alignment horizontal="center" vertical="center" wrapText="1"/>
    </xf>
    <xf numFmtId="0" fontId="119" fillId="53" borderId="96" xfId="0" applyFont="1" applyFill="1" applyBorder="1" applyAlignment="1">
      <alignment horizontal="center" vertical="center" wrapText="1"/>
    </xf>
    <xf numFmtId="0" fontId="119" fillId="53" borderId="97" xfId="0" applyFont="1" applyFill="1" applyBorder="1" applyAlignment="1">
      <alignment horizontal="center" vertical="center" wrapText="1"/>
    </xf>
    <xf numFmtId="0" fontId="119" fillId="53" borderId="98" xfId="0" applyFont="1" applyFill="1" applyBorder="1" applyAlignment="1">
      <alignment horizontal="center" vertical="center" wrapText="1"/>
    </xf>
    <xf numFmtId="0" fontId="120" fillId="55" borderId="0" xfId="0" applyFont="1" applyFill="1" applyBorder="1" applyAlignment="1">
      <alignment horizontal="center" vertical="center"/>
    </xf>
    <xf numFmtId="0" fontId="120" fillId="55" borderId="99" xfId="0" applyFont="1" applyFill="1" applyBorder="1" applyAlignment="1">
      <alignment horizontal="center" vertical="center"/>
    </xf>
    <xf numFmtId="0" fontId="0" fillId="0" borderId="69" xfId="0" applyBorder="1" applyAlignment="1">
      <alignment horizontal="center" vertical="center" wrapText="1"/>
    </xf>
    <xf numFmtId="0" fontId="10" fillId="40" borderId="70" xfId="0" applyFont="1" applyFill="1" applyBorder="1" applyAlignment="1">
      <alignment horizontal="center" vertical="center" wrapText="1"/>
    </xf>
    <xf numFmtId="0" fontId="0" fillId="0" borderId="70" xfId="0" applyFont="1" applyBorder="1" applyAlignment="1">
      <alignment horizontal="center"/>
    </xf>
    <xf numFmtId="0" fontId="116" fillId="0" borderId="70" xfId="0" applyFont="1" applyFill="1" applyBorder="1" applyAlignment="1">
      <alignment horizontal="left" vertical="center" wrapText="1"/>
    </xf>
    <xf numFmtId="0" fontId="0" fillId="0" borderId="70" xfId="0" applyBorder="1" applyAlignment="1">
      <alignment horizontal="left" vertical="center" wrapText="1"/>
    </xf>
    <xf numFmtId="0" fontId="0" fillId="0" borderId="80" xfId="0" applyBorder="1" applyAlignment="1">
      <alignment horizontal="center" vertical="center" wrapText="1"/>
    </xf>
    <xf numFmtId="0" fontId="0" fillId="0" borderId="70" xfId="0" applyBorder="1" applyAlignment="1">
      <alignment horizontal="center" vertical="center" wrapText="1"/>
    </xf>
    <xf numFmtId="0" fontId="0" fillId="0" borderId="78" xfId="0" applyBorder="1" applyAlignment="1">
      <alignment horizontal="center" vertical="center" wrapText="1"/>
    </xf>
    <xf numFmtId="0" fontId="103" fillId="37" borderId="52" xfId="0" applyFont="1" applyFill="1" applyBorder="1" applyAlignment="1">
      <alignment horizontal="center" vertical="center"/>
    </xf>
    <xf numFmtId="0" fontId="103" fillId="37" borderId="49" xfId="0" applyFont="1" applyFill="1" applyBorder="1" applyAlignment="1">
      <alignment horizontal="center" vertical="center"/>
    </xf>
    <xf numFmtId="0" fontId="129" fillId="22" borderId="100" xfId="0" applyFont="1" applyFill="1" applyBorder="1" applyAlignment="1">
      <alignment horizontal="center" vertical="center" textRotation="90" wrapText="1"/>
    </xf>
    <xf numFmtId="0" fontId="129" fillId="22" borderId="101" xfId="0" applyFont="1" applyFill="1" applyBorder="1" applyAlignment="1">
      <alignment horizontal="center" vertical="center" textRotation="90" wrapText="1"/>
    </xf>
    <xf numFmtId="0" fontId="22" fillId="0" borderId="0" xfId="0" applyFont="1" applyBorder="1" applyAlignment="1">
      <alignment horizontal="center" vertical="center" wrapText="1"/>
    </xf>
    <xf numFmtId="0" fontId="106" fillId="0" borderId="0" xfId="0" applyFont="1" applyAlignment="1">
      <alignment horizontal="left" vertical="center"/>
    </xf>
    <xf numFmtId="0" fontId="107" fillId="0" borderId="0" xfId="0" applyFont="1" applyAlignment="1">
      <alignment horizontal="left" vertical="center"/>
    </xf>
    <xf numFmtId="0" fontId="103" fillId="37" borderId="102" xfId="0" applyFont="1" applyFill="1" applyBorder="1" applyAlignment="1">
      <alignment horizontal="center" vertical="center"/>
    </xf>
    <xf numFmtId="0" fontId="103" fillId="37" borderId="103" xfId="0" applyFont="1" applyFill="1" applyBorder="1" applyAlignment="1">
      <alignment horizontal="center" vertical="center"/>
    </xf>
    <xf numFmtId="0" fontId="129" fillId="22" borderId="68" xfId="0" applyFont="1" applyFill="1" applyBorder="1" applyAlignment="1">
      <alignment horizontal="center" vertical="center" textRotation="90" wrapText="1"/>
    </xf>
    <xf numFmtId="0" fontId="129" fillId="22" borderId="60" xfId="0" applyFont="1" applyFill="1" applyBorder="1" applyAlignment="1">
      <alignment horizontal="center" vertical="center" textRotation="90" wrapText="1"/>
    </xf>
    <xf numFmtId="0" fontId="103" fillId="38" borderId="52" xfId="0" applyFont="1" applyFill="1" applyBorder="1" applyAlignment="1">
      <alignment horizontal="center" vertical="center"/>
    </xf>
    <xf numFmtId="0" fontId="103" fillId="38" borderId="103" xfId="0" applyFont="1" applyFill="1" applyBorder="1" applyAlignment="1">
      <alignment horizontal="center" vertical="center"/>
    </xf>
    <xf numFmtId="0" fontId="103" fillId="38" borderId="49" xfId="0" applyFont="1" applyFill="1" applyBorder="1" applyAlignment="1">
      <alignment horizontal="center" vertical="center"/>
    </xf>
    <xf numFmtId="0" fontId="130" fillId="40" borderId="100" xfId="0" applyFont="1" applyFill="1" applyBorder="1" applyAlignment="1">
      <alignment horizontal="center" vertical="center" textRotation="90" wrapText="1"/>
    </xf>
    <xf numFmtId="0" fontId="130" fillId="40" borderId="60" xfId="0" applyFont="1" applyFill="1" applyBorder="1" applyAlignment="1">
      <alignment horizontal="center" vertical="center" textRotation="90" wrapText="1"/>
    </xf>
    <xf numFmtId="0" fontId="130" fillId="40" borderId="101" xfId="0" applyFont="1" applyFill="1" applyBorder="1" applyAlignment="1">
      <alignment horizontal="center" vertical="center" textRotation="90" wrapText="1"/>
    </xf>
    <xf numFmtId="0" fontId="103" fillId="37" borderId="104" xfId="0" applyFont="1" applyFill="1" applyBorder="1" applyAlignment="1">
      <alignment horizontal="center" vertical="center"/>
    </xf>
    <xf numFmtId="0" fontId="103" fillId="37" borderId="0" xfId="0" applyFont="1" applyFill="1" applyBorder="1" applyAlignment="1">
      <alignment horizontal="center" vertical="center"/>
    </xf>
    <xf numFmtId="0" fontId="131" fillId="22" borderId="103" xfId="0" applyFont="1" applyFill="1" applyBorder="1" applyAlignment="1">
      <alignment horizontal="center" vertical="center" textRotation="90" wrapText="1"/>
    </xf>
    <xf numFmtId="0" fontId="131" fillId="22" borderId="103" xfId="0" applyFont="1" applyFill="1" applyBorder="1" applyAlignment="1">
      <alignment horizontal="center" vertical="center" textRotation="90"/>
    </xf>
    <xf numFmtId="0" fontId="13" fillId="41" borderId="94" xfId="0" applyFont="1" applyFill="1" applyBorder="1" applyAlignment="1">
      <alignment horizontal="center" vertical="center" wrapText="1"/>
    </xf>
    <xf numFmtId="0" fontId="13" fillId="41" borderId="95" xfId="0" applyFont="1" applyFill="1" applyBorder="1" applyAlignment="1">
      <alignment horizontal="center" vertical="center" wrapText="1"/>
    </xf>
    <xf numFmtId="0" fontId="13" fillId="41" borderId="68" xfId="0" applyFont="1" applyFill="1" applyBorder="1" applyAlignment="1">
      <alignment horizontal="center" vertical="center" wrapText="1"/>
    </xf>
    <xf numFmtId="0" fontId="13" fillId="41" borderId="96" xfId="0" applyFont="1" applyFill="1" applyBorder="1" applyAlignment="1">
      <alignment horizontal="center" vertical="center" wrapText="1"/>
    </xf>
    <xf numFmtId="0" fontId="124" fillId="38" borderId="0" xfId="0" applyFont="1" applyFill="1" applyBorder="1" applyAlignment="1">
      <alignment horizontal="center" vertical="center" wrapText="1"/>
    </xf>
    <xf numFmtId="0" fontId="124" fillId="38" borderId="99" xfId="0" applyFont="1" applyFill="1" applyBorder="1" applyAlignment="1">
      <alignment horizontal="center" vertical="center"/>
    </xf>
    <xf numFmtId="0" fontId="3" fillId="0" borderId="73" xfId="0" applyFont="1" applyBorder="1" applyAlignment="1">
      <alignment horizontal="center" vertical="center"/>
    </xf>
    <xf numFmtId="0" fontId="3" fillId="0" borderId="0" xfId="0" applyFont="1" applyBorder="1" applyAlignment="1">
      <alignment horizontal="center" vertical="center"/>
    </xf>
    <xf numFmtId="0" fontId="103" fillId="37" borderId="105" xfId="0" applyFont="1" applyFill="1" applyBorder="1" applyAlignment="1">
      <alignment horizontal="center" vertical="center"/>
    </xf>
    <xf numFmtId="0" fontId="103" fillId="37" borderId="99" xfId="0" applyFont="1" applyFill="1" applyBorder="1" applyAlignment="1">
      <alignment horizontal="center" vertical="center"/>
    </xf>
    <xf numFmtId="0" fontId="103" fillId="37" borderId="106" xfId="0" applyFont="1" applyFill="1" applyBorder="1" applyAlignment="1">
      <alignment horizontal="center" vertical="center"/>
    </xf>
    <xf numFmtId="0" fontId="104" fillId="22" borderId="102" xfId="0" applyFont="1" applyFill="1" applyBorder="1" applyAlignment="1">
      <alignment horizontal="center" vertical="center" wrapText="1"/>
    </xf>
    <xf numFmtId="0" fontId="104" fillId="22" borderId="103" xfId="0" applyFont="1" applyFill="1" applyBorder="1" applyAlignment="1">
      <alignment horizontal="center" vertical="center" wrapText="1"/>
    </xf>
    <xf numFmtId="0" fontId="104" fillId="22" borderId="107" xfId="0" applyFont="1" applyFill="1" applyBorder="1" applyAlignment="1">
      <alignment horizontal="center" vertical="center" wrapText="1"/>
    </xf>
    <xf numFmtId="0" fontId="104" fillId="40" borderId="108" xfId="0" applyFont="1" applyFill="1" applyBorder="1" applyAlignment="1">
      <alignment horizontal="center" vertical="center" wrapText="1"/>
    </xf>
    <xf numFmtId="0" fontId="104" fillId="40" borderId="103" xfId="0" applyFont="1" applyFill="1" applyBorder="1" applyAlignment="1">
      <alignment horizontal="center" vertical="center" wrapText="1"/>
    </xf>
    <xf numFmtId="0" fontId="104" fillId="40" borderId="107" xfId="0" applyFont="1" applyFill="1" applyBorder="1" applyAlignment="1">
      <alignment horizontal="center" vertical="center" wrapText="1"/>
    </xf>
    <xf numFmtId="0" fontId="103" fillId="37" borderId="109" xfId="0" applyFont="1" applyFill="1" applyBorder="1" applyAlignment="1">
      <alignment horizontal="center" vertical="center"/>
    </xf>
    <xf numFmtId="0" fontId="104" fillId="22" borderId="110" xfId="0" applyFont="1" applyFill="1" applyBorder="1" applyAlignment="1">
      <alignment horizontal="center" vertical="center" wrapText="1"/>
    </xf>
    <xf numFmtId="0" fontId="104" fillId="22" borderId="111" xfId="0" applyFont="1" applyFill="1" applyBorder="1" applyAlignment="1">
      <alignment horizontal="center" vertical="center" wrapText="1"/>
    </xf>
    <xf numFmtId="0" fontId="103" fillId="38" borderId="109" xfId="0" applyFont="1" applyFill="1" applyBorder="1" applyAlignment="1">
      <alignment horizontal="center" vertical="center"/>
    </xf>
    <xf numFmtId="0" fontId="103" fillId="38" borderId="99" xfId="0" applyFont="1" applyFill="1" applyBorder="1" applyAlignment="1">
      <alignment horizontal="center" vertical="center"/>
    </xf>
    <xf numFmtId="0" fontId="103" fillId="38" borderId="106" xfId="0" applyFont="1" applyFill="1" applyBorder="1" applyAlignment="1">
      <alignment horizontal="center" vertical="center"/>
    </xf>
    <xf numFmtId="0" fontId="104" fillId="40" borderId="110" xfId="0" applyFont="1" applyFill="1" applyBorder="1" applyAlignment="1">
      <alignment horizontal="center" vertical="center" wrapText="1"/>
    </xf>
    <xf numFmtId="0" fontId="104" fillId="40" borderId="112" xfId="0" applyFont="1" applyFill="1" applyBorder="1" applyAlignment="1">
      <alignment horizontal="center" vertical="center" wrapText="1"/>
    </xf>
    <xf numFmtId="0" fontId="3" fillId="38" borderId="113" xfId="0" applyFont="1" applyFill="1" applyBorder="1" applyAlignment="1">
      <alignment horizontal="left" vertical="center" wrapText="1"/>
    </xf>
    <xf numFmtId="0" fontId="3" fillId="38" borderId="13" xfId="0" applyFont="1" applyFill="1" applyBorder="1" applyAlignment="1">
      <alignment horizontal="left" vertical="center" wrapText="1"/>
    </xf>
    <xf numFmtId="0" fontId="104" fillId="22" borderId="0" xfId="0" applyFont="1" applyFill="1" applyBorder="1" applyAlignment="1">
      <alignment horizontal="center" vertical="center"/>
    </xf>
    <xf numFmtId="0" fontId="30" fillId="41" borderId="94" xfId="0" applyFont="1" applyFill="1" applyBorder="1" applyAlignment="1">
      <alignment horizontal="center" vertical="center" wrapText="1"/>
    </xf>
    <xf numFmtId="0" fontId="30" fillId="41" borderId="95" xfId="0" applyFont="1" applyFill="1" applyBorder="1" applyAlignment="1">
      <alignment horizontal="center" vertical="center" wrapText="1"/>
    </xf>
    <xf numFmtId="0" fontId="30" fillId="41" borderId="68" xfId="0" applyFont="1" applyFill="1" applyBorder="1" applyAlignment="1">
      <alignment horizontal="center" vertical="center" wrapText="1"/>
    </xf>
    <xf numFmtId="0" fontId="30" fillId="41" borderId="96" xfId="0" applyFont="1" applyFill="1" applyBorder="1" applyAlignment="1">
      <alignment horizontal="center" vertical="center" wrapText="1"/>
    </xf>
    <xf numFmtId="0" fontId="124" fillId="38" borderId="0" xfId="0" applyFont="1" applyFill="1" applyBorder="1" applyAlignment="1">
      <alignment horizontal="center" vertical="center"/>
    </xf>
    <xf numFmtId="0" fontId="123" fillId="0" borderId="0" xfId="75" applyFont="1" applyBorder="1" applyAlignment="1">
      <alignment horizontal="center" vertical="center" wrapText="1"/>
      <protection/>
    </xf>
    <xf numFmtId="0" fontId="30" fillId="41" borderId="94" xfId="75" applyFont="1" applyFill="1" applyBorder="1" applyAlignment="1">
      <alignment horizontal="center" vertical="center" wrapText="1"/>
      <protection/>
    </xf>
    <xf numFmtId="0" fontId="30" fillId="41" borderId="95" xfId="75" applyFont="1" applyFill="1" applyBorder="1" applyAlignment="1">
      <alignment horizontal="center" vertical="center" wrapText="1"/>
      <protection/>
    </xf>
    <xf numFmtId="0" fontId="30" fillId="41" borderId="68" xfId="75" applyFont="1" applyFill="1" applyBorder="1" applyAlignment="1">
      <alignment horizontal="center" vertical="center" wrapText="1"/>
      <protection/>
    </xf>
    <xf numFmtId="0" fontId="30" fillId="41" borderId="96" xfId="75" applyFont="1" applyFill="1" applyBorder="1" applyAlignment="1">
      <alignment horizontal="center" vertical="center" wrapText="1"/>
      <protection/>
    </xf>
    <xf numFmtId="0" fontId="124" fillId="38" borderId="0" xfId="75" applyFont="1" applyFill="1" applyBorder="1" applyAlignment="1">
      <alignment horizontal="center" vertical="center" wrapText="1"/>
      <protection/>
    </xf>
    <xf numFmtId="0" fontId="124" fillId="38" borderId="99" xfId="75" applyFont="1" applyFill="1" applyBorder="1" applyAlignment="1">
      <alignment horizontal="center" vertical="center" wrapText="1"/>
      <protection/>
    </xf>
    <xf numFmtId="0" fontId="3" fillId="0" borderId="0" xfId="75" applyFont="1" applyAlignment="1">
      <alignment horizontal="center" vertical="center"/>
      <protection/>
    </xf>
    <xf numFmtId="0" fontId="103" fillId="37" borderId="52" xfId="75" applyFont="1" applyFill="1" applyBorder="1" applyAlignment="1">
      <alignment horizontal="center" vertical="center"/>
      <protection/>
    </xf>
    <xf numFmtId="0" fontId="103" fillId="37" borderId="49" xfId="75" applyFont="1" applyFill="1" applyBorder="1" applyAlignment="1">
      <alignment horizontal="center" vertical="center"/>
      <protection/>
    </xf>
    <xf numFmtId="0" fontId="104" fillId="22" borderId="100" xfId="75" applyFont="1" applyFill="1" applyBorder="1" applyAlignment="1">
      <alignment horizontal="center" vertical="center" wrapText="1"/>
      <protection/>
    </xf>
    <xf numFmtId="0" fontId="104" fillId="22" borderId="101" xfId="75" applyFont="1" applyFill="1" applyBorder="1" applyAlignment="1">
      <alignment horizontal="center" vertical="center" wrapText="1"/>
      <protection/>
    </xf>
    <xf numFmtId="0" fontId="103" fillId="38" borderId="52" xfId="75" applyFont="1" applyFill="1" applyBorder="1" applyAlignment="1">
      <alignment horizontal="center" vertical="center"/>
      <protection/>
    </xf>
    <xf numFmtId="0" fontId="103" fillId="38" borderId="103" xfId="75" applyFont="1" applyFill="1" applyBorder="1" applyAlignment="1">
      <alignment horizontal="center" vertical="center"/>
      <protection/>
    </xf>
    <xf numFmtId="0" fontId="103" fillId="38" borderId="49" xfId="75" applyFont="1" applyFill="1" applyBorder="1" applyAlignment="1">
      <alignment horizontal="center" vertical="center"/>
      <protection/>
    </xf>
    <xf numFmtId="0" fontId="104" fillId="40" borderId="100" xfId="75" applyFont="1" applyFill="1" applyBorder="1" applyAlignment="1">
      <alignment horizontal="center" vertical="center" wrapText="1"/>
      <protection/>
    </xf>
    <xf numFmtId="0" fontId="104" fillId="40" borderId="60" xfId="75" applyFont="1" applyFill="1" applyBorder="1" applyAlignment="1">
      <alignment horizontal="center" vertical="center" wrapText="1"/>
      <protection/>
    </xf>
    <xf numFmtId="0" fontId="104" fillId="40" borderId="114" xfId="75" applyFont="1" applyFill="1" applyBorder="1" applyAlignment="1">
      <alignment horizontal="center" vertical="center" wrapText="1"/>
      <protection/>
    </xf>
    <xf numFmtId="0" fontId="104" fillId="40" borderId="115" xfId="75" applyFont="1" applyFill="1" applyBorder="1" applyAlignment="1">
      <alignment horizontal="center" vertical="center" wrapText="1"/>
      <protection/>
    </xf>
    <xf numFmtId="0" fontId="103" fillId="37" borderId="103" xfId="75" applyFont="1" applyFill="1" applyBorder="1" applyAlignment="1">
      <alignment horizontal="center" vertical="center"/>
      <protection/>
    </xf>
    <xf numFmtId="0" fontId="104" fillId="22" borderId="116" xfId="75" applyFont="1" applyFill="1" applyBorder="1" applyAlignment="1">
      <alignment horizontal="center" vertical="center" wrapText="1"/>
      <protection/>
    </xf>
    <xf numFmtId="0" fontId="22" fillId="0" borderId="0" xfId="75" applyFont="1" applyBorder="1" applyAlignment="1">
      <alignment horizontal="center" vertical="center" wrapText="1"/>
      <protection/>
    </xf>
    <xf numFmtId="0" fontId="106" fillId="0" borderId="0" xfId="75" applyFont="1" applyAlignment="1">
      <alignment horizontal="left" vertical="center"/>
      <protection/>
    </xf>
    <xf numFmtId="0" fontId="107" fillId="0" borderId="0" xfId="75" applyFont="1" applyAlignment="1">
      <alignment horizontal="left" vertical="center"/>
      <protection/>
    </xf>
    <xf numFmtId="0" fontId="104" fillId="22" borderId="60" xfId="75" applyFont="1" applyFill="1" applyBorder="1" applyAlignment="1">
      <alignment horizontal="center" vertical="center" wrapText="1"/>
      <protection/>
    </xf>
    <xf numFmtId="0" fontId="104" fillId="40" borderId="101" xfId="75" applyFont="1" applyFill="1" applyBorder="1" applyAlignment="1">
      <alignment horizontal="center" vertical="center" wrapText="1"/>
      <protection/>
    </xf>
    <xf numFmtId="0" fontId="103" fillId="37" borderId="104" xfId="75" applyFont="1" applyFill="1" applyBorder="1" applyAlignment="1">
      <alignment horizontal="center" vertical="center"/>
      <protection/>
    </xf>
    <xf numFmtId="0" fontId="103" fillId="37" borderId="0" xfId="75" applyFont="1" applyFill="1" applyBorder="1" applyAlignment="1">
      <alignment horizontal="center" vertical="center"/>
      <protection/>
    </xf>
    <xf numFmtId="0" fontId="104" fillId="22" borderId="117" xfId="75" applyFont="1" applyFill="1" applyBorder="1" applyAlignment="1">
      <alignment horizontal="justify" vertical="center" wrapText="1"/>
      <protection/>
    </xf>
    <xf numFmtId="0" fontId="104" fillId="22" borderId="0" xfId="75" applyFont="1" applyFill="1" applyBorder="1" applyAlignment="1">
      <alignment horizontal="justify" vertical="center" wrapText="1"/>
      <protection/>
    </xf>
    <xf numFmtId="0" fontId="103" fillId="37" borderId="109" xfId="75" applyFont="1" applyFill="1" applyBorder="1" applyAlignment="1">
      <alignment horizontal="center" vertical="center"/>
      <protection/>
    </xf>
    <xf numFmtId="0" fontId="103" fillId="37" borderId="106" xfId="75" applyFont="1" applyFill="1" applyBorder="1" applyAlignment="1">
      <alignment horizontal="center" vertical="center"/>
      <protection/>
    </xf>
    <xf numFmtId="0" fontId="104" fillId="22" borderId="110" xfId="75" applyFont="1" applyFill="1" applyBorder="1" applyAlignment="1">
      <alignment horizontal="center" vertical="center" wrapText="1"/>
      <protection/>
    </xf>
    <xf numFmtId="0" fontId="104" fillId="22" borderId="111" xfId="75" applyFont="1" applyFill="1" applyBorder="1" applyAlignment="1">
      <alignment horizontal="center" vertical="center" wrapText="1"/>
      <protection/>
    </xf>
    <xf numFmtId="0" fontId="104" fillId="40" borderId="100" xfId="75" applyFont="1" applyFill="1" applyBorder="1" applyAlignment="1">
      <alignment horizontal="left" vertical="center" wrapText="1"/>
      <protection/>
    </xf>
    <xf numFmtId="0" fontId="104" fillId="40" borderId="60" xfId="75" applyFont="1" applyFill="1" applyBorder="1" applyAlignment="1">
      <alignment horizontal="left" vertical="center" wrapText="1"/>
      <protection/>
    </xf>
    <xf numFmtId="0" fontId="104" fillId="40" borderId="101" xfId="75" applyFont="1" applyFill="1" applyBorder="1" applyAlignment="1">
      <alignment horizontal="left" vertical="center" wrapText="1"/>
      <protection/>
    </xf>
    <xf numFmtId="0" fontId="104" fillId="38" borderId="118" xfId="75" applyFont="1" applyFill="1" applyBorder="1" applyAlignment="1">
      <alignment horizontal="left" vertical="center" wrapText="1"/>
      <protection/>
    </xf>
    <xf numFmtId="0" fontId="104" fillId="38" borderId="107" xfId="75" applyFont="1" applyFill="1" applyBorder="1" applyAlignment="1">
      <alignment horizontal="left" vertical="center" wrapText="1"/>
      <protection/>
    </xf>
    <xf numFmtId="0" fontId="104" fillId="22" borderId="68" xfId="75" applyFont="1" applyFill="1" applyBorder="1" applyAlignment="1">
      <alignment horizontal="justify" vertical="center" wrapText="1"/>
      <protection/>
    </xf>
    <xf numFmtId="0" fontId="0" fillId="0" borderId="60" xfId="75" applyBorder="1" applyAlignment="1">
      <alignment horizontal="justify" vertical="center" wrapText="1"/>
      <protection/>
    </xf>
    <xf numFmtId="0" fontId="0" fillId="0" borderId="101" xfId="75" applyBorder="1" applyAlignment="1">
      <alignment horizontal="justify" vertical="center" wrapText="1"/>
      <protection/>
    </xf>
    <xf numFmtId="0" fontId="103" fillId="37" borderId="102" xfId="75" applyFont="1" applyFill="1" applyBorder="1" applyAlignment="1">
      <alignment horizontal="center" vertical="center"/>
      <protection/>
    </xf>
    <xf numFmtId="0" fontId="124" fillId="38" borderId="0" xfId="75" applyFont="1" applyFill="1" applyBorder="1" applyAlignment="1">
      <alignment horizontal="center" vertical="center"/>
      <protection/>
    </xf>
    <xf numFmtId="0" fontId="124" fillId="38" borderId="99" xfId="75" applyFont="1" applyFill="1" applyBorder="1" applyAlignment="1">
      <alignment horizontal="center" vertical="center"/>
      <protection/>
    </xf>
    <xf numFmtId="0" fontId="124" fillId="38" borderId="119" xfId="0" applyFont="1" applyFill="1" applyBorder="1" applyAlignment="1">
      <alignment horizontal="justify" vertical="justify" wrapText="1"/>
    </xf>
    <xf numFmtId="0" fontId="124" fillId="38" borderId="35" xfId="0" applyFont="1" applyFill="1" applyBorder="1" applyAlignment="1">
      <alignment horizontal="justify" vertical="justify" wrapText="1"/>
    </xf>
    <xf numFmtId="0" fontId="8" fillId="39" borderId="34" xfId="0" applyFont="1" applyFill="1" applyBorder="1" applyAlignment="1">
      <alignment horizontal="left" vertical="center"/>
    </xf>
    <xf numFmtId="0" fontId="8" fillId="39" borderId="30" xfId="0" applyFont="1" applyFill="1" applyBorder="1" applyAlignment="1">
      <alignment horizontal="left" vertical="center"/>
    </xf>
    <xf numFmtId="0" fontId="117" fillId="51" borderId="19" xfId="0" applyFont="1" applyFill="1" applyBorder="1" applyAlignment="1">
      <alignment horizontal="center" vertical="center"/>
    </xf>
    <xf numFmtId="0" fontId="117" fillId="51" borderId="21" xfId="0" applyFont="1" applyFill="1" applyBorder="1" applyAlignment="1">
      <alignment horizontal="center" vertical="center"/>
    </xf>
    <xf numFmtId="0" fontId="104" fillId="51" borderId="120" xfId="0" applyFont="1" applyFill="1" applyBorder="1" applyAlignment="1">
      <alignment horizontal="center" vertical="center" textRotation="180"/>
    </xf>
    <xf numFmtId="0" fontId="104" fillId="51" borderId="33" xfId="0" applyFont="1" applyFill="1" applyBorder="1" applyAlignment="1">
      <alignment horizontal="center" vertical="center" textRotation="180"/>
    </xf>
    <xf numFmtId="0" fontId="123" fillId="0" borderId="90" xfId="0" applyFont="1" applyBorder="1" applyAlignment="1">
      <alignment horizontal="center" vertical="center" wrapText="1"/>
    </xf>
    <xf numFmtId="0" fontId="123" fillId="0" borderId="91" xfId="0" applyFont="1" applyBorder="1" applyAlignment="1">
      <alignment horizontal="center" vertical="center" wrapText="1"/>
    </xf>
    <xf numFmtId="0" fontId="123" fillId="0" borderId="41" xfId="0" applyFont="1" applyBorder="1" applyAlignment="1">
      <alignment horizontal="center" vertical="center" wrapText="1"/>
    </xf>
    <xf numFmtId="0" fontId="34" fillId="41" borderId="19" xfId="0" applyFont="1" applyFill="1" applyBorder="1" applyAlignment="1">
      <alignment horizontal="center" vertical="center" wrapText="1"/>
    </xf>
    <xf numFmtId="0" fontId="34" fillId="41" borderId="21" xfId="0" applyFont="1" applyFill="1" applyBorder="1" applyAlignment="1">
      <alignment horizontal="center" vertical="center" wrapText="1"/>
    </xf>
    <xf numFmtId="0" fontId="34" fillId="41" borderId="15" xfId="0" applyFont="1" applyFill="1" applyBorder="1" applyAlignment="1">
      <alignment horizontal="center" vertical="center" wrapText="1"/>
    </xf>
    <xf numFmtId="0" fontId="34" fillId="41" borderId="14" xfId="0" applyFont="1" applyFill="1" applyBorder="1" applyAlignment="1">
      <alignment horizontal="center" vertical="center" wrapText="1"/>
    </xf>
    <xf numFmtId="0" fontId="117" fillId="8" borderId="121" xfId="0" applyFont="1" applyFill="1" applyBorder="1" applyAlignment="1">
      <alignment horizontal="center" vertical="center"/>
    </xf>
    <xf numFmtId="0" fontId="117" fillId="8" borderId="32" xfId="0" applyFont="1" applyFill="1" applyBorder="1" applyAlignment="1">
      <alignment horizontal="center" vertical="center"/>
    </xf>
    <xf numFmtId="0" fontId="104" fillId="8" borderId="122" xfId="0" applyFont="1" applyFill="1" applyBorder="1" applyAlignment="1">
      <alignment horizontal="center" vertical="center" textRotation="180" wrapText="1"/>
    </xf>
    <xf numFmtId="0" fontId="104" fillId="8" borderId="123" xfId="0" applyFont="1" applyFill="1" applyBorder="1" applyAlignment="1">
      <alignment horizontal="center" vertical="center" textRotation="180" wrapText="1"/>
    </xf>
    <xf numFmtId="0" fontId="117" fillId="39" borderId="121" xfId="0" applyFont="1" applyFill="1" applyBorder="1" applyAlignment="1">
      <alignment horizontal="center" vertical="center"/>
    </xf>
    <xf numFmtId="0" fontId="117" fillId="39" borderId="32" xfId="0" applyFont="1" applyFill="1" applyBorder="1" applyAlignment="1">
      <alignment horizontal="center" vertical="center"/>
    </xf>
    <xf numFmtId="0" fontId="104" fillId="39" borderId="122" xfId="0" applyFont="1" applyFill="1" applyBorder="1" applyAlignment="1">
      <alignment horizontal="center" vertical="center" textRotation="180" wrapText="1"/>
    </xf>
    <xf numFmtId="0" fontId="104" fillId="39" borderId="123" xfId="0" applyFont="1" applyFill="1" applyBorder="1" applyAlignment="1">
      <alignment horizontal="center" vertical="center" textRotation="180" wrapText="1"/>
    </xf>
    <xf numFmtId="0" fontId="116" fillId="39" borderId="14" xfId="0" applyFont="1" applyFill="1" applyBorder="1" applyAlignment="1">
      <alignment horizontal="left" vertical="center" wrapText="1"/>
    </xf>
    <xf numFmtId="4" fontId="31" fillId="39" borderId="14" xfId="66" applyNumberFormat="1" applyFont="1" applyFill="1" applyBorder="1" applyAlignment="1">
      <alignment horizontal="center" vertical="center"/>
    </xf>
    <xf numFmtId="0" fontId="22" fillId="0" borderId="90" xfId="0" applyFont="1" applyBorder="1" applyAlignment="1">
      <alignment horizontal="center" vertical="center" wrapText="1"/>
    </xf>
    <xf numFmtId="0" fontId="106" fillId="0" borderId="0" xfId="0" applyFont="1" applyAlignment="1">
      <alignment vertical="center"/>
    </xf>
    <xf numFmtId="0" fontId="107" fillId="0" borderId="0" xfId="0" applyFont="1" applyAlignment="1">
      <alignment vertical="center"/>
    </xf>
    <xf numFmtId="0" fontId="31" fillId="57" borderId="90" xfId="0" applyFont="1" applyFill="1" applyBorder="1" applyAlignment="1">
      <alignment horizontal="center" vertical="center"/>
    </xf>
    <xf numFmtId="0" fontId="31" fillId="57" borderId="91" xfId="0" applyFont="1" applyFill="1" applyBorder="1" applyAlignment="1">
      <alignment horizontal="center" vertical="center"/>
    </xf>
    <xf numFmtId="0" fontId="31" fillId="57" borderId="41" xfId="0" applyFont="1" applyFill="1" applyBorder="1" applyAlignment="1">
      <alignment horizontal="center" vertical="center"/>
    </xf>
    <xf numFmtId="0" fontId="117" fillId="38" borderId="121" xfId="0" applyFont="1" applyFill="1" applyBorder="1" applyAlignment="1">
      <alignment horizontal="center" vertical="center"/>
    </xf>
    <xf numFmtId="0" fontId="117" fillId="38" borderId="32" xfId="0" applyFont="1" applyFill="1" applyBorder="1" applyAlignment="1">
      <alignment horizontal="center" vertical="center"/>
    </xf>
    <xf numFmtId="0" fontId="117" fillId="38" borderId="87" xfId="0" applyFont="1" applyFill="1" applyBorder="1" applyAlignment="1">
      <alignment horizontal="center" vertical="center"/>
    </xf>
    <xf numFmtId="0" fontId="104" fillId="38" borderId="122" xfId="0" applyFont="1" applyFill="1" applyBorder="1" applyAlignment="1">
      <alignment horizontal="center" vertical="center" textRotation="180" wrapText="1"/>
    </xf>
    <xf numFmtId="0" fontId="104" fillId="38" borderId="123" xfId="0" applyFont="1" applyFill="1" applyBorder="1" applyAlignment="1">
      <alignment horizontal="center" vertical="center" textRotation="180" wrapText="1"/>
    </xf>
    <xf numFmtId="0" fontId="104" fillId="38" borderId="124" xfId="0" applyFont="1" applyFill="1" applyBorder="1" applyAlignment="1">
      <alignment horizontal="center" vertical="center" textRotation="180" wrapText="1"/>
    </xf>
    <xf numFmtId="0" fontId="117" fillId="19" borderId="121" xfId="0" applyFont="1" applyFill="1" applyBorder="1" applyAlignment="1">
      <alignment horizontal="center" vertical="center"/>
    </xf>
    <xf numFmtId="0" fontId="117" fillId="19" borderId="32" xfId="0" applyFont="1" applyFill="1" applyBorder="1" applyAlignment="1">
      <alignment horizontal="center" vertical="center"/>
    </xf>
    <xf numFmtId="0" fontId="104" fillId="19" borderId="122" xfId="0" applyFont="1" applyFill="1" applyBorder="1" applyAlignment="1">
      <alignment horizontal="center" vertical="center" textRotation="180" wrapText="1"/>
    </xf>
    <xf numFmtId="0" fontId="104" fillId="19" borderId="123" xfId="0" applyFont="1" applyFill="1" applyBorder="1" applyAlignment="1">
      <alignment horizontal="center" vertical="center" textRotation="180" wrapText="1"/>
    </xf>
    <xf numFmtId="0" fontId="28" fillId="0" borderId="0" xfId="76" applyFont="1" applyBorder="1" applyAlignment="1">
      <alignment horizontal="center" vertical="center" wrapText="1"/>
      <protection/>
    </xf>
    <xf numFmtId="0" fontId="128" fillId="0" borderId="0" xfId="76" applyFont="1" applyBorder="1" applyAlignment="1">
      <alignment horizontal="center" vertical="center" wrapText="1"/>
      <protection/>
    </xf>
    <xf numFmtId="0" fontId="119" fillId="53" borderId="94" xfId="76" applyFont="1" applyFill="1" applyBorder="1" applyAlignment="1">
      <alignment horizontal="center" vertical="center" wrapText="1"/>
      <protection/>
    </xf>
    <xf numFmtId="0" fontId="119" fillId="53" borderId="95" xfId="76" applyFont="1" applyFill="1" applyBorder="1" applyAlignment="1">
      <alignment horizontal="center" vertical="center" wrapText="1"/>
      <protection/>
    </xf>
    <xf numFmtId="0" fontId="119" fillId="53" borderId="68" xfId="76" applyFont="1" applyFill="1" applyBorder="1" applyAlignment="1">
      <alignment horizontal="center" vertical="center" wrapText="1"/>
      <protection/>
    </xf>
    <xf numFmtId="0" fontId="119" fillId="53" borderId="96" xfId="76" applyFont="1" applyFill="1" applyBorder="1" applyAlignment="1">
      <alignment horizontal="center" vertical="center" wrapText="1"/>
      <protection/>
    </xf>
    <xf numFmtId="0" fontId="119" fillId="53" borderId="97" xfId="76" applyFont="1" applyFill="1" applyBorder="1" applyAlignment="1">
      <alignment horizontal="center" vertical="center" wrapText="1"/>
      <protection/>
    </xf>
    <xf numFmtId="0" fontId="119" fillId="53" borderId="98" xfId="76" applyFont="1" applyFill="1" applyBorder="1" applyAlignment="1">
      <alignment horizontal="center" vertical="center" wrapText="1"/>
      <protection/>
    </xf>
    <xf numFmtId="0" fontId="10" fillId="38" borderId="0" xfId="76" applyFont="1" applyFill="1" applyBorder="1" applyAlignment="1">
      <alignment horizontal="center" vertical="center"/>
      <protection/>
    </xf>
    <xf numFmtId="0" fontId="10" fillId="38" borderId="99" xfId="76" applyFont="1" applyFill="1" applyBorder="1" applyAlignment="1">
      <alignment horizontal="center" vertical="center"/>
      <protection/>
    </xf>
    <xf numFmtId="0" fontId="3" fillId="0" borderId="0" xfId="76" applyFont="1" applyAlignment="1">
      <alignment horizontal="center" vertical="center"/>
      <protection/>
    </xf>
  </cellXfs>
  <cellStyles count="8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1" xfId="33"/>
    <cellStyle name="Buena" xfId="34"/>
    <cellStyle name="Cálculo" xfId="35"/>
    <cellStyle name="Celda de comprobación" xfId="36"/>
    <cellStyle name="Celda vinculada" xfId="37"/>
    <cellStyle name="Comma [0] 2" xfId="38"/>
    <cellStyle name="Comma 2" xfId="39"/>
    <cellStyle name="Comma 3" xfId="40"/>
    <cellStyle name="Comma 4" xfId="41"/>
    <cellStyle name="Date" xfId="42"/>
    <cellStyle name="Dezimal_PLAN ACCION 2009" xfId="43"/>
    <cellStyle name="Encabezado 4" xfId="44"/>
    <cellStyle name="Énfasis1" xfId="45"/>
    <cellStyle name="Énfasis2" xfId="46"/>
    <cellStyle name="Énfasis3" xfId="47"/>
    <cellStyle name="Énfasis4" xfId="48"/>
    <cellStyle name="Énfasis5" xfId="49"/>
    <cellStyle name="Énfasis6" xfId="50"/>
    <cellStyle name="Entrada" xfId="51"/>
    <cellStyle name="Euro" xfId="52"/>
    <cellStyle name="F2" xfId="53"/>
    <cellStyle name="F3" xfId="54"/>
    <cellStyle name="F4" xfId="55"/>
    <cellStyle name="F5" xfId="56"/>
    <cellStyle name="F6" xfId="57"/>
    <cellStyle name="F7" xfId="58"/>
    <cellStyle name="F8" xfId="59"/>
    <cellStyle name="Fixed" xfId="60"/>
    <cellStyle name="Heading1 1" xfId="61"/>
    <cellStyle name="Heading2" xfId="62"/>
    <cellStyle name="Hyperlink" xfId="63"/>
    <cellStyle name="Followed Hyperlink" xfId="64"/>
    <cellStyle name="Incorrecto" xfId="65"/>
    <cellStyle name="Comma" xfId="66"/>
    <cellStyle name="Comma [0]" xfId="67"/>
    <cellStyle name="Millares 2" xfId="68"/>
    <cellStyle name="Millares 3" xfId="69"/>
    <cellStyle name="Millares 4" xfId="70"/>
    <cellStyle name="Currency" xfId="71"/>
    <cellStyle name="Currency [0]" xfId="72"/>
    <cellStyle name="Neutral" xfId="73"/>
    <cellStyle name="Normal 2" xfId="74"/>
    <cellStyle name="Normal 2 2" xfId="75"/>
    <cellStyle name="Normal 3" xfId="76"/>
    <cellStyle name="Normal 4" xfId="77"/>
    <cellStyle name="Notas" xfId="78"/>
    <cellStyle name="Notas 2" xfId="79"/>
    <cellStyle name="Output_Ejemplo Plan de acción nov13-07" xfId="80"/>
    <cellStyle name="Percent 2" xfId="81"/>
    <cellStyle name="Percent 3" xfId="82"/>
    <cellStyle name="Percent" xfId="83"/>
    <cellStyle name="Porcentaje 2" xfId="84"/>
    <cellStyle name="Porcentaje 3" xfId="85"/>
    <cellStyle name="Porcentaje 4" xfId="86"/>
    <cellStyle name="Porcentaje 5" xfId="87"/>
    <cellStyle name="Porcentual 2" xfId="88"/>
    <cellStyle name="Prozent_PLAN ACCION 2009" xfId="89"/>
    <cellStyle name="Salida" xfId="90"/>
    <cellStyle name="Standard_PLAN ACCION 2009" xfId="91"/>
    <cellStyle name="Texto de advertencia" xfId="92"/>
    <cellStyle name="Texto explicativo" xfId="93"/>
    <cellStyle name="Título" xfId="94"/>
    <cellStyle name="Título 1" xfId="95"/>
    <cellStyle name="Título 2" xfId="96"/>
    <cellStyle name="Título 3" xfId="97"/>
    <cellStyle name="Total" xfId="98"/>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6"/>
      <c:rotY val="20"/>
      <c:depthPercent val="100"/>
      <c:rAngAx val="1"/>
    </c:view3D>
    <c:plotArea>
      <c:layout>
        <c:manualLayout>
          <c:xMode val="edge"/>
          <c:yMode val="edge"/>
          <c:x val="0.014"/>
          <c:y val="0.004"/>
          <c:w val="0.9905"/>
          <c:h val="0.7985"/>
        </c:manualLayout>
      </c:layout>
      <c:bar3DChart>
        <c:barDir val="col"/>
        <c:grouping val="clustered"/>
        <c:varyColors val="0"/>
        <c:ser>
          <c:idx val="1"/>
          <c:order val="0"/>
          <c:tx>
            <c:strRef>
              <c:f>'Evaluación '!$B$3</c:f>
              <c:strCache>
                <c:ptCount val="1"/>
                <c:pt idx="0">
                  <c:v>Desarrollo del Talento Humano Estatal</c:v>
                </c:pt>
              </c:strCache>
            </c:strRef>
          </c:tx>
          <c:spPr>
            <a:solidFill>
              <a:srgbClr val="0070C0"/>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'Evaluación '!$C$2:$M$2</c:f>
              <c:strCache/>
            </c:strRef>
          </c:cat>
          <c:val>
            <c:numRef>
              <c:f>'Evaluación '!$C$3:$M$3</c:f>
              <c:numCache/>
            </c:numRef>
          </c:val>
          <c:shape val="box"/>
        </c:ser>
        <c:ser>
          <c:idx val="2"/>
          <c:order val="1"/>
          <c:tx>
            <c:strRef>
              <c:f>'Evaluación '!$B$4</c:f>
              <c:strCache>
                <c:ptCount val="1"/>
                <c:pt idx="0">
                  <c:v>Gestión de Calidad</c:v>
                </c:pt>
              </c:strCache>
            </c:strRef>
          </c:tx>
          <c:spPr>
            <a:solidFill>
              <a:srgbClr val="7030A0"/>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'Evaluación '!$C$2:$M$2</c:f>
              <c:strCache/>
            </c:strRef>
          </c:cat>
          <c:val>
            <c:numRef>
              <c:f>'Evaluación '!$C$4:$M$4</c:f>
              <c:numCache/>
            </c:numRef>
          </c:val>
          <c:shape val="box"/>
        </c:ser>
        <c:ser>
          <c:idx val="3"/>
          <c:order val="2"/>
          <c:tx>
            <c:strRef>
              <c:f>'Evaluación '!$B$5</c:f>
              <c:strCache>
                <c:ptCount val="1"/>
                <c:pt idx="0">
                  <c:v>Democratización de la Administración Pública</c:v>
                </c:pt>
              </c:strCache>
            </c:strRef>
          </c:tx>
          <c:spPr>
            <a:solidFill>
              <a:srgbClr val="FFC000"/>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'Evaluación '!$C$2:$M$2</c:f>
              <c:strCache/>
            </c:strRef>
          </c:cat>
          <c:val>
            <c:numRef>
              <c:f>'Evaluación '!$C$5:$M$5</c:f>
              <c:numCache/>
            </c:numRef>
          </c:val>
          <c:shape val="box"/>
        </c:ser>
        <c:ser>
          <c:idx val="0"/>
          <c:order val="3"/>
          <c:tx>
            <c:strRef>
              <c:f>'Evaluación '!$B$6</c:f>
              <c:strCache>
                <c:ptCount val="1"/>
                <c:pt idx="0">
                  <c:v>Moralización y Transparencia en la Administración Pública</c:v>
                </c:pt>
              </c:strCache>
            </c:strRef>
          </c:tx>
          <c:spPr>
            <a:solidFill>
              <a:srgbClr val="619428"/>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619428"/>
              </a:solidFill>
              <a:ln w="3175">
                <a:solidFill>
                  <a:srgbClr val="666699"/>
                </a:solidFill>
              </a:ln>
            </c:spPr>
          </c:dPt>
          <c:cat>
            <c:strRef>
              <c:f>'Evaluación '!$C$2:$M$2</c:f>
              <c:strCache/>
            </c:strRef>
          </c:cat>
          <c:val>
            <c:numRef>
              <c:f>'Evaluación '!$C$6:$M$6</c:f>
              <c:numCache/>
            </c:numRef>
          </c:val>
          <c:shape val="box"/>
        </c:ser>
        <c:ser>
          <c:idx val="4"/>
          <c:order val="4"/>
          <c:tx>
            <c:strRef>
              <c:f>'Evaluación '!$B$7</c:f>
              <c:strCache>
                <c:ptCount val="1"/>
                <c:pt idx="0">
                  <c:v>Rediseños Organizacionales</c:v>
                </c:pt>
              </c:strCache>
            </c:strRef>
          </c:tx>
          <c:spPr>
            <a:solidFill>
              <a:srgbClr val="C00000"/>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'Evaluación '!$C$2:$M$2</c:f>
              <c:strCache/>
            </c:strRef>
          </c:cat>
          <c:val>
            <c:numRef>
              <c:f>'Evaluación '!$C$7:$M$7</c:f>
              <c:numCache/>
            </c:numRef>
          </c:val>
          <c:shape val="box"/>
        </c:ser>
        <c:gapWidth val="75"/>
        <c:shape val="box"/>
        <c:axId val="43926239"/>
        <c:axId val="30523700"/>
      </c:bar3DChart>
      <c:catAx>
        <c:axId val="4392623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1" i="0" u="none" baseline="0">
                <a:solidFill>
                  <a:srgbClr val="003366"/>
                </a:solidFill>
              </a:defRPr>
            </a:pPr>
          </a:p>
        </c:txPr>
        <c:crossAx val="30523700"/>
        <c:crosses val="autoZero"/>
        <c:auto val="1"/>
        <c:lblOffset val="100"/>
        <c:tickLblSkip val="1"/>
        <c:noMultiLvlLbl val="0"/>
      </c:catAx>
      <c:valAx>
        <c:axId val="3052370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3926239"/>
        <c:crossesAt val="1"/>
        <c:crossBetween val="between"/>
        <c:dispUnits/>
      </c:valAx>
      <c:spPr>
        <a:noFill/>
        <a:ln>
          <a:noFill/>
        </a:ln>
      </c:spPr>
    </c:plotArea>
    <c:legend>
      <c:legendPos val="b"/>
      <c:layout>
        <c:manualLayout>
          <c:xMode val="edge"/>
          <c:yMode val="edge"/>
          <c:x val="0.01175"/>
          <c:y val="0.789"/>
          <c:w val="0.5195"/>
          <c:h val="0.18"/>
        </c:manualLayout>
      </c:layout>
      <c:overlay val="0"/>
      <c:spPr>
        <a:noFill/>
        <a:ln w="3175">
          <a:noFill/>
        </a:ln>
      </c:spPr>
    </c:legend>
    <c:floor>
      <c:spPr>
        <a:solidFill>
          <a:srgbClr val="FBF3F3"/>
        </a:solidFill>
        <a:ln w="3175">
          <a:solidFill>
            <a:srgbClr val="808080"/>
          </a:solidFill>
        </a:ln>
      </c:spPr>
      <c:thickness val="0"/>
    </c:floor>
    <c:sideWall>
      <c:spPr>
        <a:solidFill>
          <a:srgbClr val="FBF3F3"/>
        </a:solidFill>
        <a:ln w="3175">
          <a:noFill/>
        </a:ln>
      </c:spPr>
      <c:thickness val="0"/>
    </c:sideWall>
    <c:backWall>
      <c:spPr>
        <a:solidFill>
          <a:srgbClr val="FBF3F3"/>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5"/>
      <c:hPercent val="17"/>
      <c:rotY val="20"/>
      <c:depthPercent val="100"/>
      <c:rAngAx val="1"/>
    </c:view3D>
    <c:plotArea>
      <c:layout>
        <c:manualLayout>
          <c:xMode val="edge"/>
          <c:yMode val="edge"/>
          <c:x val="0.0135"/>
          <c:y val="0.03475"/>
          <c:w val="0.9715"/>
          <c:h val="0.9265"/>
        </c:manualLayout>
      </c:layout>
      <c:bar3DChart>
        <c:barDir val="col"/>
        <c:grouping val="standard"/>
        <c:varyColors val="0"/>
        <c:ser>
          <c:idx val="1"/>
          <c:order val="0"/>
          <c:spPr>
            <a:solidFill>
              <a:srgbClr val="A2BEA4"/>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0C0"/>
              </a:solidFill>
              <a:ln w="3175">
                <a:solidFill>
                  <a:srgbClr val="339966"/>
                </a:solidFill>
              </a:ln>
            </c:spPr>
          </c:dPt>
          <c:dPt>
            <c:idx val="1"/>
            <c:invertIfNegative val="0"/>
            <c:spPr>
              <a:solidFill>
                <a:srgbClr val="7030A0"/>
              </a:solidFill>
              <a:ln w="3175">
                <a:solidFill>
                  <a:srgbClr val="339966"/>
                </a:solidFill>
              </a:ln>
            </c:spPr>
          </c:dPt>
          <c:dPt>
            <c:idx val="2"/>
            <c:invertIfNegative val="0"/>
            <c:spPr>
              <a:solidFill>
                <a:srgbClr val="FFC000"/>
              </a:solidFill>
              <a:ln w="3175">
                <a:solidFill>
                  <a:srgbClr val="339966"/>
                </a:solidFill>
              </a:ln>
            </c:spPr>
          </c:dPt>
          <c:dPt>
            <c:idx val="3"/>
            <c:invertIfNegative val="0"/>
            <c:spPr>
              <a:solidFill>
                <a:srgbClr val="619428"/>
              </a:solidFill>
              <a:ln w="3175">
                <a:solidFill>
                  <a:srgbClr val="339966"/>
                </a:solidFill>
              </a:ln>
            </c:spPr>
          </c:dPt>
          <c:dPt>
            <c:idx val="4"/>
            <c:invertIfNegative val="0"/>
            <c:spPr>
              <a:solidFill>
                <a:srgbClr val="C00000"/>
              </a:solidFill>
              <a:ln w="3175">
                <a:solidFill>
                  <a:srgbClr val="339966"/>
                </a:solidFill>
              </a:ln>
            </c:spPr>
          </c:dPt>
          <c:dLbls>
            <c:dLbl>
              <c:idx val="0"/>
              <c:delete val="1"/>
            </c:dLbl>
            <c:dLbl>
              <c:idx val="1"/>
              <c:layout>
                <c:manualLayout>
                  <c:x val="0"/>
                  <c:y val="0"/>
                </c:manualLayout>
              </c:layout>
              <c:txPr>
                <a:bodyPr vert="horz" rot="0" anchor="ctr"/>
                <a:lstStyle/>
                <a:p>
                  <a:pPr algn="ctr">
                    <a:defRPr lang="en-US" cap="none" sz="10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'Evaluación '!$B$3:$B$7</c:f>
              <c:strCache/>
            </c:strRef>
          </c:cat>
          <c:val>
            <c:numRef>
              <c:f>'Evaluación '!$N$3:$N$7</c:f>
              <c:numCache/>
            </c:numRef>
          </c:val>
          <c:shape val="box"/>
        </c:ser>
        <c:gapWidth val="300"/>
        <c:shape val="box"/>
        <c:axId val="31389221"/>
        <c:axId val="3228802"/>
        <c:axId val="11078363"/>
      </c:bar3DChart>
      <c:catAx>
        <c:axId val="3138922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3228802"/>
        <c:crosses val="autoZero"/>
        <c:auto val="1"/>
        <c:lblOffset val="100"/>
        <c:tickLblSkip val="1"/>
        <c:noMultiLvlLbl val="0"/>
      </c:catAx>
      <c:valAx>
        <c:axId val="3228802"/>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31389221"/>
        <c:crossesAt val="1"/>
        <c:crossBetween val="between"/>
        <c:dispUnits/>
      </c:valAx>
      <c:serAx>
        <c:axId val="11078363"/>
        <c:scaling>
          <c:orientation val="minMax"/>
        </c:scaling>
        <c:axPos val="b"/>
        <c:delete val="1"/>
        <c:majorTickMark val="out"/>
        <c:minorTickMark val="none"/>
        <c:tickLblPos val="nextTo"/>
        <c:crossAx val="3228802"/>
        <c:crosses val="autoZero"/>
        <c:tickLblSkip val="1"/>
        <c:tickMarkSkip val="1"/>
      </c:serAx>
      <c:spPr>
        <a:noFill/>
        <a:ln>
          <a:noFill/>
        </a:ln>
      </c:spPr>
    </c:plotArea>
    <c:floor>
      <c:spPr>
        <a:solidFill>
          <a:srgbClr val="EBF0EC"/>
        </a:solidFill>
        <a:ln w="3175">
          <a:solidFill>
            <a:srgbClr val="808080"/>
          </a:solidFill>
        </a:ln>
      </c:spPr>
      <c:thickness val="0"/>
    </c:floor>
    <c:sideWall>
      <c:spPr>
        <a:solidFill>
          <a:srgbClr val="EBF0EC"/>
        </a:solidFill>
        <a:ln w="3175">
          <a:noFill/>
        </a:ln>
      </c:spPr>
      <c:thickness val="0"/>
    </c:sideWall>
    <c:backWall>
      <c:spPr>
        <a:solidFill>
          <a:srgbClr val="EBF0EC"/>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0.17775</cdr:x>
      <cdr:y>0.527</cdr:y>
    </cdr:from>
    <cdr:to>
      <cdr:x>0.2255</cdr:x>
      <cdr:y>0.585</cdr:y>
    </cdr:to>
    <cdr:sp>
      <cdr:nvSpPr>
        <cdr:cNvPr id="1" name="1 CuadroTexto"/>
        <cdr:cNvSpPr txBox="1">
          <a:spLocks noChangeArrowheads="1"/>
        </cdr:cNvSpPr>
      </cdr:nvSpPr>
      <cdr:spPr>
        <a:xfrm rot="10800000" flipV="1">
          <a:off x="1219200" y="1428750"/>
          <a:ext cx="333375" cy="161925"/>
        </a:xfrm>
        <a:prstGeom prst="rect">
          <a:avLst/>
        </a:prstGeom>
        <a:noFill/>
        <a:ln w="9525" cmpd="sng">
          <a:noFill/>
        </a:ln>
      </cdr:spPr>
      <cdr:txBody>
        <a:bodyPr vertOverflow="clip" wrap="square"/>
        <a:p>
          <a:pPr algn="l">
            <a:defRPr/>
          </a:pPr>
          <a:r>
            <a:rPr lang="en-US" cap="none" sz="800" b="1" i="0" u="none" baseline="0">
              <a:solidFill>
                <a:srgbClr val="FFFFFF"/>
              </a:solidFill>
            </a:rPr>
            <a:t>82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10</xdr:row>
      <xdr:rowOff>142875</xdr:rowOff>
    </xdr:from>
    <xdr:to>
      <xdr:col>15</xdr:col>
      <xdr:colOff>47625</xdr:colOff>
      <xdr:row>26</xdr:row>
      <xdr:rowOff>114300</xdr:rowOff>
    </xdr:to>
    <xdr:graphicFrame>
      <xdr:nvGraphicFramePr>
        <xdr:cNvPr id="1" name="6 Gráfico"/>
        <xdr:cNvGraphicFramePr/>
      </xdr:nvGraphicFramePr>
      <xdr:xfrm>
        <a:off x="161925" y="5286375"/>
        <a:ext cx="7400925" cy="283845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29</xdr:row>
      <xdr:rowOff>66675</xdr:rowOff>
    </xdr:from>
    <xdr:to>
      <xdr:col>13</xdr:col>
      <xdr:colOff>447675</xdr:colOff>
      <xdr:row>46</xdr:row>
      <xdr:rowOff>38100</xdr:rowOff>
    </xdr:to>
    <xdr:graphicFrame>
      <xdr:nvGraphicFramePr>
        <xdr:cNvPr id="2" name="7 Gráfico"/>
        <xdr:cNvGraphicFramePr/>
      </xdr:nvGraphicFramePr>
      <xdr:xfrm>
        <a:off x="228600" y="9105900"/>
        <a:ext cx="6886575" cy="27241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os%20Planeaci&#243;n\2010\PLAN%20DE%20ACCI&#211;N%202010\Compaq_Propietario\Configuraci&#243;n%20local\Temp\wzb0d9\Infotep%20de%20San%20Andr&#233;s\Modelo%20San%20Andres%20nov21-07%209a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hormaza\AppData\Local\Microsoft\Windows\Temporary%20Internet%20Files\Content.Outlook\EZXWA6K4\PLAN%20DE%20ACCION%202012%20%20Y%20PLAN%20OPERATIVO\ESTRUCTURA%20PLAN%20DE%20ACCION%202012%20-%2031-ene-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os%20Planeaci&#243;n\2010\PLAN%20DE%20ACCI&#211;N%202010\Compaq_Propietario\Mis%20documentos\CMB%20OE%20DIC\SAN%20ANDRES\VISITA%20No%206%20SA\PLAN%20ACCION%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chormaza\AppData\Local\Microsoft\Windows\Temporary%20Internet%20Files\Content.Outlook\EZXWA6K4\FORMATO%20DE%20SEGUIMIENTO%20PASE%20-ENERO%2015-%202013-%20INFOTEP%20%20SAN%20ANDRES%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ODOS%20MIS%20DOCUMENTOS%20A%20OCTUBRE%2031%20DE%202011\PASE%202012\SEGUIMIENTO%20E%20INFORME%20II%20TRIMESTRE%20A&#209;O%202012\PLAN%20DE%20ACCION%202012%20%20Y%20PLAN%20OPERATIVO\ESTRUCTURA%20PLAN%20DE%20ACCION%202012%20-%2031-ene-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ecciones"/>
      <sheetName val="Nomin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ONOGRAMA SEGUIMIENTO AL PLAN "/>
      <sheetName val="PLAN DE ACCIÓN 2010 FILTRAR"/>
      <sheetName val="PLAN DE ACCIÓN 2011"/>
      <sheetName val="ESTRUCTURA BASICA"/>
      <sheetName val="PLAN DE ACCIÓN 2012"/>
      <sheetName val="SEGUIM PLAN DE ACCIÓN 2010 "/>
      <sheetName val="Hoja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AN ACC 2008"/>
      <sheetName val="DATO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LAN DE ACCIÓN 2012"/>
      <sheetName val="SEGMTO PASE DIC-31-2012"/>
      <sheetName val="Tramites a Racionalizar "/>
    </sheetNames>
    <sheetDataSet>
      <sheetData sheetId="0">
        <row r="20">
          <cell r="L20" t="str">
            <v>Coordinador SIG / Representante de la dirección</v>
          </cell>
          <cell r="M20" t="str">
            <v>Todos los procesos</v>
          </cell>
        </row>
        <row r="24">
          <cell r="L24" t="str">
            <v>Comité Integrado de Gestión</v>
          </cell>
          <cell r="M24" t="str">
            <v>todos los procesos competentes</v>
          </cell>
        </row>
        <row r="68">
          <cell r="L68" t="str">
            <v>Talento Humano</v>
          </cell>
          <cell r="M68" t="str">
            <v>todos los procesos competentes</v>
          </cell>
        </row>
        <row r="72">
          <cell r="L72" t="str">
            <v>Talento Humano</v>
          </cell>
          <cell r="M72" t="str">
            <v>MEN, todos los procesos</v>
          </cell>
        </row>
        <row r="74">
          <cell r="L74" t="str">
            <v>Talento Humano</v>
          </cell>
          <cell r="M74" t="str">
            <v>MEN, todos los procesos</v>
          </cell>
        </row>
        <row r="76">
          <cell r="L76" t="str">
            <v>Control Interno</v>
          </cell>
          <cell r="M76" t="str">
            <v>todos los procesos</v>
          </cell>
        </row>
        <row r="79">
          <cell r="L79" t="str">
            <v>Contratación</v>
          </cell>
          <cell r="M79" t="str">
            <v>Contratista asesoría jurídica / Control Interno</v>
          </cell>
        </row>
        <row r="80">
          <cell r="L80" t="str">
            <v>Contratación</v>
          </cell>
          <cell r="M80" t="str">
            <v>todos los procesos competentes</v>
          </cell>
        </row>
        <row r="81">
          <cell r="L81" t="str">
            <v>Contratación</v>
          </cell>
          <cell r="M81" t="str">
            <v>Contratista apoyo sistemas / Control Interno</v>
          </cell>
        </row>
        <row r="82">
          <cell r="L82" t="str">
            <v>Evaluación Integral / Comité Integrado de Gestión</v>
          </cell>
          <cell r="M82" t="str">
            <v>todos los procesos</v>
          </cell>
        </row>
        <row r="91">
          <cell r="L91" t="str">
            <v>Comité Integrado de Gestión</v>
          </cell>
          <cell r="M91" t="str">
            <v>Todos los procesos competentes</v>
          </cell>
        </row>
        <row r="92">
          <cell r="L92" t="str">
            <v>Secretaría General</v>
          </cell>
          <cell r="M92" t="str">
            <v>Todos los procesos competentes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RONOGRAMA SEGUIMIENTO AL PLAN "/>
      <sheetName val="PLAN DE ACCIÓN 2010 FILTRAR"/>
      <sheetName val="PLAN DE ACCIÓN 2011"/>
      <sheetName val="ESTRUCTURA BASICA"/>
      <sheetName val="PLAN DE ACCIÓN 2012"/>
      <sheetName val="SEGUIM PLAN DE ACCIÓN 2010 "/>
      <sheetName val="Hoja1"/>
    </sheetNames>
    <sheetDataSet>
      <sheetData sheetId="4">
        <row r="15">
          <cell r="L15" t="str">
            <v>Coordinador SIG / Planeación / Control Interno</v>
          </cell>
        </row>
      </sheetData>
    </sheetDataSet>
  </externalBook>
</externalLink>
</file>

<file path=xl/theme/theme1.xml><?xml version="1.0" encoding="utf-8"?>
<a:theme xmlns:a="http://schemas.openxmlformats.org/drawingml/2006/main" name="Office Theme">
  <a:themeElements>
    <a:clrScheme name="Fundición">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000" cap="flat" cmpd="sng" algn="ctr">
          <a:solidFill>
            <a:schemeClr val="phClr">
              <a:shade val="95000"/>
              <a:satMod val="105000"/>
            </a:scheme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2060"/>
  </sheetPr>
  <dimension ref="A1:U46"/>
  <sheetViews>
    <sheetView tabSelected="1" zoomScalePageLayoutView="0" workbookViewId="0" topLeftCell="A1">
      <selection activeCell="P4" sqref="P4"/>
    </sheetView>
  </sheetViews>
  <sheetFormatPr defaultColWidth="11.421875" defaultRowHeight="12.75"/>
  <cols>
    <col min="1" max="1" width="2.421875" style="0" customWidth="1"/>
    <col min="2" max="2" width="30.7109375" style="0" customWidth="1"/>
    <col min="3" max="8" width="5.7109375" style="0" customWidth="1"/>
    <col min="9" max="9" width="6.57421875" style="0" customWidth="1"/>
    <col min="10" max="10" width="8.00390625" style="0" customWidth="1"/>
    <col min="11" max="11" width="5.7109375" style="0" customWidth="1"/>
    <col min="12" max="12" width="6.57421875" style="0" customWidth="1"/>
    <col min="13" max="13" width="5.7109375" style="0" customWidth="1"/>
    <col min="14" max="14" width="12.7109375" style="0" customWidth="1"/>
    <col min="15" max="15" width="9.8515625" style="48" hidden="1" customWidth="1"/>
    <col min="16" max="16" width="16.57421875" style="48" customWidth="1"/>
    <col min="17" max="21" width="11.421875" style="514" customWidth="1"/>
  </cols>
  <sheetData>
    <row r="1" spans="2:14" ht="54.75" customHeight="1">
      <c r="B1" s="515" t="s">
        <v>605</v>
      </c>
      <c r="C1" s="515"/>
      <c r="D1" s="515"/>
      <c r="E1" s="515"/>
      <c r="F1" s="515"/>
      <c r="G1" s="515"/>
      <c r="H1" s="515"/>
      <c r="I1" s="515"/>
      <c r="J1" s="515"/>
      <c r="K1" s="515"/>
      <c r="L1" s="515"/>
      <c r="M1" s="515"/>
      <c r="N1" s="515"/>
    </row>
    <row r="2" spans="1:14" ht="73.5" customHeight="1">
      <c r="A2" s="3"/>
      <c r="B2" s="507" t="s">
        <v>14</v>
      </c>
      <c r="C2" s="508" t="s">
        <v>15</v>
      </c>
      <c r="D2" s="508" t="s">
        <v>5</v>
      </c>
      <c r="E2" s="508" t="s">
        <v>6</v>
      </c>
      <c r="F2" s="508" t="s">
        <v>7</v>
      </c>
      <c r="G2" s="508" t="s">
        <v>8</v>
      </c>
      <c r="H2" s="508" t="s">
        <v>9</v>
      </c>
      <c r="I2" s="508" t="s">
        <v>12</v>
      </c>
      <c r="J2" s="508" t="s">
        <v>602</v>
      </c>
      <c r="K2" s="508" t="s">
        <v>10</v>
      </c>
      <c r="L2" s="508" t="s">
        <v>11</v>
      </c>
      <c r="M2" s="508" t="s">
        <v>121</v>
      </c>
      <c r="N2" s="509" t="s">
        <v>509</v>
      </c>
    </row>
    <row r="3" spans="1:15" ht="34.5" customHeight="1">
      <c r="A3" s="3"/>
      <c r="B3" s="307" t="s">
        <v>0</v>
      </c>
      <c r="C3" s="308">
        <v>76</v>
      </c>
      <c r="D3" s="308">
        <v>100</v>
      </c>
      <c r="E3" s="308">
        <v>79</v>
      </c>
      <c r="F3" s="308">
        <v>67</v>
      </c>
      <c r="G3" s="308">
        <v>100</v>
      </c>
      <c r="H3" s="308">
        <v>93</v>
      </c>
      <c r="I3" s="308">
        <v>80</v>
      </c>
      <c r="J3" s="308">
        <v>50</v>
      </c>
      <c r="K3" s="308">
        <v>90</v>
      </c>
      <c r="L3" s="308">
        <v>97</v>
      </c>
      <c r="M3" s="308">
        <v>75</v>
      </c>
      <c r="N3" s="510">
        <f aca="true" t="shared" si="0" ref="N3:N8">SUM(C3:M3)/11</f>
        <v>82.45454545454545</v>
      </c>
      <c r="O3" s="49" t="e">
        <f>#REF!/3</f>
        <v>#REF!</v>
      </c>
    </row>
    <row r="4" spans="1:15" ht="34.5" customHeight="1">
      <c r="A4" s="3"/>
      <c r="B4" s="307" t="s">
        <v>1</v>
      </c>
      <c r="C4" s="308">
        <v>92</v>
      </c>
      <c r="D4" s="308">
        <v>100</v>
      </c>
      <c r="E4" s="308" t="s">
        <v>102</v>
      </c>
      <c r="F4" s="308">
        <v>95</v>
      </c>
      <c r="G4" s="308">
        <v>100</v>
      </c>
      <c r="H4" s="308">
        <v>100</v>
      </c>
      <c r="I4" s="308">
        <v>64</v>
      </c>
      <c r="J4" s="308">
        <v>100</v>
      </c>
      <c r="K4" s="308">
        <v>100</v>
      </c>
      <c r="L4" s="308">
        <v>93</v>
      </c>
      <c r="M4" s="308">
        <v>100</v>
      </c>
      <c r="N4" s="510">
        <f t="shared" si="0"/>
        <v>85.81818181818181</v>
      </c>
      <c r="O4" s="49" t="e">
        <f>#REF!/3</f>
        <v>#REF!</v>
      </c>
    </row>
    <row r="5" spans="1:15" ht="34.5" customHeight="1">
      <c r="A5" s="3"/>
      <c r="B5" s="307" t="s">
        <v>2</v>
      </c>
      <c r="C5" s="308">
        <v>100</v>
      </c>
      <c r="D5" s="308">
        <v>100</v>
      </c>
      <c r="E5" s="308">
        <v>100</v>
      </c>
      <c r="F5" s="308">
        <v>100</v>
      </c>
      <c r="G5" s="308">
        <v>100</v>
      </c>
      <c r="H5" s="308">
        <v>100</v>
      </c>
      <c r="I5" s="308">
        <v>75</v>
      </c>
      <c r="J5" s="308">
        <v>75</v>
      </c>
      <c r="K5" s="308">
        <v>100</v>
      </c>
      <c r="L5" s="308">
        <v>95</v>
      </c>
      <c r="M5" s="308">
        <v>100</v>
      </c>
      <c r="N5" s="510">
        <f t="shared" si="0"/>
        <v>95</v>
      </c>
      <c r="O5" s="49" t="e">
        <f>#REF!/3</f>
        <v>#REF!</v>
      </c>
    </row>
    <row r="6" spans="1:15" ht="46.5" customHeight="1">
      <c r="A6" s="3"/>
      <c r="B6" s="307" t="s">
        <v>3</v>
      </c>
      <c r="C6" s="308">
        <v>92</v>
      </c>
      <c r="D6" s="308">
        <v>100</v>
      </c>
      <c r="E6" s="308">
        <v>55</v>
      </c>
      <c r="F6" s="308">
        <v>100</v>
      </c>
      <c r="G6" s="308">
        <v>100</v>
      </c>
      <c r="H6" s="308">
        <v>100</v>
      </c>
      <c r="I6" s="308">
        <v>100</v>
      </c>
      <c r="J6" s="308">
        <v>92</v>
      </c>
      <c r="K6" s="308">
        <v>99</v>
      </c>
      <c r="L6" s="308">
        <v>90</v>
      </c>
      <c r="M6" s="308">
        <v>93</v>
      </c>
      <c r="N6" s="510">
        <f t="shared" si="0"/>
        <v>92.81818181818181</v>
      </c>
      <c r="O6" s="49" t="e">
        <f>#REF!/3</f>
        <v>#REF!</v>
      </c>
    </row>
    <row r="7" spans="1:16" ht="27.75" customHeight="1">
      <c r="A7" s="3"/>
      <c r="B7" s="307" t="s">
        <v>4</v>
      </c>
      <c r="C7" s="308">
        <v>83</v>
      </c>
      <c r="D7" s="308">
        <v>100</v>
      </c>
      <c r="E7" s="308">
        <v>68</v>
      </c>
      <c r="F7" s="308">
        <v>100</v>
      </c>
      <c r="G7" s="308">
        <v>100</v>
      </c>
      <c r="H7" s="308">
        <v>100</v>
      </c>
      <c r="I7" s="308">
        <v>77</v>
      </c>
      <c r="J7" s="308">
        <v>53</v>
      </c>
      <c r="K7" s="308">
        <v>100</v>
      </c>
      <c r="L7" s="308">
        <v>90</v>
      </c>
      <c r="M7" s="308">
        <v>87</v>
      </c>
      <c r="N7" s="510">
        <f t="shared" si="0"/>
        <v>87.0909090909091</v>
      </c>
      <c r="O7" s="49" t="e">
        <f>#REF!/3</f>
        <v>#REF!</v>
      </c>
      <c r="P7" s="49"/>
    </row>
    <row r="8" spans="1:15" ht="30" customHeight="1">
      <c r="A8" s="3"/>
      <c r="B8" s="512" t="s">
        <v>13</v>
      </c>
      <c r="C8" s="513">
        <v>89</v>
      </c>
      <c r="D8" s="513">
        <f>SUM(D4:D7)/4</f>
        <v>100</v>
      </c>
      <c r="E8" s="513">
        <f>SUM(E3:E7)/4</f>
        <v>75.5</v>
      </c>
      <c r="F8" s="513">
        <f aca="true" t="shared" si="1" ref="F8:M8">SUM(F3:F7)/5</f>
        <v>92.4</v>
      </c>
      <c r="G8" s="513">
        <f t="shared" si="1"/>
        <v>100</v>
      </c>
      <c r="H8" s="513">
        <f t="shared" si="1"/>
        <v>98.6</v>
      </c>
      <c r="I8" s="513">
        <f t="shared" si="1"/>
        <v>79.2</v>
      </c>
      <c r="J8" s="513">
        <f t="shared" si="1"/>
        <v>74</v>
      </c>
      <c r="K8" s="513">
        <v>98</v>
      </c>
      <c r="L8" s="513">
        <f t="shared" si="1"/>
        <v>93</v>
      </c>
      <c r="M8" s="513">
        <f t="shared" si="1"/>
        <v>91</v>
      </c>
      <c r="N8" s="511">
        <f t="shared" si="0"/>
        <v>90.06363636363636</v>
      </c>
      <c r="O8" s="49" t="e">
        <f>#REF!/3</f>
        <v>#REF!</v>
      </c>
    </row>
    <row r="9" spans="2:21" s="2" customFormat="1" ht="34.5" customHeight="1">
      <c r="B9" s="271"/>
      <c r="C9" s="271"/>
      <c r="D9" s="271"/>
      <c r="E9" s="271"/>
      <c r="F9" s="271"/>
      <c r="G9" s="271"/>
      <c r="H9" s="271"/>
      <c r="I9" s="271"/>
      <c r="J9" s="271"/>
      <c r="K9" s="271"/>
      <c r="L9" s="271"/>
      <c r="M9" s="271"/>
      <c r="N9" s="271"/>
      <c r="O9" s="48"/>
      <c r="P9" s="48"/>
      <c r="Q9" s="514"/>
      <c r="R9" s="514"/>
      <c r="S9" s="514"/>
      <c r="T9" s="514"/>
      <c r="U9" s="514"/>
    </row>
    <row r="10" spans="1:21" s="2" customFormat="1" ht="34.5" customHeight="1">
      <c r="A10" s="271"/>
      <c r="B10" s="516" t="s">
        <v>615</v>
      </c>
      <c r="C10" s="516"/>
      <c r="D10" s="516"/>
      <c r="E10" s="516"/>
      <c r="F10" s="516"/>
      <c r="G10" s="516"/>
      <c r="H10" s="516"/>
      <c r="I10" s="516"/>
      <c r="J10" s="516"/>
      <c r="K10" s="516"/>
      <c r="L10" s="516"/>
      <c r="M10" s="516"/>
      <c r="N10" s="516"/>
      <c r="O10" s="516"/>
      <c r="P10" s="516"/>
      <c r="Q10" s="514"/>
      <c r="R10" s="514"/>
      <c r="S10" s="514"/>
      <c r="T10" s="514"/>
      <c r="U10" s="514"/>
    </row>
    <row r="11" spans="1:21" s="2" customFormat="1" ht="34.5" customHeight="1">
      <c r="A11" s="271"/>
      <c r="B11" s="271"/>
      <c r="C11" s="271"/>
      <c r="D11" s="271"/>
      <c r="E11" s="271"/>
      <c r="F11" s="271"/>
      <c r="G11" s="271"/>
      <c r="H11" s="271"/>
      <c r="I11" s="271"/>
      <c r="J11" s="271"/>
      <c r="K11" s="271"/>
      <c r="L11" s="271"/>
      <c r="M11" s="271"/>
      <c r="N11" s="271"/>
      <c r="O11" s="48"/>
      <c r="P11" s="48"/>
      <c r="Q11" s="514"/>
      <c r="R11" s="514"/>
      <c r="S11" s="514"/>
      <c r="T11" s="514"/>
      <c r="U11" s="514"/>
    </row>
    <row r="12" spans="1:14" ht="12.75" customHeight="1">
      <c r="A12" s="514"/>
      <c r="B12" s="1"/>
      <c r="C12" s="1"/>
      <c r="D12" s="1"/>
      <c r="E12" s="1"/>
      <c r="F12" s="1"/>
      <c r="G12" s="1"/>
      <c r="H12" s="1"/>
      <c r="I12" s="1"/>
      <c r="J12" s="1"/>
      <c r="K12" s="1"/>
      <c r="L12" s="1"/>
      <c r="M12" s="1"/>
      <c r="N12" s="514"/>
    </row>
    <row r="13" spans="1:14" ht="12.75" customHeight="1">
      <c r="A13" s="514"/>
      <c r="B13" s="1"/>
      <c r="C13" s="1"/>
      <c r="D13" s="1"/>
      <c r="E13" s="1"/>
      <c r="F13" s="1"/>
      <c r="G13" s="1"/>
      <c r="H13" s="1"/>
      <c r="I13" s="1"/>
      <c r="J13" s="1"/>
      <c r="K13" s="1"/>
      <c r="L13" s="1"/>
      <c r="M13" s="1"/>
      <c r="N13" s="514"/>
    </row>
    <row r="14" spans="1:14" ht="12.75" customHeight="1">
      <c r="A14" s="514"/>
      <c r="B14" s="1"/>
      <c r="C14" s="1"/>
      <c r="D14" s="1"/>
      <c r="E14" s="1"/>
      <c r="F14" s="1"/>
      <c r="G14" s="1"/>
      <c r="H14" s="1"/>
      <c r="I14" s="1"/>
      <c r="J14" s="1"/>
      <c r="K14" s="1"/>
      <c r="L14" s="1"/>
      <c r="M14" s="1"/>
      <c r="N14" s="514"/>
    </row>
    <row r="15" spans="1:14" ht="12.75" customHeight="1">
      <c r="A15" s="514"/>
      <c r="B15" s="1"/>
      <c r="C15" s="1"/>
      <c r="D15" s="1"/>
      <c r="E15" s="1"/>
      <c r="F15" s="1"/>
      <c r="G15" s="1"/>
      <c r="H15" s="1"/>
      <c r="I15" s="1"/>
      <c r="J15" s="1"/>
      <c r="K15" s="1"/>
      <c r="L15" s="1"/>
      <c r="M15" s="1"/>
      <c r="N15" s="514"/>
    </row>
    <row r="16" spans="1:14" ht="12.75" customHeight="1">
      <c r="A16" s="514"/>
      <c r="B16" s="1"/>
      <c r="C16" s="1"/>
      <c r="D16" s="1"/>
      <c r="E16" s="1"/>
      <c r="F16" s="1"/>
      <c r="G16" s="1"/>
      <c r="H16" s="1"/>
      <c r="I16" s="1"/>
      <c r="J16" s="1"/>
      <c r="K16" s="1"/>
      <c r="L16" s="1"/>
      <c r="M16" s="1"/>
      <c r="N16" s="514"/>
    </row>
    <row r="17" spans="1:14" ht="12.75" customHeight="1">
      <c r="A17" s="514"/>
      <c r="B17" s="1"/>
      <c r="C17" s="1"/>
      <c r="D17" s="1"/>
      <c r="E17" s="1"/>
      <c r="F17" s="1"/>
      <c r="G17" s="1"/>
      <c r="H17" s="1"/>
      <c r="I17" s="1"/>
      <c r="J17" s="1"/>
      <c r="K17" s="1"/>
      <c r="L17" s="1"/>
      <c r="M17" s="1"/>
      <c r="N17" s="514"/>
    </row>
    <row r="18" spans="1:14" ht="12.75" customHeight="1">
      <c r="A18" s="514"/>
      <c r="B18" s="1"/>
      <c r="C18" s="1"/>
      <c r="D18" s="1"/>
      <c r="E18" s="1"/>
      <c r="F18" s="1"/>
      <c r="G18" s="1"/>
      <c r="H18" s="1"/>
      <c r="I18" s="1"/>
      <c r="J18" s="1"/>
      <c r="K18" s="1"/>
      <c r="L18" s="1"/>
      <c r="M18" s="1"/>
      <c r="N18" s="514"/>
    </row>
    <row r="19" spans="1:14" ht="12.75" customHeight="1">
      <c r="A19" s="514"/>
      <c r="B19" s="1"/>
      <c r="C19" s="1"/>
      <c r="D19" s="1"/>
      <c r="E19" s="1"/>
      <c r="F19" s="1"/>
      <c r="G19" s="1"/>
      <c r="H19" s="1"/>
      <c r="I19" s="1"/>
      <c r="J19" s="1"/>
      <c r="K19" s="1"/>
      <c r="L19" s="1"/>
      <c r="M19" s="1"/>
      <c r="N19" s="514"/>
    </row>
    <row r="20" spans="1:14" ht="12.75" customHeight="1">
      <c r="A20" s="514"/>
      <c r="B20" s="1"/>
      <c r="C20" s="1"/>
      <c r="D20" s="1"/>
      <c r="E20" s="1"/>
      <c r="F20" s="1"/>
      <c r="G20" s="1"/>
      <c r="H20" s="1"/>
      <c r="I20" s="1"/>
      <c r="J20" s="1"/>
      <c r="K20" s="1"/>
      <c r="L20" s="1"/>
      <c r="M20" s="1"/>
      <c r="N20" s="514"/>
    </row>
    <row r="21" spans="1:14" ht="12.75" customHeight="1">
      <c r="A21" s="514"/>
      <c r="B21" s="1"/>
      <c r="C21" s="1"/>
      <c r="D21" s="1"/>
      <c r="E21" s="1"/>
      <c r="F21" s="1"/>
      <c r="G21" s="1"/>
      <c r="H21" s="1"/>
      <c r="I21" s="1"/>
      <c r="J21" s="1"/>
      <c r="K21" s="1"/>
      <c r="L21" s="1"/>
      <c r="M21" s="1"/>
      <c r="N21" s="514"/>
    </row>
    <row r="22" spans="1:14" ht="12.75" customHeight="1">
      <c r="A22" s="514"/>
      <c r="B22" s="1"/>
      <c r="C22" s="1"/>
      <c r="D22" s="1"/>
      <c r="E22" s="1"/>
      <c r="F22" s="1"/>
      <c r="G22" s="1"/>
      <c r="H22" s="1"/>
      <c r="I22" s="1"/>
      <c r="J22" s="1"/>
      <c r="K22" s="1"/>
      <c r="L22" s="1"/>
      <c r="M22" s="1"/>
      <c r="N22" s="514"/>
    </row>
    <row r="23" spans="1:14" ht="12.75" customHeight="1">
      <c r="A23" s="514"/>
      <c r="B23" s="1"/>
      <c r="C23" s="1"/>
      <c r="D23" s="1"/>
      <c r="E23" s="1"/>
      <c r="F23" s="1"/>
      <c r="G23" s="1"/>
      <c r="H23" s="1"/>
      <c r="I23" s="1"/>
      <c r="J23" s="1"/>
      <c r="K23" s="1"/>
      <c r="L23" s="1"/>
      <c r="M23" s="1"/>
      <c r="N23" s="514"/>
    </row>
    <row r="24" spans="1:14" ht="12.75" customHeight="1">
      <c r="A24" s="514"/>
      <c r="B24" s="1"/>
      <c r="C24" s="1"/>
      <c r="D24" s="1"/>
      <c r="E24" s="1"/>
      <c r="F24" s="1"/>
      <c r="G24" s="1"/>
      <c r="H24" s="1"/>
      <c r="I24" s="1"/>
      <c r="J24" s="1"/>
      <c r="K24" s="1"/>
      <c r="L24" s="1"/>
      <c r="M24" s="1"/>
      <c r="N24" s="514"/>
    </row>
    <row r="25" spans="1:14" ht="12.75" customHeight="1">
      <c r="A25" s="514"/>
      <c r="B25" s="1"/>
      <c r="C25" s="1"/>
      <c r="D25" s="1"/>
      <c r="E25" s="1"/>
      <c r="F25" s="1"/>
      <c r="G25" s="1"/>
      <c r="H25" s="1"/>
      <c r="I25" s="1"/>
      <c r="J25" s="1"/>
      <c r="K25" s="1"/>
      <c r="L25" s="1"/>
      <c r="M25" s="1"/>
      <c r="N25" s="514"/>
    </row>
    <row r="26" spans="1:14" ht="12.75" customHeight="1">
      <c r="A26" s="514"/>
      <c r="B26" s="1"/>
      <c r="C26" s="1"/>
      <c r="D26" s="1"/>
      <c r="E26" s="1"/>
      <c r="F26" s="1"/>
      <c r="G26" s="1"/>
      <c r="H26" s="1"/>
      <c r="I26" s="1"/>
      <c r="J26" s="1"/>
      <c r="K26" s="1"/>
      <c r="L26" s="1"/>
      <c r="M26" s="1"/>
      <c r="N26" s="514"/>
    </row>
    <row r="27" spans="1:14" ht="12.75" customHeight="1">
      <c r="A27" s="514"/>
      <c r="B27" s="1"/>
      <c r="C27" s="1"/>
      <c r="D27" s="1"/>
      <c r="E27" s="1"/>
      <c r="F27" s="1"/>
      <c r="G27" s="1"/>
      <c r="H27" s="1"/>
      <c r="I27" s="1"/>
      <c r="J27" s="1"/>
      <c r="K27" s="1"/>
      <c r="L27" s="1"/>
      <c r="M27" s="1"/>
      <c r="N27" s="514"/>
    </row>
    <row r="28" spans="2:14" ht="23.25" customHeight="1">
      <c r="B28" s="516" t="s">
        <v>606</v>
      </c>
      <c r="C28" s="516"/>
      <c r="D28" s="516"/>
      <c r="E28" s="516"/>
      <c r="F28" s="516"/>
      <c r="G28" s="516"/>
      <c r="H28" s="516"/>
      <c r="I28" s="516"/>
      <c r="J28" s="516"/>
      <c r="K28" s="516"/>
      <c r="L28" s="516"/>
      <c r="M28" s="516"/>
      <c r="N28" s="516"/>
    </row>
    <row r="29" spans="1:14" ht="45" customHeight="1">
      <c r="A29" s="271"/>
      <c r="B29" s="516"/>
      <c r="C29" s="516"/>
      <c r="D29" s="516"/>
      <c r="E29" s="516"/>
      <c r="F29" s="516"/>
      <c r="G29" s="516"/>
      <c r="H29" s="516"/>
      <c r="I29" s="516"/>
      <c r="J29" s="516"/>
      <c r="K29" s="516"/>
      <c r="L29" s="516"/>
      <c r="M29" s="516"/>
      <c r="N29" s="516"/>
    </row>
    <row r="30" spans="15:21" s="1" customFormat="1" ht="12.75" customHeight="1">
      <c r="O30" s="48"/>
      <c r="P30" s="48"/>
      <c r="Q30" s="514"/>
      <c r="R30" s="514"/>
      <c r="S30" s="514"/>
      <c r="T30" s="514"/>
      <c r="U30" s="514"/>
    </row>
    <row r="31" ht="12.75" customHeight="1">
      <c r="A31" s="514"/>
    </row>
    <row r="32" ht="12.75" customHeight="1">
      <c r="A32" s="514"/>
    </row>
    <row r="33" ht="12.75" customHeight="1">
      <c r="A33" s="514"/>
    </row>
    <row r="34" ht="12.75" customHeight="1">
      <c r="A34" s="514"/>
    </row>
    <row r="35" ht="12.75" customHeight="1">
      <c r="A35" s="514"/>
    </row>
    <row r="36" ht="12.75" customHeight="1">
      <c r="A36" s="514"/>
    </row>
    <row r="37" ht="12.75" customHeight="1">
      <c r="A37" s="514"/>
    </row>
    <row r="38" ht="12.75" customHeight="1">
      <c r="A38" s="514"/>
    </row>
    <row r="39" ht="12.75" customHeight="1">
      <c r="A39" s="514"/>
    </row>
    <row r="40" ht="12.75" customHeight="1">
      <c r="A40" s="514"/>
    </row>
    <row r="41" ht="12.75" customHeight="1">
      <c r="A41" s="514"/>
    </row>
    <row r="42" ht="12.75" customHeight="1">
      <c r="A42" s="514"/>
    </row>
    <row r="43" ht="12.75" customHeight="1">
      <c r="A43" s="514"/>
    </row>
    <row r="44" ht="12.75" customHeight="1">
      <c r="A44" s="514"/>
    </row>
    <row r="45" ht="12.75" customHeight="1">
      <c r="A45" s="514"/>
    </row>
    <row r="46" ht="12.75" customHeight="1">
      <c r="A46" s="514"/>
    </row>
  </sheetData>
  <sheetProtection/>
  <mergeCells count="7">
    <mergeCell ref="Q1:U65536"/>
    <mergeCell ref="A12:A27"/>
    <mergeCell ref="N12:N27"/>
    <mergeCell ref="A31:A46"/>
    <mergeCell ref="B1:N1"/>
    <mergeCell ref="B28:N29"/>
    <mergeCell ref="B10:P10"/>
  </mergeCells>
  <conditionalFormatting sqref="C2:M2">
    <cfRule type="iconSet" priority="30" dxfId="0">
      <iconSet iconSet="3TrafficLights1">
        <cfvo type="percent" val="0"/>
        <cfvo type="percent" val="33"/>
        <cfvo type="percent" val="67"/>
      </iconSet>
    </cfRule>
  </conditionalFormatting>
  <conditionalFormatting sqref="C2:M2">
    <cfRule type="iconSet" priority="31" dxfId="0">
      <iconSet iconSet="3TrafficLights1">
        <cfvo type="percent" val="0"/>
        <cfvo type="percent" val="33"/>
        <cfvo type="percent" val="67"/>
      </iconSet>
    </cfRule>
  </conditionalFormatting>
  <printOptions/>
  <pageMargins left="1.1023622047244095" right="0.7086614173228347" top="0.7480314960629921" bottom="0.7480314960629921" header="0.31496062992125984" footer="0.31496062992125984"/>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theme="7" tint="-0.24997000396251678"/>
  </sheetPr>
  <dimension ref="A1:M37"/>
  <sheetViews>
    <sheetView zoomScalePageLayoutView="0" workbookViewId="0" topLeftCell="A25">
      <selection activeCell="A27" sqref="A27:K27"/>
    </sheetView>
  </sheetViews>
  <sheetFormatPr defaultColWidth="11.421875" defaultRowHeight="12.75"/>
  <cols>
    <col min="1" max="1" width="3.8515625" style="403" bestFit="1" customWidth="1"/>
    <col min="2" max="2" width="17.28125" style="0" customWidth="1"/>
    <col min="3" max="3" width="34.57421875" style="0" customWidth="1"/>
    <col min="4" max="4" width="15.00390625" style="0" hidden="1" customWidth="1"/>
    <col min="5" max="5" width="12.140625" style="331" customWidth="1"/>
    <col min="8" max="8" width="14.57421875" style="171" customWidth="1"/>
    <col min="9" max="9" width="16.57421875" style="332" customWidth="1"/>
    <col min="10" max="10" width="16.57421875" style="171" customWidth="1"/>
    <col min="11" max="11" width="28.57421875" style="1" customWidth="1"/>
    <col min="13" max="13" width="42.57421875" style="0" customWidth="1"/>
  </cols>
  <sheetData>
    <row r="1" spans="1:13" ht="50.25" customHeight="1" thickBot="1">
      <c r="A1" s="755" t="s">
        <v>611</v>
      </c>
      <c r="B1" s="739"/>
      <c r="C1" s="739"/>
      <c r="D1" s="739"/>
      <c r="E1" s="739"/>
      <c r="F1" s="739"/>
      <c r="G1" s="739"/>
      <c r="H1" s="739"/>
      <c r="I1" s="739"/>
      <c r="J1" s="739"/>
      <c r="K1" s="739"/>
      <c r="L1" s="739"/>
      <c r="M1" s="740"/>
    </row>
    <row r="2" spans="1:13" ht="24.75" customHeight="1" thickBot="1">
      <c r="A2" s="756" t="s">
        <v>508</v>
      </c>
      <c r="B2" s="757"/>
      <c r="C2" s="757"/>
      <c r="D2" s="757"/>
      <c r="E2" s="757"/>
      <c r="F2" s="757"/>
      <c r="G2" s="757"/>
      <c r="H2" s="757"/>
      <c r="I2" s="757"/>
      <c r="J2" s="757"/>
      <c r="K2" s="757"/>
      <c r="L2" s="59"/>
      <c r="M2" s="59"/>
    </row>
    <row r="3" spans="1:13" ht="15.75" thickBot="1">
      <c r="A3" s="330"/>
      <c r="B3" s="5"/>
      <c r="C3" s="5"/>
      <c r="D3" s="5"/>
      <c r="F3" s="5"/>
      <c r="G3" s="5"/>
      <c r="H3" s="215"/>
      <c r="J3" s="758" t="s">
        <v>532</v>
      </c>
      <c r="K3" s="759"/>
      <c r="L3" s="760"/>
      <c r="M3" s="59"/>
    </row>
    <row r="4" spans="1:13" s="337" customFormat="1" ht="42" customHeight="1">
      <c r="A4" s="333" t="s">
        <v>18</v>
      </c>
      <c r="B4" s="334" t="s">
        <v>29</v>
      </c>
      <c r="C4" s="335" t="s">
        <v>28</v>
      </c>
      <c r="D4" s="335" t="s">
        <v>533</v>
      </c>
      <c r="E4" s="334" t="s">
        <v>27</v>
      </c>
      <c r="F4" s="334" t="s">
        <v>26</v>
      </c>
      <c r="G4" s="334" t="s">
        <v>25</v>
      </c>
      <c r="H4" s="334" t="s">
        <v>24</v>
      </c>
      <c r="I4" s="334" t="s">
        <v>23</v>
      </c>
      <c r="J4" s="334" t="s">
        <v>22</v>
      </c>
      <c r="K4" s="334" t="s">
        <v>21</v>
      </c>
      <c r="L4" s="334" t="s">
        <v>20</v>
      </c>
      <c r="M4" s="336" t="s">
        <v>19</v>
      </c>
    </row>
    <row r="5" spans="1:13" s="6" customFormat="1" ht="75.75" customHeight="1">
      <c r="A5" s="761">
        <v>1</v>
      </c>
      <c r="B5" s="764" t="s">
        <v>0</v>
      </c>
      <c r="C5" s="338" t="s">
        <v>100</v>
      </c>
      <c r="D5" s="339" t="s">
        <v>534</v>
      </c>
      <c r="E5" s="340">
        <v>1</v>
      </c>
      <c r="F5" s="341">
        <v>41000</v>
      </c>
      <c r="G5" s="341">
        <v>41090</v>
      </c>
      <c r="H5" s="342" t="s">
        <v>535</v>
      </c>
      <c r="I5" s="343" t="str">
        <f>+'[4]PLAN DE ACCIÓN 2012'!L74</f>
        <v>Talento Humano</v>
      </c>
      <c r="J5" s="344" t="str">
        <f>+'[4]PLAN DE ACCIÓN 2012'!M74</f>
        <v>MEN, todos los procesos</v>
      </c>
      <c r="K5" s="10" t="s">
        <v>536</v>
      </c>
      <c r="L5" s="345">
        <v>100</v>
      </c>
      <c r="M5" s="10" t="s">
        <v>537</v>
      </c>
    </row>
    <row r="6" spans="1:13" s="6" customFormat="1" ht="57.75" customHeight="1">
      <c r="A6" s="762"/>
      <c r="B6" s="765"/>
      <c r="C6" s="338" t="s">
        <v>97</v>
      </c>
      <c r="D6" s="338" t="s">
        <v>388</v>
      </c>
      <c r="E6" s="340">
        <v>1</v>
      </c>
      <c r="F6" s="341">
        <v>40909</v>
      </c>
      <c r="G6" s="341">
        <v>41274</v>
      </c>
      <c r="H6" s="346" t="s">
        <v>96</v>
      </c>
      <c r="I6" s="347" t="s">
        <v>254</v>
      </c>
      <c r="J6" s="342" t="s">
        <v>538</v>
      </c>
      <c r="K6" s="10" t="s">
        <v>536</v>
      </c>
      <c r="L6" s="345">
        <v>100</v>
      </c>
      <c r="M6" s="10" t="s">
        <v>539</v>
      </c>
    </row>
    <row r="7" spans="1:13" s="6" customFormat="1" ht="45.75" customHeight="1">
      <c r="A7" s="762"/>
      <c r="B7" s="765"/>
      <c r="C7" s="338" t="s">
        <v>94</v>
      </c>
      <c r="D7" s="338" t="s">
        <v>390</v>
      </c>
      <c r="E7" s="340">
        <v>1</v>
      </c>
      <c r="F7" s="341">
        <v>40909</v>
      </c>
      <c r="G7" s="341">
        <v>41274</v>
      </c>
      <c r="H7" s="346" t="s">
        <v>93</v>
      </c>
      <c r="I7" s="347" t="s">
        <v>254</v>
      </c>
      <c r="J7" s="342" t="s">
        <v>538</v>
      </c>
      <c r="K7" s="348" t="s">
        <v>540</v>
      </c>
      <c r="L7" s="345">
        <v>100</v>
      </c>
      <c r="M7" s="10" t="s">
        <v>539</v>
      </c>
    </row>
    <row r="8" spans="1:13" s="6" customFormat="1" ht="48" customHeight="1" thickBot="1">
      <c r="A8" s="762"/>
      <c r="B8" s="765"/>
      <c r="C8" s="338" t="s">
        <v>60</v>
      </c>
      <c r="D8" s="338" t="s">
        <v>541</v>
      </c>
      <c r="E8" s="340">
        <v>1</v>
      </c>
      <c r="F8" s="341">
        <v>40909</v>
      </c>
      <c r="G8" s="341">
        <v>41274</v>
      </c>
      <c r="H8" s="346" t="s">
        <v>92</v>
      </c>
      <c r="I8" s="347" t="s">
        <v>254</v>
      </c>
      <c r="J8" s="349" t="s">
        <v>538</v>
      </c>
      <c r="K8" s="348" t="s">
        <v>542</v>
      </c>
      <c r="L8" s="350">
        <v>100</v>
      </c>
      <c r="M8" s="351" t="s">
        <v>543</v>
      </c>
    </row>
    <row r="9" spans="1:13" s="6" customFormat="1" ht="87" customHeight="1" thickBot="1">
      <c r="A9" s="763"/>
      <c r="B9" s="766"/>
      <c r="C9" s="338" t="s">
        <v>59</v>
      </c>
      <c r="D9" s="339" t="s">
        <v>544</v>
      </c>
      <c r="E9" s="352">
        <v>0.8</v>
      </c>
      <c r="F9" s="341">
        <v>41183</v>
      </c>
      <c r="G9" s="353" t="s">
        <v>545</v>
      </c>
      <c r="H9" s="342" t="s">
        <v>546</v>
      </c>
      <c r="I9" s="343" t="str">
        <f>+'[4]PLAN DE ACCIÓN 2012'!L72</f>
        <v>Talento Humano</v>
      </c>
      <c r="J9" s="354" t="str">
        <f>+'[4]PLAN DE ACCIÓN 2012'!M72</f>
        <v>MEN, todos los procesos</v>
      </c>
      <c r="K9" s="355" t="s">
        <v>547</v>
      </c>
      <c r="L9" s="356">
        <v>0</v>
      </c>
      <c r="M9" s="10" t="s">
        <v>548</v>
      </c>
    </row>
    <row r="10" spans="1:13" s="6" customFormat="1" ht="159" customHeight="1">
      <c r="A10" s="767">
        <v>2</v>
      </c>
      <c r="B10" s="769" t="s">
        <v>1</v>
      </c>
      <c r="C10" s="357" t="s">
        <v>58</v>
      </c>
      <c r="D10" s="358" t="s">
        <v>549</v>
      </c>
      <c r="E10" s="359">
        <v>0.4</v>
      </c>
      <c r="F10" s="360">
        <v>41000</v>
      </c>
      <c r="G10" s="360">
        <v>41274</v>
      </c>
      <c r="H10" s="361" t="s">
        <v>550</v>
      </c>
      <c r="I10" s="362" t="str">
        <f>+'[5]PLAN DE ACCIÓN 2012'!$L$15</f>
        <v>Coordinador SIG / Planeación / Control Interno</v>
      </c>
      <c r="J10" s="361" t="str">
        <f>+'[5]PLAN DE ACCIÓN 2012'!$L$15</f>
        <v>Coordinador SIG / Planeación / Control Interno</v>
      </c>
      <c r="K10" s="363" t="s">
        <v>551</v>
      </c>
      <c r="L10" s="364">
        <v>100</v>
      </c>
      <c r="M10" s="365"/>
    </row>
    <row r="11" spans="1:13" s="6" customFormat="1" ht="218.25" customHeight="1" thickBot="1">
      <c r="A11" s="768"/>
      <c r="B11" s="770"/>
      <c r="C11" s="357" t="s">
        <v>56</v>
      </c>
      <c r="D11" s="358" t="s">
        <v>552</v>
      </c>
      <c r="E11" s="366">
        <v>2</v>
      </c>
      <c r="F11" s="360">
        <v>40909</v>
      </c>
      <c r="G11" s="360">
        <v>41274</v>
      </c>
      <c r="H11" s="361" t="s">
        <v>553</v>
      </c>
      <c r="I11" s="362" t="str">
        <f>+'[5]PLAN DE ACCIÓN 2012'!$L$15</f>
        <v>Coordinador SIG / Planeación / Control Interno</v>
      </c>
      <c r="J11" s="361" t="str">
        <f>+'[5]PLAN DE ACCIÓN 2012'!$L$15</f>
        <v>Coordinador SIG / Planeación / Control Interno</v>
      </c>
      <c r="K11" s="367" t="s">
        <v>554</v>
      </c>
      <c r="L11" s="364">
        <v>100</v>
      </c>
      <c r="M11" s="367" t="s">
        <v>555</v>
      </c>
    </row>
    <row r="12" spans="1:13" s="6" customFormat="1" ht="103.5" customHeight="1" thickBot="1">
      <c r="A12" s="768"/>
      <c r="B12" s="770"/>
      <c r="C12" s="357" t="s">
        <v>274</v>
      </c>
      <c r="D12" s="358" t="s">
        <v>556</v>
      </c>
      <c r="E12" s="366">
        <v>1</v>
      </c>
      <c r="F12" s="360">
        <v>40969</v>
      </c>
      <c r="G12" s="360">
        <v>41152</v>
      </c>
      <c r="H12" s="361" t="s">
        <v>557</v>
      </c>
      <c r="I12" s="362" t="str">
        <f>+'[5]PLAN DE ACCIÓN 2012'!$L$15</f>
        <v>Coordinador SIG / Planeación / Control Interno</v>
      </c>
      <c r="J12" s="361" t="str">
        <f>+'[5]PLAN DE ACCIÓN 2012'!$L$15</f>
        <v>Coordinador SIG / Planeación / Control Interno</v>
      </c>
      <c r="K12" s="368" t="s">
        <v>547</v>
      </c>
      <c r="L12" s="369">
        <v>0</v>
      </c>
      <c r="M12" s="367" t="s">
        <v>558</v>
      </c>
    </row>
    <row r="13" spans="1:13" s="6" customFormat="1" ht="111" customHeight="1" thickBot="1">
      <c r="A13" s="768"/>
      <c r="B13" s="770"/>
      <c r="C13" s="357" t="s">
        <v>83</v>
      </c>
      <c r="D13" s="358" t="s">
        <v>559</v>
      </c>
      <c r="E13" s="359">
        <v>1</v>
      </c>
      <c r="F13" s="360">
        <v>40969</v>
      </c>
      <c r="G13" s="360">
        <v>41090</v>
      </c>
      <c r="H13" s="361" t="s">
        <v>560</v>
      </c>
      <c r="I13" s="362" t="str">
        <f>+'[5]PLAN DE ACCIÓN 2012'!$L$15</f>
        <v>Coordinador SIG / Planeación / Control Interno</v>
      </c>
      <c r="J13" s="361" t="str">
        <f>+'[5]PLAN DE ACCIÓN 2012'!$L$15</f>
        <v>Coordinador SIG / Planeación / Control Interno</v>
      </c>
      <c r="K13" s="368" t="s">
        <v>547</v>
      </c>
      <c r="L13" s="364">
        <v>70</v>
      </c>
      <c r="M13" s="367" t="s">
        <v>561</v>
      </c>
    </row>
    <row r="14" spans="1:13" s="6" customFormat="1" ht="116.25" customHeight="1" thickBot="1">
      <c r="A14" s="768"/>
      <c r="B14" s="770"/>
      <c r="C14" s="357" t="s">
        <v>53</v>
      </c>
      <c r="D14" s="358" t="s">
        <v>562</v>
      </c>
      <c r="E14" s="366">
        <v>1</v>
      </c>
      <c r="F14" s="360">
        <v>41061</v>
      </c>
      <c r="G14" s="360">
        <v>41182</v>
      </c>
      <c r="H14" s="361" t="s">
        <v>563</v>
      </c>
      <c r="I14" s="362" t="str">
        <f>+'[5]PLAN DE ACCIÓN 2012'!$L$15</f>
        <v>Coordinador SIG / Planeación / Control Interno</v>
      </c>
      <c r="J14" s="370" t="s">
        <v>564</v>
      </c>
      <c r="K14" s="371" t="s">
        <v>565</v>
      </c>
      <c r="L14" s="369">
        <v>50</v>
      </c>
      <c r="M14" s="367" t="s">
        <v>566</v>
      </c>
    </row>
    <row r="15" spans="1:13" s="6" customFormat="1" ht="71.25" customHeight="1">
      <c r="A15" s="745">
        <v>3</v>
      </c>
      <c r="B15" s="747" t="s">
        <v>2</v>
      </c>
      <c r="C15" s="372" t="s">
        <v>51</v>
      </c>
      <c r="D15" s="373" t="s">
        <v>567</v>
      </c>
      <c r="E15" s="374">
        <v>40</v>
      </c>
      <c r="F15" s="375">
        <v>40909</v>
      </c>
      <c r="G15" s="375">
        <v>41274</v>
      </c>
      <c r="H15" s="376" t="s">
        <v>196</v>
      </c>
      <c r="I15" s="377" t="str">
        <f>+'[4]PLAN DE ACCIÓN 2012'!L92</f>
        <v>Secretaría General</v>
      </c>
      <c r="J15" s="377" t="str">
        <f>+'[4]PLAN DE ACCIÓN 2012'!M92</f>
        <v>Todos los procesos competentes</v>
      </c>
      <c r="K15" s="378" t="s">
        <v>568</v>
      </c>
      <c r="L15" s="379">
        <v>75</v>
      </c>
      <c r="M15" s="378" t="s">
        <v>569</v>
      </c>
    </row>
    <row r="16" spans="1:13" s="6" customFormat="1" ht="221.25" customHeight="1">
      <c r="A16" s="746"/>
      <c r="B16" s="748"/>
      <c r="C16" s="372" t="s">
        <v>50</v>
      </c>
      <c r="D16" s="373" t="s">
        <v>570</v>
      </c>
      <c r="E16" s="374">
        <v>1</v>
      </c>
      <c r="F16" s="375">
        <v>41061</v>
      </c>
      <c r="G16" s="375">
        <v>41152</v>
      </c>
      <c r="H16" s="376" t="s">
        <v>571</v>
      </c>
      <c r="I16" s="380" t="str">
        <f>+'[4]PLAN DE ACCIÓN 2012'!L76</f>
        <v>Control Interno</v>
      </c>
      <c r="J16" s="381" t="str">
        <f>+'[4]PLAN DE ACCIÓN 2012'!M76</f>
        <v>todos los procesos</v>
      </c>
      <c r="K16" s="378" t="s">
        <v>572</v>
      </c>
      <c r="L16" s="369">
        <v>75</v>
      </c>
      <c r="M16" s="378" t="s">
        <v>573</v>
      </c>
    </row>
    <row r="17" spans="1:13" s="6" customFormat="1" ht="74.25" customHeight="1">
      <c r="A17" s="749">
        <v>4</v>
      </c>
      <c r="B17" s="751" t="s">
        <v>3</v>
      </c>
      <c r="C17" s="753" t="s">
        <v>48</v>
      </c>
      <c r="D17" s="382" t="s">
        <v>574</v>
      </c>
      <c r="E17" s="383">
        <v>1</v>
      </c>
      <c r="F17" s="384">
        <v>40909</v>
      </c>
      <c r="G17" s="384">
        <v>41274</v>
      </c>
      <c r="H17" s="385" t="s">
        <v>575</v>
      </c>
      <c r="I17" s="386" t="str">
        <f>+'[4]PLAN DE ACCIÓN 2012'!L79</f>
        <v>Contratación</v>
      </c>
      <c r="J17" s="385" t="str">
        <f>+'[4]PLAN DE ACCIÓN 2012'!M79</f>
        <v>Contratista asesoría jurídica / Control Interno</v>
      </c>
      <c r="K17" s="387" t="s">
        <v>576</v>
      </c>
      <c r="L17" s="754">
        <v>100</v>
      </c>
      <c r="M17" s="732" t="s">
        <v>577</v>
      </c>
    </row>
    <row r="18" spans="1:13" s="6" customFormat="1" ht="72.75" customHeight="1">
      <c r="A18" s="750"/>
      <c r="B18" s="752"/>
      <c r="C18" s="753"/>
      <c r="D18" s="382" t="s">
        <v>578</v>
      </c>
      <c r="E18" s="383">
        <v>80</v>
      </c>
      <c r="F18" s="384">
        <v>40909</v>
      </c>
      <c r="G18" s="384">
        <v>41274</v>
      </c>
      <c r="H18" s="385" t="s">
        <v>579</v>
      </c>
      <c r="I18" s="386" t="str">
        <f>+'[4]PLAN DE ACCIÓN 2012'!L80</f>
        <v>Contratación</v>
      </c>
      <c r="J18" s="385" t="str">
        <f>+'[4]PLAN DE ACCIÓN 2012'!M80</f>
        <v>todos los procesos competentes</v>
      </c>
      <c r="K18" s="387" t="s">
        <v>576</v>
      </c>
      <c r="L18" s="754"/>
      <c r="M18" s="733"/>
    </row>
    <row r="19" spans="1:13" s="6" customFormat="1" ht="112.5" customHeight="1">
      <c r="A19" s="750"/>
      <c r="B19" s="752"/>
      <c r="C19" s="388" t="s">
        <v>45</v>
      </c>
      <c r="D19" s="382" t="s">
        <v>580</v>
      </c>
      <c r="E19" s="383">
        <v>4</v>
      </c>
      <c r="F19" s="384">
        <v>40999</v>
      </c>
      <c r="G19" s="384">
        <v>41274</v>
      </c>
      <c r="H19" s="385" t="s">
        <v>581</v>
      </c>
      <c r="I19" s="386" t="str">
        <f>+'[4]PLAN DE ACCIÓN 2012'!L81</f>
        <v>Contratación</v>
      </c>
      <c r="J19" s="385" t="str">
        <f>+'[4]PLAN DE ACCIÓN 2012'!M81</f>
        <v>Contratista apoyo sistemas / Control Interno</v>
      </c>
      <c r="K19" s="387" t="s">
        <v>582</v>
      </c>
      <c r="L19" s="389">
        <v>100</v>
      </c>
      <c r="M19" s="390" t="s">
        <v>583</v>
      </c>
    </row>
    <row r="20" spans="1:13" s="6" customFormat="1" ht="74.25" customHeight="1">
      <c r="A20" s="750"/>
      <c r="B20" s="752"/>
      <c r="C20" s="388" t="s">
        <v>42</v>
      </c>
      <c r="D20" s="382" t="s">
        <v>584</v>
      </c>
      <c r="E20" s="383">
        <v>2</v>
      </c>
      <c r="F20" s="384">
        <v>41000</v>
      </c>
      <c r="G20" s="384">
        <v>41274</v>
      </c>
      <c r="H20" s="385" t="s">
        <v>196</v>
      </c>
      <c r="I20" s="391" t="str">
        <f>+'[4]PLAN DE ACCIÓN 2012'!L20</f>
        <v>Coordinador SIG / Representante de la dirección</v>
      </c>
      <c r="J20" s="392" t="str">
        <f>+'[4]PLAN DE ACCIÓN 2012'!M20</f>
        <v>Todos los procesos</v>
      </c>
      <c r="K20" s="387" t="s">
        <v>585</v>
      </c>
      <c r="L20" s="389">
        <v>100</v>
      </c>
      <c r="M20" s="390" t="s">
        <v>586</v>
      </c>
    </row>
    <row r="21" spans="1:13" s="6" customFormat="1" ht="367.5" customHeight="1" thickBot="1">
      <c r="A21" s="750"/>
      <c r="B21" s="752"/>
      <c r="C21" s="388" t="s">
        <v>40</v>
      </c>
      <c r="D21" s="382" t="s">
        <v>587</v>
      </c>
      <c r="E21" s="383">
        <v>1</v>
      </c>
      <c r="F21" s="384">
        <v>40909</v>
      </c>
      <c r="G21" s="384">
        <v>41274</v>
      </c>
      <c r="H21" s="385" t="s">
        <v>588</v>
      </c>
      <c r="I21" s="386" t="str">
        <f>+'[4]PLAN DE ACCIÓN 2012'!L82</f>
        <v>Evaluación Integral / Comité Integrado de Gestión</v>
      </c>
      <c r="J21" s="385" t="str">
        <f>+'[4]PLAN DE ACCIÓN 2012'!M82</f>
        <v>todos los procesos</v>
      </c>
      <c r="K21" s="387" t="s">
        <v>589</v>
      </c>
      <c r="L21" s="389">
        <v>100</v>
      </c>
      <c r="M21" s="390" t="s">
        <v>590</v>
      </c>
    </row>
    <row r="22" spans="1:13" s="6" customFormat="1" ht="117" customHeight="1" thickBot="1">
      <c r="A22" s="734">
        <v>5</v>
      </c>
      <c r="B22" s="736" t="s">
        <v>4</v>
      </c>
      <c r="C22" s="393" t="s">
        <v>37</v>
      </c>
      <c r="D22" s="394" t="s">
        <v>591</v>
      </c>
      <c r="E22" s="395">
        <v>0.45</v>
      </c>
      <c r="F22" s="396">
        <v>41061</v>
      </c>
      <c r="G22" s="396">
        <v>41274</v>
      </c>
      <c r="H22" s="397" t="s">
        <v>592</v>
      </c>
      <c r="I22" s="398" t="str">
        <f>+'[4]PLAN DE ACCIÓN 2012'!L68</f>
        <v>Talento Humano</v>
      </c>
      <c r="J22" s="397" t="str">
        <f>+'[4]PLAN DE ACCIÓN 2012'!M68</f>
        <v>todos los procesos competentes</v>
      </c>
      <c r="K22" s="399" t="s">
        <v>547</v>
      </c>
      <c r="L22" s="400">
        <v>50</v>
      </c>
      <c r="M22" s="401" t="s">
        <v>593</v>
      </c>
    </row>
    <row r="23" spans="1:13" s="6" customFormat="1" ht="141" customHeight="1">
      <c r="A23" s="735"/>
      <c r="B23" s="737"/>
      <c r="C23" s="393" t="s">
        <v>34</v>
      </c>
      <c r="D23" s="394" t="s">
        <v>594</v>
      </c>
      <c r="E23" s="395">
        <v>1</v>
      </c>
      <c r="F23" s="396">
        <v>40909</v>
      </c>
      <c r="G23" s="396">
        <v>41274</v>
      </c>
      <c r="H23" s="397" t="s">
        <v>595</v>
      </c>
      <c r="I23" s="398" t="str">
        <f>+'[4]PLAN DE ACCIÓN 2012'!L91</f>
        <v>Comité Integrado de Gestión</v>
      </c>
      <c r="J23" s="397" t="str">
        <f>+'[4]PLAN DE ACCIÓN 2012'!M91</f>
        <v>Todos los procesos competentes</v>
      </c>
      <c r="K23" s="401" t="s">
        <v>596</v>
      </c>
      <c r="L23" s="400">
        <v>80</v>
      </c>
      <c r="M23" s="401" t="s">
        <v>597</v>
      </c>
    </row>
    <row r="24" spans="1:13" s="6" customFormat="1" ht="138" customHeight="1">
      <c r="A24" s="735"/>
      <c r="B24" s="737"/>
      <c r="C24" s="393" t="s">
        <v>31</v>
      </c>
      <c r="D24" s="394" t="s">
        <v>598</v>
      </c>
      <c r="E24" s="402">
        <v>45</v>
      </c>
      <c r="F24" s="396">
        <v>41061</v>
      </c>
      <c r="G24" s="396">
        <v>41274</v>
      </c>
      <c r="H24" s="397" t="s">
        <v>599</v>
      </c>
      <c r="I24" s="398" t="str">
        <f>+'[4]PLAN DE ACCIÓN 2012'!L24</f>
        <v>Comité Integrado de Gestión</v>
      </c>
      <c r="J24" s="397" t="str">
        <f>+'[4]PLAN DE ACCIÓN 2012'!M24</f>
        <v>todos los procesos competentes</v>
      </c>
      <c r="K24" s="401" t="s">
        <v>600</v>
      </c>
      <c r="L24" s="400">
        <v>100</v>
      </c>
      <c r="M24" s="401" t="s">
        <v>601</v>
      </c>
    </row>
    <row r="26" ht="15.75" thickBot="1"/>
    <row r="27" spans="1:11" ht="20.25" customHeight="1" thickBot="1">
      <c r="A27" s="738" t="s">
        <v>136</v>
      </c>
      <c r="B27" s="739"/>
      <c r="C27" s="739"/>
      <c r="D27" s="739"/>
      <c r="E27" s="739"/>
      <c r="F27" s="739"/>
      <c r="G27" s="739"/>
      <c r="H27" s="739"/>
      <c r="I27" s="739"/>
      <c r="J27" s="739"/>
      <c r="K27" s="740"/>
    </row>
    <row r="28" spans="1:11" ht="15.75" thickBot="1">
      <c r="A28" s="330"/>
      <c r="B28" s="5"/>
      <c r="C28" s="5"/>
      <c r="D28" s="5"/>
      <c r="F28" s="5"/>
      <c r="G28" s="5"/>
      <c r="H28" s="215"/>
      <c r="J28" s="215"/>
      <c r="K28" s="4"/>
    </row>
    <row r="29" spans="1:11" s="407" customFormat="1" ht="22.5" customHeight="1">
      <c r="A29" s="741" t="s">
        <v>18</v>
      </c>
      <c r="B29" s="743" t="s">
        <v>17</v>
      </c>
      <c r="C29" s="743" t="s">
        <v>16</v>
      </c>
      <c r="D29" s="404"/>
      <c r="E29" s="405"/>
      <c r="F29" s="406"/>
      <c r="H29" s="408"/>
      <c r="I29" s="405"/>
      <c r="J29" s="408"/>
      <c r="K29" s="409"/>
    </row>
    <row r="30" spans="1:11" s="407" customFormat="1" ht="24.75" customHeight="1">
      <c r="A30" s="742"/>
      <c r="B30" s="744"/>
      <c r="C30" s="744"/>
      <c r="D30" s="410"/>
      <c r="E30" s="405"/>
      <c r="F30" s="406"/>
      <c r="H30" s="408"/>
      <c r="I30" s="405"/>
      <c r="J30" s="408"/>
      <c r="K30" s="409"/>
    </row>
    <row r="31" spans="1:11" ht="45.75" customHeight="1">
      <c r="A31" s="411">
        <v>1</v>
      </c>
      <c r="B31" s="412" t="s">
        <v>0</v>
      </c>
      <c r="C31" s="413">
        <f>SUM(L5:L9)/5</f>
        <v>80</v>
      </c>
      <c r="D31" s="414"/>
      <c r="F31" s="5"/>
      <c r="H31" s="215"/>
      <c r="J31" s="215"/>
      <c r="K31" s="4"/>
    </row>
    <row r="32" spans="1:11" ht="42.75" customHeight="1">
      <c r="A32" s="415">
        <v>2</v>
      </c>
      <c r="B32" s="416" t="s">
        <v>1</v>
      </c>
      <c r="C32" s="417">
        <f>SUM(L10:L14)/5</f>
        <v>64</v>
      </c>
      <c r="D32" s="418"/>
      <c r="F32" s="5"/>
      <c r="H32" s="215"/>
      <c r="J32" s="215"/>
      <c r="K32" s="4"/>
    </row>
    <row r="33" spans="1:11" ht="46.5" customHeight="1">
      <c r="A33" s="411">
        <v>3</v>
      </c>
      <c r="B33" s="412" t="s">
        <v>2</v>
      </c>
      <c r="C33" s="413">
        <f>SUM(L15:L16)/2</f>
        <v>75</v>
      </c>
      <c r="D33" s="414"/>
      <c r="F33" s="5"/>
      <c r="H33" s="215"/>
      <c r="J33" s="215"/>
      <c r="K33" s="4"/>
    </row>
    <row r="34" spans="1:11" ht="51" customHeight="1">
      <c r="A34" s="415">
        <v>4</v>
      </c>
      <c r="B34" s="416" t="s">
        <v>3</v>
      </c>
      <c r="C34" s="417">
        <f>SUM(L17:L21)/4</f>
        <v>100</v>
      </c>
      <c r="D34" s="418"/>
      <c r="F34" s="5"/>
      <c r="H34" s="215"/>
      <c r="J34" s="215"/>
      <c r="K34" s="4"/>
    </row>
    <row r="35" spans="1:11" ht="30.75" customHeight="1">
      <c r="A35" s="411">
        <v>5</v>
      </c>
      <c r="B35" s="412" t="s">
        <v>4</v>
      </c>
      <c r="C35" s="413">
        <f>SUM(L22:L24)/3</f>
        <v>76.66666666666667</v>
      </c>
      <c r="D35" s="414"/>
      <c r="F35" s="5"/>
      <c r="H35" s="215"/>
      <c r="J35" s="215"/>
      <c r="K35" s="4"/>
    </row>
    <row r="36" spans="1:11" ht="32.25" customHeight="1" thickBot="1">
      <c r="A36" s="730" t="s">
        <v>320</v>
      </c>
      <c r="B36" s="731"/>
      <c r="C36" s="419">
        <f>SUM(C31:C35)/5</f>
        <v>79.13333333333334</v>
      </c>
      <c r="D36" s="420"/>
      <c r="F36" s="5"/>
      <c r="H36" s="215"/>
      <c r="J36" s="215"/>
      <c r="K36" s="4"/>
    </row>
    <row r="37" spans="1:11" ht="12.75">
      <c r="A37" s="524"/>
      <c r="B37" s="524"/>
      <c r="C37" s="524"/>
      <c r="D37" s="524"/>
      <c r="E37" s="524"/>
      <c r="F37" s="524"/>
      <c r="G37" s="524"/>
      <c r="H37" s="524"/>
      <c r="I37" s="524"/>
      <c r="J37" s="524"/>
      <c r="K37" s="524"/>
    </row>
  </sheetData>
  <sheetProtection/>
  <mergeCells count="22">
    <mergeCell ref="A1:M1"/>
    <mergeCell ref="A2:K2"/>
    <mergeCell ref="J3:L3"/>
    <mergeCell ref="A5:A9"/>
    <mergeCell ref="B5:B9"/>
    <mergeCell ref="A10:A14"/>
    <mergeCell ref="B10:B14"/>
    <mergeCell ref="A15:A16"/>
    <mergeCell ref="B15:B16"/>
    <mergeCell ref="A17:A21"/>
    <mergeCell ref="B17:B21"/>
    <mergeCell ref="C17:C18"/>
    <mergeCell ref="L17:L18"/>
    <mergeCell ref="A36:B36"/>
    <mergeCell ref="A37:K37"/>
    <mergeCell ref="M17:M18"/>
    <mergeCell ref="A22:A24"/>
    <mergeCell ref="B22:B24"/>
    <mergeCell ref="A27:K27"/>
    <mergeCell ref="A29:A30"/>
    <mergeCell ref="B29:B30"/>
    <mergeCell ref="C29:C30"/>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00B0F0"/>
  </sheetPr>
  <dimension ref="A3:L13"/>
  <sheetViews>
    <sheetView zoomScalePageLayoutView="0" workbookViewId="0" topLeftCell="A1">
      <selection activeCell="E9" sqref="E9"/>
    </sheetView>
  </sheetViews>
  <sheetFormatPr defaultColWidth="11.421875" defaultRowHeight="12.75"/>
  <cols>
    <col min="2" max="2" width="25.140625" style="0" customWidth="1"/>
    <col min="3" max="3" width="29.28125" style="0" customWidth="1"/>
    <col min="4" max="4" width="17.8515625" style="0" customWidth="1"/>
  </cols>
  <sheetData>
    <row r="3" spans="1:12" ht="20.25">
      <c r="A3" s="771" t="s">
        <v>612</v>
      </c>
      <c r="B3" s="772"/>
      <c r="C3" s="772"/>
      <c r="D3" s="772"/>
      <c r="E3" s="772"/>
      <c r="F3" s="772"/>
      <c r="G3" s="772"/>
      <c r="H3" s="772"/>
      <c r="I3" s="772"/>
      <c r="J3" s="772"/>
      <c r="K3" s="421"/>
      <c r="L3" s="421"/>
    </row>
    <row r="4" spans="1:12" ht="13.5" thickBot="1">
      <c r="A4" s="422"/>
      <c r="B4" s="423"/>
      <c r="C4" s="423"/>
      <c r="D4" s="423"/>
      <c r="E4" s="423"/>
      <c r="F4" s="423"/>
      <c r="G4" s="423"/>
      <c r="H4" s="423"/>
      <c r="I4" s="423"/>
      <c r="J4" s="423"/>
      <c r="K4" s="421"/>
      <c r="L4" s="421"/>
    </row>
    <row r="5" spans="1:12" ht="13.5" thickTop="1">
      <c r="A5" s="773" t="s">
        <v>18</v>
      </c>
      <c r="B5" s="775" t="s">
        <v>17</v>
      </c>
      <c r="C5" s="777" t="s">
        <v>16</v>
      </c>
      <c r="D5" s="423"/>
      <c r="E5" s="423"/>
      <c r="F5" s="421"/>
      <c r="G5" s="423"/>
      <c r="H5" s="423"/>
      <c r="I5" s="423"/>
      <c r="J5" s="423"/>
      <c r="K5" s="421"/>
      <c r="L5" s="421"/>
    </row>
    <row r="6" spans="1:12" ht="13.5" thickBot="1">
      <c r="A6" s="774"/>
      <c r="B6" s="776"/>
      <c r="C6" s="778"/>
      <c r="D6" s="423"/>
      <c r="E6" s="423"/>
      <c r="F6" s="421"/>
      <c r="G6" s="423"/>
      <c r="H6" s="423"/>
      <c r="I6" s="423"/>
      <c r="J6" s="423"/>
      <c r="K6" s="421"/>
      <c r="L6" s="421"/>
    </row>
    <row r="7" spans="1:12" ht="27" thickBot="1" thickTop="1">
      <c r="A7" s="424">
        <v>1</v>
      </c>
      <c r="B7" s="425" t="s">
        <v>0</v>
      </c>
      <c r="C7" s="426">
        <v>0.93</v>
      </c>
      <c r="D7" s="427"/>
      <c r="E7" s="423"/>
      <c r="F7" s="421"/>
      <c r="G7" s="423"/>
      <c r="H7" s="423"/>
      <c r="I7" s="423"/>
      <c r="J7" s="423"/>
      <c r="K7" s="421"/>
      <c r="L7" s="421"/>
    </row>
    <row r="8" spans="1:10" ht="13.5" thickBot="1">
      <c r="A8" s="428">
        <v>2</v>
      </c>
      <c r="B8" s="429" t="s">
        <v>1</v>
      </c>
      <c r="C8" s="430">
        <v>1</v>
      </c>
      <c r="D8" s="423"/>
      <c r="E8" s="423"/>
      <c r="F8" s="421"/>
      <c r="G8" s="423"/>
      <c r="H8" s="423"/>
      <c r="I8" s="423"/>
      <c r="J8" s="423"/>
    </row>
    <row r="9" spans="1:10" ht="26.25" thickBot="1">
      <c r="A9" s="431">
        <v>3</v>
      </c>
      <c r="B9" s="425" t="s">
        <v>2</v>
      </c>
      <c r="C9" s="432">
        <v>1</v>
      </c>
      <c r="D9" s="423"/>
      <c r="E9" s="423"/>
      <c r="F9" s="421"/>
      <c r="G9" s="423"/>
      <c r="H9" s="423"/>
      <c r="I9" s="423"/>
      <c r="J9" s="423"/>
    </row>
    <row r="10" spans="1:10" ht="39" thickBot="1">
      <c r="A10" s="428">
        <v>4</v>
      </c>
      <c r="B10" s="429" t="s">
        <v>3</v>
      </c>
      <c r="C10" s="430">
        <v>1</v>
      </c>
      <c r="D10" s="423"/>
      <c r="E10" s="423"/>
      <c r="F10" s="421"/>
      <c r="G10" s="423"/>
      <c r="H10" s="423"/>
      <c r="I10" s="423"/>
      <c r="J10" s="423"/>
    </row>
    <row r="11" spans="1:10" ht="26.25" thickBot="1">
      <c r="A11" s="433">
        <v>5</v>
      </c>
      <c r="B11" s="434" t="s">
        <v>4</v>
      </c>
      <c r="C11" s="435">
        <v>1</v>
      </c>
      <c r="D11" s="423"/>
      <c r="E11" s="423"/>
      <c r="F11" s="421"/>
      <c r="G11" s="423"/>
      <c r="H11" s="423"/>
      <c r="I11" s="423"/>
      <c r="J11" s="423"/>
    </row>
    <row r="12" spans="1:10" s="439" customFormat="1" ht="15.75" thickBot="1">
      <c r="A12" s="779" t="s">
        <v>320</v>
      </c>
      <c r="B12" s="780"/>
      <c r="C12" s="436">
        <v>0.99</v>
      </c>
      <c r="D12" s="437"/>
      <c r="E12" s="437"/>
      <c r="F12" s="438"/>
      <c r="G12" s="437"/>
      <c r="H12" s="437"/>
      <c r="I12" s="437"/>
      <c r="J12" s="437"/>
    </row>
    <row r="13" spans="1:10" ht="12.75">
      <c r="A13" s="781"/>
      <c r="B13" s="781"/>
      <c r="C13" s="781"/>
      <c r="D13" s="781"/>
      <c r="E13" s="781"/>
      <c r="F13" s="781"/>
      <c r="G13" s="781"/>
      <c r="H13" s="781"/>
      <c r="I13" s="781"/>
      <c r="J13" s="781"/>
    </row>
  </sheetData>
  <sheetProtection/>
  <mergeCells count="6">
    <mergeCell ref="A3:J3"/>
    <mergeCell ref="A5:A6"/>
    <mergeCell ref="B5:B6"/>
    <mergeCell ref="C5:C6"/>
    <mergeCell ref="A12:B12"/>
    <mergeCell ref="A13:J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7030A0"/>
  </sheetPr>
  <dimension ref="A1:L36"/>
  <sheetViews>
    <sheetView zoomScalePageLayoutView="0" workbookViewId="0" topLeftCell="A22">
      <selection activeCell="G4" sqref="G4"/>
    </sheetView>
  </sheetViews>
  <sheetFormatPr defaultColWidth="11.421875" defaultRowHeight="12.75"/>
  <cols>
    <col min="1" max="1" width="3.8515625" style="0" bestFit="1" customWidth="1"/>
    <col min="2" max="2" width="19.57421875" style="0" customWidth="1"/>
    <col min="3" max="3" width="21.00390625" style="0" customWidth="1"/>
    <col min="4" max="4" width="18.00390625" style="0" customWidth="1"/>
    <col min="8" max="8" width="14.7109375" style="0" customWidth="1"/>
    <col min="9" max="9" width="17.57421875" style="0" customWidth="1"/>
    <col min="10" max="10" width="26.57421875" style="6" customWidth="1"/>
    <col min="12" max="12" width="47.140625" style="0" customWidth="1"/>
  </cols>
  <sheetData>
    <row r="1" spans="1:12" ht="50.25" customHeight="1">
      <c r="A1" s="537" t="s">
        <v>607</v>
      </c>
      <c r="B1" s="517"/>
      <c r="C1" s="517"/>
      <c r="D1" s="517"/>
      <c r="E1" s="517"/>
      <c r="F1" s="517"/>
      <c r="G1" s="517"/>
      <c r="H1" s="517"/>
      <c r="I1" s="517"/>
      <c r="J1" s="51"/>
      <c r="K1" s="52"/>
      <c r="L1" s="52"/>
    </row>
    <row r="2" spans="1:12" ht="24.75" customHeight="1">
      <c r="A2" s="538" t="s">
        <v>101</v>
      </c>
      <c r="B2" s="538"/>
      <c r="C2" s="538"/>
      <c r="D2" s="538"/>
      <c r="E2" s="538"/>
      <c r="F2" s="538"/>
      <c r="G2" s="538"/>
      <c r="H2" s="538"/>
      <c r="I2" s="538"/>
      <c r="J2" s="538"/>
      <c r="K2" s="538"/>
      <c r="L2" s="538"/>
    </row>
    <row r="3" spans="1:9" ht="13.5" thickBot="1">
      <c r="A3" s="4"/>
      <c r="B3" s="5"/>
      <c r="C3" s="5"/>
      <c r="D3" s="5"/>
      <c r="E3" s="5"/>
      <c r="F3" s="5"/>
      <c r="G3" s="5"/>
      <c r="H3" s="5"/>
      <c r="I3" s="5"/>
    </row>
    <row r="4" spans="1:12" ht="42" customHeight="1" thickBot="1">
      <c r="A4" s="53" t="s">
        <v>18</v>
      </c>
      <c r="B4" s="54" t="s">
        <v>29</v>
      </c>
      <c r="C4" s="54" t="s">
        <v>28</v>
      </c>
      <c r="D4" s="54" t="s">
        <v>27</v>
      </c>
      <c r="E4" s="54" t="s">
        <v>26</v>
      </c>
      <c r="F4" s="54" t="s">
        <v>25</v>
      </c>
      <c r="G4" s="54" t="s">
        <v>24</v>
      </c>
      <c r="H4" s="54" t="s">
        <v>23</v>
      </c>
      <c r="I4" s="54" t="s">
        <v>22</v>
      </c>
      <c r="J4" s="54" t="s">
        <v>21</v>
      </c>
      <c r="K4" s="54" t="s">
        <v>20</v>
      </c>
      <c r="L4" s="55" t="s">
        <v>19</v>
      </c>
    </row>
    <row r="5" spans="1:12" s="9" customFormat="1" ht="103.5" customHeight="1">
      <c r="A5" s="539">
        <v>1</v>
      </c>
      <c r="B5" s="540" t="s">
        <v>0</v>
      </c>
      <c r="C5" s="11" t="s">
        <v>100</v>
      </c>
      <c r="D5" s="12">
        <v>1</v>
      </c>
      <c r="E5" s="13">
        <v>40969</v>
      </c>
      <c r="F5" s="13">
        <v>41091</v>
      </c>
      <c r="G5" s="497" t="s">
        <v>99</v>
      </c>
      <c r="H5" s="497" t="s">
        <v>95</v>
      </c>
      <c r="I5" s="11" t="s">
        <v>89</v>
      </c>
      <c r="J5" s="498" t="s">
        <v>103</v>
      </c>
      <c r="K5" s="14">
        <v>1</v>
      </c>
      <c r="L5" s="56" t="s">
        <v>122</v>
      </c>
    </row>
    <row r="6" spans="1:12" s="506" customFormat="1" ht="38.25" customHeight="1">
      <c r="A6" s="533"/>
      <c r="B6" s="541"/>
      <c r="C6" s="501" t="s">
        <v>97</v>
      </c>
      <c r="D6" s="502">
        <v>1</v>
      </c>
      <c r="E6" s="503">
        <v>41122</v>
      </c>
      <c r="F6" s="503">
        <v>41214</v>
      </c>
      <c r="G6" s="501" t="s">
        <v>96</v>
      </c>
      <c r="H6" s="501" t="s">
        <v>95</v>
      </c>
      <c r="I6" s="501" t="s">
        <v>89</v>
      </c>
      <c r="J6" s="29" t="s">
        <v>104</v>
      </c>
      <c r="K6" s="504">
        <v>1</v>
      </c>
      <c r="L6" s="505" t="s">
        <v>123</v>
      </c>
    </row>
    <row r="7" spans="1:12" s="506" customFormat="1" ht="74.25" customHeight="1">
      <c r="A7" s="533"/>
      <c r="B7" s="541"/>
      <c r="C7" s="501" t="s">
        <v>94</v>
      </c>
      <c r="D7" s="502">
        <v>1</v>
      </c>
      <c r="E7" s="503">
        <v>41214</v>
      </c>
      <c r="F7" s="503">
        <v>41244</v>
      </c>
      <c r="G7" s="501" t="s">
        <v>93</v>
      </c>
      <c r="H7" s="501" t="s">
        <v>38</v>
      </c>
      <c r="I7" s="501" t="s">
        <v>89</v>
      </c>
      <c r="J7" s="29" t="s">
        <v>98</v>
      </c>
      <c r="K7" s="504">
        <v>1</v>
      </c>
      <c r="L7" s="505" t="s">
        <v>124</v>
      </c>
    </row>
    <row r="8" spans="1:12" s="506" customFormat="1" ht="66.75" customHeight="1">
      <c r="A8" s="533"/>
      <c r="B8" s="541"/>
      <c r="C8" s="501" t="s">
        <v>60</v>
      </c>
      <c r="D8" s="504">
        <v>0.8</v>
      </c>
      <c r="E8" s="503">
        <v>40909</v>
      </c>
      <c r="F8" s="503">
        <v>41244</v>
      </c>
      <c r="G8" s="501" t="s">
        <v>92</v>
      </c>
      <c r="H8" s="501" t="s">
        <v>90</v>
      </c>
      <c r="I8" s="501" t="s">
        <v>89</v>
      </c>
      <c r="J8" s="29" t="s">
        <v>88</v>
      </c>
      <c r="K8" s="504">
        <v>1</v>
      </c>
      <c r="L8" s="505" t="s">
        <v>125</v>
      </c>
    </row>
    <row r="9" spans="1:12" s="9" customFormat="1" ht="93" customHeight="1">
      <c r="A9" s="533"/>
      <c r="B9" s="542"/>
      <c r="C9" s="15" t="s">
        <v>59</v>
      </c>
      <c r="D9" s="16">
        <v>1</v>
      </c>
      <c r="E9" s="17">
        <v>40940</v>
      </c>
      <c r="F9" s="17">
        <v>41244</v>
      </c>
      <c r="G9" s="15" t="s">
        <v>91</v>
      </c>
      <c r="H9" s="15" t="s">
        <v>90</v>
      </c>
      <c r="I9" s="15" t="s">
        <v>89</v>
      </c>
      <c r="J9" s="18" t="s">
        <v>105</v>
      </c>
      <c r="K9" s="19">
        <v>1</v>
      </c>
      <c r="L9" s="57" t="s">
        <v>126</v>
      </c>
    </row>
    <row r="10" spans="1:12" s="9" customFormat="1" ht="270" customHeight="1">
      <c r="A10" s="525">
        <v>2</v>
      </c>
      <c r="B10" s="529" t="s">
        <v>1</v>
      </c>
      <c r="C10" s="10" t="s">
        <v>58</v>
      </c>
      <c r="D10" s="20">
        <v>0.8</v>
      </c>
      <c r="E10" s="21">
        <v>40909</v>
      </c>
      <c r="F10" s="21">
        <v>41274</v>
      </c>
      <c r="G10" s="10" t="s">
        <v>57</v>
      </c>
      <c r="H10" s="10" t="s">
        <v>81</v>
      </c>
      <c r="I10" s="10" t="s">
        <v>87</v>
      </c>
      <c r="J10" s="50" t="s">
        <v>109</v>
      </c>
      <c r="K10" s="22">
        <v>1</v>
      </c>
      <c r="L10" s="25" t="s">
        <v>127</v>
      </c>
    </row>
    <row r="11" spans="1:12" s="9" customFormat="1" ht="108.75" customHeight="1">
      <c r="A11" s="525"/>
      <c r="B11" s="543"/>
      <c r="C11" s="10" t="s">
        <v>56</v>
      </c>
      <c r="D11" s="23">
        <v>4</v>
      </c>
      <c r="E11" s="24" t="s">
        <v>64</v>
      </c>
      <c r="F11" s="24" t="s">
        <v>86</v>
      </c>
      <c r="G11" s="10" t="s">
        <v>55</v>
      </c>
      <c r="H11" s="10" t="s">
        <v>85</v>
      </c>
      <c r="I11" s="10" t="s">
        <v>84</v>
      </c>
      <c r="J11" s="10" t="s">
        <v>110</v>
      </c>
      <c r="K11" s="22">
        <v>1</v>
      </c>
      <c r="L11" s="25" t="s">
        <v>128</v>
      </c>
    </row>
    <row r="12" spans="1:12" s="9" customFormat="1" ht="40.5" customHeight="1">
      <c r="A12" s="525"/>
      <c r="B12" s="543"/>
      <c r="C12" s="10" t="s">
        <v>83</v>
      </c>
      <c r="D12" s="20">
        <v>1</v>
      </c>
      <c r="E12" s="10"/>
      <c r="F12" s="10"/>
      <c r="G12" s="10" t="s">
        <v>54</v>
      </c>
      <c r="H12" s="10" t="s">
        <v>81</v>
      </c>
      <c r="I12" s="10" t="s">
        <v>82</v>
      </c>
      <c r="J12" s="26"/>
      <c r="K12" s="22">
        <v>1</v>
      </c>
      <c r="L12" s="25" t="s">
        <v>108</v>
      </c>
    </row>
    <row r="13" spans="1:12" s="9" customFormat="1" ht="60.75" customHeight="1">
      <c r="A13" s="525"/>
      <c r="B13" s="544"/>
      <c r="C13" s="10" t="s">
        <v>53</v>
      </c>
      <c r="D13" s="23">
        <v>1</v>
      </c>
      <c r="E13" s="21">
        <v>41031</v>
      </c>
      <c r="F13" s="21">
        <v>41060</v>
      </c>
      <c r="G13" s="10" t="s">
        <v>52</v>
      </c>
      <c r="H13" s="10" t="s">
        <v>81</v>
      </c>
      <c r="I13" s="10" t="s">
        <v>80</v>
      </c>
      <c r="J13" s="10" t="s">
        <v>106</v>
      </c>
      <c r="K13" s="22">
        <v>1</v>
      </c>
      <c r="L13" s="25" t="s">
        <v>108</v>
      </c>
    </row>
    <row r="14" spans="1:12" s="500" customFormat="1" ht="91.5" customHeight="1">
      <c r="A14" s="525">
        <v>3</v>
      </c>
      <c r="B14" s="526" t="s">
        <v>2</v>
      </c>
      <c r="C14" s="10" t="s">
        <v>51</v>
      </c>
      <c r="D14" s="20">
        <v>1</v>
      </c>
      <c r="E14" s="499">
        <v>40909</v>
      </c>
      <c r="F14" s="499">
        <v>41244</v>
      </c>
      <c r="G14" s="10" t="s">
        <v>79</v>
      </c>
      <c r="H14" s="10" t="s">
        <v>78</v>
      </c>
      <c r="I14" s="10" t="s">
        <v>77</v>
      </c>
      <c r="J14" s="487" t="s">
        <v>111</v>
      </c>
      <c r="K14" s="22">
        <v>1</v>
      </c>
      <c r="L14" s="487" t="s">
        <v>129</v>
      </c>
    </row>
    <row r="15" spans="1:12" s="500" customFormat="1" ht="129" customHeight="1">
      <c r="A15" s="525"/>
      <c r="B15" s="527"/>
      <c r="C15" s="10" t="s">
        <v>50</v>
      </c>
      <c r="D15" s="20">
        <v>1</v>
      </c>
      <c r="E15" s="21">
        <v>41001</v>
      </c>
      <c r="F15" s="21">
        <v>41089</v>
      </c>
      <c r="G15" s="10" t="s">
        <v>49</v>
      </c>
      <c r="H15" s="10" t="s">
        <v>76</v>
      </c>
      <c r="I15" s="10" t="s">
        <v>75</v>
      </c>
      <c r="J15" s="10" t="s">
        <v>112</v>
      </c>
      <c r="K15" s="22">
        <v>1</v>
      </c>
      <c r="L15" s="28" t="s">
        <v>108</v>
      </c>
    </row>
    <row r="16" spans="1:12" s="8" customFormat="1" ht="64.5" customHeight="1">
      <c r="A16" s="525">
        <v>4</v>
      </c>
      <c r="B16" s="529" t="s">
        <v>3</v>
      </c>
      <c r="C16" s="532" t="s">
        <v>48</v>
      </c>
      <c r="D16" s="10" t="s">
        <v>47</v>
      </c>
      <c r="E16" s="27">
        <v>40940</v>
      </c>
      <c r="F16" s="27">
        <v>41244</v>
      </c>
      <c r="G16" s="10" t="s">
        <v>46</v>
      </c>
      <c r="H16" s="10" t="s">
        <v>62</v>
      </c>
      <c r="I16" s="10" t="s">
        <v>70</v>
      </c>
      <c r="J16" s="10" t="s">
        <v>113</v>
      </c>
      <c r="K16" s="20">
        <v>1</v>
      </c>
      <c r="L16" s="10" t="s">
        <v>130</v>
      </c>
    </row>
    <row r="17" spans="1:12" s="500" customFormat="1" ht="69" customHeight="1">
      <c r="A17" s="528"/>
      <c r="B17" s="530"/>
      <c r="C17" s="532"/>
      <c r="D17" s="10" t="s">
        <v>74</v>
      </c>
      <c r="E17" s="27">
        <v>40940</v>
      </c>
      <c r="F17" s="27">
        <v>41244</v>
      </c>
      <c r="G17" s="10" t="s">
        <v>73</v>
      </c>
      <c r="H17" s="10" t="s">
        <v>72</v>
      </c>
      <c r="I17" s="10" t="s">
        <v>70</v>
      </c>
      <c r="J17" s="10" t="s">
        <v>114</v>
      </c>
      <c r="K17" s="20">
        <v>1</v>
      </c>
      <c r="L17" s="10" t="s">
        <v>131</v>
      </c>
    </row>
    <row r="18" spans="1:12" s="8" customFormat="1" ht="93.75" customHeight="1">
      <c r="A18" s="528"/>
      <c r="B18" s="530"/>
      <c r="C18" s="10" t="s">
        <v>45</v>
      </c>
      <c r="D18" s="10" t="s">
        <v>44</v>
      </c>
      <c r="E18" s="27">
        <v>41000</v>
      </c>
      <c r="F18" s="27">
        <v>41244</v>
      </c>
      <c r="G18" s="10" t="s">
        <v>43</v>
      </c>
      <c r="H18" s="10" t="s">
        <v>71</v>
      </c>
      <c r="I18" s="10" t="s">
        <v>70</v>
      </c>
      <c r="J18" s="10" t="s">
        <v>115</v>
      </c>
      <c r="K18" s="20">
        <v>1</v>
      </c>
      <c r="L18" s="10" t="s">
        <v>132</v>
      </c>
    </row>
    <row r="19" spans="1:12" s="8" customFormat="1" ht="96" customHeight="1">
      <c r="A19" s="528"/>
      <c r="B19" s="530"/>
      <c r="C19" s="10" t="s">
        <v>42</v>
      </c>
      <c r="D19" s="10" t="s">
        <v>69</v>
      </c>
      <c r="E19" s="27">
        <v>40969</v>
      </c>
      <c r="F19" s="27">
        <v>41244</v>
      </c>
      <c r="G19" s="10" t="s">
        <v>68</v>
      </c>
      <c r="H19" s="10" t="s">
        <v>38</v>
      </c>
      <c r="I19" s="10" t="s">
        <v>41</v>
      </c>
      <c r="J19" s="10" t="s">
        <v>116</v>
      </c>
      <c r="K19" s="20">
        <v>1</v>
      </c>
      <c r="L19" s="28" t="s">
        <v>133</v>
      </c>
    </row>
    <row r="20" spans="1:12" s="8" customFormat="1" ht="108.75" customHeight="1">
      <c r="A20" s="528"/>
      <c r="B20" s="531"/>
      <c r="C20" s="10" t="s">
        <v>40</v>
      </c>
      <c r="D20" s="10" t="s">
        <v>67</v>
      </c>
      <c r="E20" s="21">
        <v>40938</v>
      </c>
      <c r="F20" s="21">
        <v>41274</v>
      </c>
      <c r="G20" s="10" t="s">
        <v>39</v>
      </c>
      <c r="H20" s="10" t="s">
        <v>62</v>
      </c>
      <c r="I20" s="10" t="s">
        <v>66</v>
      </c>
      <c r="J20" s="10" t="s">
        <v>117</v>
      </c>
      <c r="K20" s="20">
        <v>1</v>
      </c>
      <c r="L20" s="28" t="s">
        <v>133</v>
      </c>
    </row>
    <row r="21" spans="1:12" s="8" customFormat="1" ht="77.25" customHeight="1">
      <c r="A21" s="533">
        <v>5</v>
      </c>
      <c r="B21" s="535" t="s">
        <v>4</v>
      </c>
      <c r="C21" s="18" t="s">
        <v>37</v>
      </c>
      <c r="D21" s="16">
        <v>1</v>
      </c>
      <c r="E21" s="17">
        <v>40909</v>
      </c>
      <c r="F21" s="17">
        <v>41244</v>
      </c>
      <c r="G21" s="18" t="s">
        <v>36</v>
      </c>
      <c r="H21" s="18" t="s">
        <v>35</v>
      </c>
      <c r="I21" s="18" t="s">
        <v>32</v>
      </c>
      <c r="J21" s="29" t="s">
        <v>118</v>
      </c>
      <c r="K21" s="19">
        <v>1</v>
      </c>
      <c r="L21" s="29" t="s">
        <v>134</v>
      </c>
    </row>
    <row r="22" spans="1:12" s="8" customFormat="1" ht="99.75" customHeight="1">
      <c r="A22" s="528"/>
      <c r="B22" s="530"/>
      <c r="C22" s="18" t="s">
        <v>34</v>
      </c>
      <c r="D22" s="16">
        <v>1</v>
      </c>
      <c r="E22" s="17">
        <v>40909</v>
      </c>
      <c r="F22" s="17">
        <v>41244</v>
      </c>
      <c r="G22" s="18" t="s">
        <v>33</v>
      </c>
      <c r="H22" s="18" t="s">
        <v>32</v>
      </c>
      <c r="I22" s="18" t="s">
        <v>32</v>
      </c>
      <c r="J22" s="18" t="s">
        <v>119</v>
      </c>
      <c r="K22" s="19">
        <v>1</v>
      </c>
      <c r="L22" s="18" t="s">
        <v>135</v>
      </c>
    </row>
    <row r="23" spans="1:12" s="8" customFormat="1" ht="138" customHeight="1" thickBot="1">
      <c r="A23" s="534"/>
      <c r="B23" s="536"/>
      <c r="C23" s="30" t="s">
        <v>31</v>
      </c>
      <c r="D23" s="31" t="s">
        <v>65</v>
      </c>
      <c r="E23" s="32" t="s">
        <v>64</v>
      </c>
      <c r="F23" s="32" t="s">
        <v>63</v>
      </c>
      <c r="G23" s="30" t="s">
        <v>30</v>
      </c>
      <c r="H23" s="30" t="s">
        <v>62</v>
      </c>
      <c r="I23" s="30" t="s">
        <v>61</v>
      </c>
      <c r="J23" s="33" t="s">
        <v>107</v>
      </c>
      <c r="K23" s="34">
        <v>1</v>
      </c>
      <c r="L23" s="35" t="s">
        <v>133</v>
      </c>
    </row>
    <row r="24" ht="13.5" thickBot="1">
      <c r="H24" s="7"/>
    </row>
    <row r="26" spans="1:9" ht="20.25" customHeight="1">
      <c r="A26" s="517" t="s">
        <v>136</v>
      </c>
      <c r="B26" s="517"/>
      <c r="C26" s="517"/>
      <c r="D26" s="517"/>
      <c r="E26" s="517"/>
      <c r="F26" s="517"/>
      <c r="G26" s="517"/>
      <c r="H26" s="517"/>
      <c r="I26" s="517"/>
    </row>
    <row r="27" spans="1:9" ht="13.5" thickBot="1">
      <c r="A27" s="4"/>
      <c r="B27" s="5"/>
      <c r="C27" s="5"/>
      <c r="D27" s="5"/>
      <c r="E27" s="5"/>
      <c r="F27" s="5"/>
      <c r="G27" s="5"/>
      <c r="H27" s="5"/>
      <c r="I27" s="5"/>
    </row>
    <row r="28" spans="1:9" ht="22.5" customHeight="1">
      <c r="A28" s="518" t="s">
        <v>18</v>
      </c>
      <c r="B28" s="520" t="s">
        <v>17</v>
      </c>
      <c r="C28" s="518" t="s">
        <v>16</v>
      </c>
      <c r="D28" s="5"/>
      <c r="E28" s="5"/>
      <c r="G28" s="5"/>
      <c r="H28" s="5"/>
      <c r="I28" s="5"/>
    </row>
    <row r="29" spans="1:9" ht="24.75" customHeight="1" thickBot="1">
      <c r="A29" s="519"/>
      <c r="B29" s="521"/>
      <c r="C29" s="519"/>
      <c r="D29" s="5"/>
      <c r="E29" s="5"/>
      <c r="G29" s="5"/>
      <c r="H29" s="5"/>
      <c r="I29" s="5"/>
    </row>
    <row r="30" spans="1:9" ht="33" customHeight="1">
      <c r="A30" s="36">
        <v>1</v>
      </c>
      <c r="B30" s="37" t="s">
        <v>0</v>
      </c>
      <c r="C30" s="38">
        <f>SUM(K5:K9)/5</f>
        <v>1</v>
      </c>
      <c r="D30" s="5"/>
      <c r="E30" s="5"/>
      <c r="G30" s="5"/>
      <c r="H30" s="5"/>
      <c r="I30" s="5"/>
    </row>
    <row r="31" spans="1:9" ht="27.75" customHeight="1">
      <c r="A31" s="39">
        <v>2</v>
      </c>
      <c r="B31" s="40" t="s">
        <v>1</v>
      </c>
      <c r="C31" s="41">
        <f>SUM(K10:K13)/4</f>
        <v>1</v>
      </c>
      <c r="D31" s="5"/>
      <c r="E31" s="5"/>
      <c r="G31" s="5"/>
      <c r="H31" s="5"/>
      <c r="I31" s="5"/>
    </row>
    <row r="32" spans="1:9" ht="33" customHeight="1">
      <c r="A32" s="42">
        <v>3</v>
      </c>
      <c r="B32" s="43" t="s">
        <v>2</v>
      </c>
      <c r="C32" s="41">
        <f>SUM(K14:K15)/2</f>
        <v>1</v>
      </c>
      <c r="D32" s="5"/>
      <c r="E32" s="5"/>
      <c r="G32" s="5"/>
      <c r="H32" s="5"/>
      <c r="I32" s="5"/>
    </row>
    <row r="33" spans="1:9" ht="33.75" customHeight="1">
      <c r="A33" s="39">
        <v>4</v>
      </c>
      <c r="B33" s="40" t="s">
        <v>3</v>
      </c>
      <c r="C33" s="41">
        <f>SUM(K16:K20)/5</f>
        <v>1</v>
      </c>
      <c r="D33" s="5"/>
      <c r="E33" s="5"/>
      <c r="G33" s="5"/>
      <c r="H33" s="5"/>
      <c r="I33" s="5"/>
    </row>
    <row r="34" spans="1:9" ht="30" customHeight="1" thickBot="1">
      <c r="A34" s="44">
        <v>5</v>
      </c>
      <c r="B34" s="45" t="s">
        <v>4</v>
      </c>
      <c r="C34" s="46">
        <f>SUM(K21:K23)/3</f>
        <v>1</v>
      </c>
      <c r="D34" s="5"/>
      <c r="E34" s="5"/>
      <c r="G34" s="5"/>
      <c r="H34" s="5"/>
      <c r="I34" s="5"/>
    </row>
    <row r="35" spans="1:9" ht="26.25" customHeight="1" thickBot="1">
      <c r="A35" s="522" t="s">
        <v>120</v>
      </c>
      <c r="B35" s="523"/>
      <c r="C35" s="47">
        <f>SUM(C30:C34)/5</f>
        <v>1</v>
      </c>
      <c r="D35" s="5"/>
      <c r="E35" s="5"/>
      <c r="G35" s="5"/>
      <c r="H35" s="5"/>
      <c r="I35" s="5"/>
    </row>
    <row r="36" spans="1:9" ht="12.75">
      <c r="A36" s="524"/>
      <c r="B36" s="524"/>
      <c r="C36" s="524"/>
      <c r="D36" s="524"/>
      <c r="E36" s="524"/>
      <c r="F36" s="524"/>
      <c r="G36" s="524"/>
      <c r="H36" s="524"/>
      <c r="I36" s="524"/>
    </row>
  </sheetData>
  <sheetProtection/>
  <mergeCells count="19">
    <mergeCell ref="A1:I1"/>
    <mergeCell ref="A2:L2"/>
    <mergeCell ref="A5:A9"/>
    <mergeCell ref="B5:B9"/>
    <mergeCell ref="A10:A13"/>
    <mergeCell ref="B10:B13"/>
    <mergeCell ref="A14:A15"/>
    <mergeCell ref="B14:B15"/>
    <mergeCell ref="A16:A20"/>
    <mergeCell ref="B16:B20"/>
    <mergeCell ref="C16:C17"/>
    <mergeCell ref="A21:A23"/>
    <mergeCell ref="B21:B23"/>
    <mergeCell ref="A26:I26"/>
    <mergeCell ref="A28:A29"/>
    <mergeCell ref="B28:B29"/>
    <mergeCell ref="C28:C29"/>
    <mergeCell ref="A35:B35"/>
    <mergeCell ref="A36:I3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L48"/>
  <sheetViews>
    <sheetView zoomScalePageLayoutView="0" workbookViewId="0" topLeftCell="A10">
      <selection activeCell="E5" sqref="E5"/>
    </sheetView>
  </sheetViews>
  <sheetFormatPr defaultColWidth="11.421875" defaultRowHeight="12.75"/>
  <cols>
    <col min="1" max="1" width="3.8515625" style="0" bestFit="1" customWidth="1"/>
    <col min="2" max="2" width="22.28125" style="0" customWidth="1"/>
    <col min="3" max="3" width="32.421875" style="0" customWidth="1"/>
    <col min="4" max="4" width="12.57421875" style="0" customWidth="1"/>
    <col min="5" max="5" width="7.8515625" style="0" customWidth="1"/>
    <col min="7" max="7" width="25.8515625" style="0" customWidth="1"/>
    <col min="8" max="8" width="14.7109375" style="0" customWidth="1"/>
    <col min="9" max="9" width="17.8515625" style="0" customWidth="1"/>
    <col min="10" max="10" width="42.8515625" style="0" customWidth="1"/>
    <col min="11" max="11" width="11.57421875" style="0" customWidth="1"/>
    <col min="12" max="12" width="47.421875" style="0" customWidth="1"/>
  </cols>
  <sheetData>
    <row r="1" spans="1:12" ht="50.25" customHeight="1">
      <c r="A1" s="545" t="s">
        <v>608</v>
      </c>
      <c r="B1" s="545"/>
      <c r="C1" s="546"/>
      <c r="D1" s="546"/>
      <c r="E1" s="546"/>
      <c r="F1" s="546"/>
      <c r="G1" s="546"/>
      <c r="H1" s="546"/>
      <c r="I1" s="546"/>
      <c r="J1" s="546"/>
      <c r="K1" s="546"/>
      <c r="L1" s="546"/>
    </row>
    <row r="2" spans="1:12" ht="24.75" customHeight="1">
      <c r="A2" s="547" t="s">
        <v>137</v>
      </c>
      <c r="B2" s="547"/>
      <c r="C2" s="547"/>
      <c r="D2" s="547"/>
      <c r="E2" s="547"/>
      <c r="F2" s="547"/>
      <c r="G2" s="547"/>
      <c r="H2" s="547"/>
      <c r="I2" s="547"/>
      <c r="J2" s="547"/>
      <c r="K2" s="547"/>
      <c r="L2" s="547"/>
    </row>
    <row r="3" spans="1:12" ht="13.5" thickBot="1">
      <c r="A3" s="4"/>
      <c r="B3" s="4"/>
      <c r="C3" s="5"/>
      <c r="D3" s="5"/>
      <c r="E3" s="5"/>
      <c r="F3" s="5"/>
      <c r="G3" s="5"/>
      <c r="H3" s="5"/>
      <c r="I3" s="5"/>
      <c r="J3" s="5"/>
      <c r="K3" s="58"/>
      <c r="L3" s="59"/>
    </row>
    <row r="4" spans="1:12" ht="50.25" thickBot="1">
      <c r="A4" s="60" t="s">
        <v>18</v>
      </c>
      <c r="B4" s="61" t="s">
        <v>29</v>
      </c>
      <c r="C4" s="61" t="s">
        <v>28</v>
      </c>
      <c r="D4" s="61" t="s">
        <v>27</v>
      </c>
      <c r="E4" s="61" t="s">
        <v>26</v>
      </c>
      <c r="F4" s="61" t="s">
        <v>25</v>
      </c>
      <c r="G4" s="61" t="s">
        <v>24</v>
      </c>
      <c r="H4" s="61" t="s">
        <v>23</v>
      </c>
      <c r="I4" s="61" t="s">
        <v>22</v>
      </c>
      <c r="J4" s="61" t="s">
        <v>21</v>
      </c>
      <c r="K4" s="61" t="s">
        <v>20</v>
      </c>
      <c r="L4" s="62" t="s">
        <v>19</v>
      </c>
    </row>
    <row r="5" spans="1:12" ht="38.25" customHeight="1">
      <c r="A5" s="548">
        <v>1</v>
      </c>
      <c r="B5" s="551" t="s">
        <v>0</v>
      </c>
      <c r="C5" s="63" t="s">
        <v>138</v>
      </c>
      <c r="D5" s="64">
        <v>1</v>
      </c>
      <c r="E5" s="65" t="s">
        <v>139</v>
      </c>
      <c r="F5" s="65" t="s">
        <v>140</v>
      </c>
      <c r="G5" s="64" t="s">
        <v>99</v>
      </c>
      <c r="H5" s="66" t="s">
        <v>141</v>
      </c>
      <c r="I5" s="66" t="s">
        <v>141</v>
      </c>
      <c r="J5" s="67" t="s">
        <v>142</v>
      </c>
      <c r="K5" s="68">
        <v>1</v>
      </c>
      <c r="L5" s="69"/>
    </row>
    <row r="6" spans="1:12" ht="38.25">
      <c r="A6" s="549"/>
      <c r="B6" s="552"/>
      <c r="C6" s="70" t="s">
        <v>97</v>
      </c>
      <c r="D6" s="71">
        <v>1</v>
      </c>
      <c r="E6" s="72" t="s">
        <v>139</v>
      </c>
      <c r="F6" s="72" t="s">
        <v>140</v>
      </c>
      <c r="G6" s="72" t="s">
        <v>96</v>
      </c>
      <c r="H6" s="73" t="s">
        <v>141</v>
      </c>
      <c r="I6" s="73" t="s">
        <v>141</v>
      </c>
      <c r="J6" s="72" t="s">
        <v>143</v>
      </c>
      <c r="K6" s="74">
        <v>1</v>
      </c>
      <c r="L6" s="75"/>
    </row>
    <row r="7" spans="1:12" ht="51">
      <c r="A7" s="549"/>
      <c r="B7" s="552"/>
      <c r="C7" s="70" t="s">
        <v>144</v>
      </c>
      <c r="D7" s="72">
        <v>1</v>
      </c>
      <c r="E7" s="72" t="s">
        <v>145</v>
      </c>
      <c r="F7" s="72" t="s">
        <v>146</v>
      </c>
      <c r="G7" s="72" t="s">
        <v>147</v>
      </c>
      <c r="H7" s="72" t="s">
        <v>90</v>
      </c>
      <c r="I7" s="73" t="s">
        <v>141</v>
      </c>
      <c r="J7" s="76" t="s">
        <v>148</v>
      </c>
      <c r="K7" s="74">
        <v>0</v>
      </c>
      <c r="L7" s="75" t="s">
        <v>149</v>
      </c>
    </row>
    <row r="8" spans="1:12" ht="89.25">
      <c r="A8" s="549"/>
      <c r="B8" s="552"/>
      <c r="C8" s="70" t="s">
        <v>150</v>
      </c>
      <c r="D8" s="72">
        <v>1</v>
      </c>
      <c r="E8" s="72" t="s">
        <v>151</v>
      </c>
      <c r="F8" s="72" t="s">
        <v>152</v>
      </c>
      <c r="G8" s="72" t="s">
        <v>153</v>
      </c>
      <c r="H8" s="72" t="s">
        <v>154</v>
      </c>
      <c r="I8" s="73" t="s">
        <v>155</v>
      </c>
      <c r="J8" s="72" t="s">
        <v>156</v>
      </c>
      <c r="K8" s="74">
        <v>0</v>
      </c>
      <c r="L8" s="75" t="s">
        <v>157</v>
      </c>
    </row>
    <row r="9" spans="1:12" ht="102">
      <c r="A9" s="549"/>
      <c r="B9" s="552"/>
      <c r="C9" s="77" t="s">
        <v>60</v>
      </c>
      <c r="D9" s="74">
        <v>0.8</v>
      </c>
      <c r="E9" s="72" t="s">
        <v>139</v>
      </c>
      <c r="F9" s="72" t="s">
        <v>152</v>
      </c>
      <c r="G9" s="72" t="s">
        <v>92</v>
      </c>
      <c r="H9" s="72" t="s">
        <v>90</v>
      </c>
      <c r="I9" s="72" t="s">
        <v>158</v>
      </c>
      <c r="J9" s="78" t="s">
        <v>159</v>
      </c>
      <c r="K9" s="74">
        <v>1</v>
      </c>
      <c r="L9" s="79"/>
    </row>
    <row r="10" spans="1:12" ht="128.25" thickBot="1">
      <c r="A10" s="550"/>
      <c r="B10" s="553"/>
      <c r="C10" s="80" t="s">
        <v>160</v>
      </c>
      <c r="D10" s="81">
        <v>1</v>
      </c>
      <c r="E10" s="82" t="s">
        <v>139</v>
      </c>
      <c r="F10" s="82" t="s">
        <v>152</v>
      </c>
      <c r="G10" s="83" t="s">
        <v>91</v>
      </c>
      <c r="H10" s="84" t="s">
        <v>90</v>
      </c>
      <c r="I10" s="85" t="s">
        <v>158</v>
      </c>
      <c r="J10" s="86" t="s">
        <v>161</v>
      </c>
      <c r="K10" s="87">
        <v>1</v>
      </c>
      <c r="L10" s="88"/>
    </row>
    <row r="11" spans="1:12" ht="50.25" thickBot="1">
      <c r="A11" s="60" t="s">
        <v>18</v>
      </c>
      <c r="B11" s="61" t="s">
        <v>29</v>
      </c>
      <c r="C11" s="61" t="s">
        <v>28</v>
      </c>
      <c r="D11" s="61" t="s">
        <v>27</v>
      </c>
      <c r="E11" s="61" t="s">
        <v>26</v>
      </c>
      <c r="F11" s="61" t="s">
        <v>25</v>
      </c>
      <c r="G11" s="61" t="s">
        <v>24</v>
      </c>
      <c r="H11" s="61" t="s">
        <v>23</v>
      </c>
      <c r="I11" s="61" t="s">
        <v>22</v>
      </c>
      <c r="J11" s="61" t="s">
        <v>21</v>
      </c>
      <c r="K11" s="61" t="s">
        <v>20</v>
      </c>
      <c r="L11" s="89" t="s">
        <v>19</v>
      </c>
    </row>
    <row r="12" spans="1:12" ht="16.5">
      <c r="A12" s="90"/>
      <c r="B12" s="554" t="s">
        <v>1</v>
      </c>
      <c r="C12" s="557" t="s">
        <v>58</v>
      </c>
      <c r="D12" s="559">
        <v>0.8</v>
      </c>
      <c r="E12" s="561" t="s">
        <v>139</v>
      </c>
      <c r="F12" s="561" t="s">
        <v>152</v>
      </c>
      <c r="G12" s="562" t="s">
        <v>57</v>
      </c>
      <c r="H12" s="565" t="s">
        <v>162</v>
      </c>
      <c r="I12" s="566" t="s">
        <v>163</v>
      </c>
      <c r="J12" s="567" t="s">
        <v>164</v>
      </c>
      <c r="K12" s="569">
        <v>1</v>
      </c>
      <c r="L12" s="571"/>
    </row>
    <row r="13" spans="1:12" ht="177.75" customHeight="1">
      <c r="A13" s="548">
        <v>2</v>
      </c>
      <c r="B13" s="555"/>
      <c r="C13" s="558"/>
      <c r="D13" s="560"/>
      <c r="E13" s="560"/>
      <c r="F13" s="560"/>
      <c r="G13" s="563"/>
      <c r="H13" s="544"/>
      <c r="I13" s="544"/>
      <c r="J13" s="568"/>
      <c r="K13" s="570"/>
      <c r="L13" s="571"/>
    </row>
    <row r="14" spans="1:12" ht="51">
      <c r="A14" s="587"/>
      <c r="B14" s="555"/>
      <c r="C14" s="572" t="s">
        <v>165</v>
      </c>
      <c r="D14" s="92" t="s">
        <v>166</v>
      </c>
      <c r="E14" s="574" t="s">
        <v>139</v>
      </c>
      <c r="F14" s="574" t="s">
        <v>152</v>
      </c>
      <c r="G14" s="91" t="s">
        <v>167</v>
      </c>
      <c r="H14" s="575" t="s">
        <v>168</v>
      </c>
      <c r="I14" s="575" t="s">
        <v>169</v>
      </c>
      <c r="J14" s="93" t="s">
        <v>170</v>
      </c>
      <c r="K14" s="93" t="s">
        <v>171</v>
      </c>
      <c r="L14" s="94" t="s">
        <v>172</v>
      </c>
    </row>
    <row r="15" spans="1:12" ht="51">
      <c r="A15" s="587"/>
      <c r="B15" s="555"/>
      <c r="C15" s="573"/>
      <c r="D15" s="74" t="s">
        <v>166</v>
      </c>
      <c r="E15" s="544"/>
      <c r="F15" s="544"/>
      <c r="G15" s="91" t="s">
        <v>173</v>
      </c>
      <c r="H15" s="544"/>
      <c r="I15" s="544"/>
      <c r="J15" s="91" t="s">
        <v>174</v>
      </c>
      <c r="K15" s="95">
        <v>1</v>
      </c>
      <c r="L15" s="96" t="s">
        <v>175</v>
      </c>
    </row>
    <row r="16" spans="1:12" ht="51">
      <c r="A16" s="587"/>
      <c r="B16" s="555"/>
      <c r="C16" s="97" t="s">
        <v>176</v>
      </c>
      <c r="D16" s="74">
        <v>1</v>
      </c>
      <c r="E16" s="98" t="s">
        <v>139</v>
      </c>
      <c r="F16" s="98" t="s">
        <v>152</v>
      </c>
      <c r="G16" s="91" t="s">
        <v>177</v>
      </c>
      <c r="H16" s="91" t="s">
        <v>162</v>
      </c>
      <c r="I16" s="91" t="s">
        <v>75</v>
      </c>
      <c r="J16" s="99" t="s">
        <v>178</v>
      </c>
      <c r="K16" s="99">
        <v>1</v>
      </c>
      <c r="L16" s="96" t="s">
        <v>179</v>
      </c>
    </row>
    <row r="17" spans="1:12" ht="76.5">
      <c r="A17" s="587"/>
      <c r="B17" s="555"/>
      <c r="C17" s="97" t="s">
        <v>180</v>
      </c>
      <c r="D17" s="74">
        <v>0.8</v>
      </c>
      <c r="E17" s="98" t="s">
        <v>139</v>
      </c>
      <c r="F17" s="98" t="s">
        <v>152</v>
      </c>
      <c r="G17" s="91" t="s">
        <v>181</v>
      </c>
      <c r="H17" s="91" t="s">
        <v>182</v>
      </c>
      <c r="I17" s="91" t="s">
        <v>183</v>
      </c>
      <c r="J17" s="78" t="s">
        <v>184</v>
      </c>
      <c r="K17" s="74">
        <v>0.9</v>
      </c>
      <c r="L17" s="94"/>
    </row>
    <row r="18" spans="1:12" ht="102">
      <c r="A18" s="587"/>
      <c r="B18" s="555"/>
      <c r="C18" s="73" t="s">
        <v>53</v>
      </c>
      <c r="D18" s="100">
        <v>1</v>
      </c>
      <c r="E18" s="98" t="s">
        <v>185</v>
      </c>
      <c r="F18" s="98" t="s">
        <v>145</v>
      </c>
      <c r="G18" s="91" t="s">
        <v>186</v>
      </c>
      <c r="H18" s="91" t="s">
        <v>162</v>
      </c>
      <c r="I18" s="96" t="s">
        <v>187</v>
      </c>
      <c r="J18" s="101" t="s">
        <v>188</v>
      </c>
      <c r="K18" s="102">
        <v>1</v>
      </c>
      <c r="L18" s="94" t="s">
        <v>189</v>
      </c>
    </row>
    <row r="19" spans="1:12" ht="64.5" thickBot="1">
      <c r="A19" s="588"/>
      <c r="B19" s="556"/>
      <c r="C19" s="103" t="s">
        <v>190</v>
      </c>
      <c r="D19" s="87">
        <v>1</v>
      </c>
      <c r="E19" s="83" t="s">
        <v>185</v>
      </c>
      <c r="F19" s="83" t="s">
        <v>152</v>
      </c>
      <c r="G19" s="104" t="s">
        <v>57</v>
      </c>
      <c r="H19" s="104" t="s">
        <v>162</v>
      </c>
      <c r="I19" s="105" t="s">
        <v>191</v>
      </c>
      <c r="J19" s="104" t="s">
        <v>192</v>
      </c>
      <c r="K19" s="106">
        <v>0.8</v>
      </c>
      <c r="L19" s="107" t="s">
        <v>193</v>
      </c>
    </row>
    <row r="20" spans="1:12" ht="50.25" thickBot="1">
      <c r="A20" s="60" t="s">
        <v>18</v>
      </c>
      <c r="B20" s="61" t="s">
        <v>29</v>
      </c>
      <c r="C20" s="61" t="s">
        <v>28</v>
      </c>
      <c r="D20" s="61" t="s">
        <v>27</v>
      </c>
      <c r="E20" s="61" t="s">
        <v>26</v>
      </c>
      <c r="F20" s="61" t="s">
        <v>25</v>
      </c>
      <c r="G20" s="61" t="s">
        <v>24</v>
      </c>
      <c r="H20" s="61" t="s">
        <v>23</v>
      </c>
      <c r="I20" s="61" t="s">
        <v>22</v>
      </c>
      <c r="J20" s="108" t="s">
        <v>21</v>
      </c>
      <c r="K20" s="108" t="s">
        <v>20</v>
      </c>
      <c r="L20" s="89" t="s">
        <v>19</v>
      </c>
    </row>
    <row r="21" spans="1:12" ht="409.5">
      <c r="A21" s="576">
        <v>3</v>
      </c>
      <c r="B21" s="555" t="s">
        <v>194</v>
      </c>
      <c r="C21" s="109" t="s">
        <v>195</v>
      </c>
      <c r="D21" s="68">
        <v>1</v>
      </c>
      <c r="E21" s="110" t="s">
        <v>139</v>
      </c>
      <c r="F21" s="110" t="s">
        <v>152</v>
      </c>
      <c r="G21" s="111" t="s">
        <v>196</v>
      </c>
      <c r="H21" s="66" t="s">
        <v>197</v>
      </c>
      <c r="I21" s="66" t="s">
        <v>198</v>
      </c>
      <c r="J21" s="112" t="s">
        <v>199</v>
      </c>
      <c r="K21" s="102">
        <v>1</v>
      </c>
      <c r="L21" s="70" t="s">
        <v>200</v>
      </c>
    </row>
    <row r="22" spans="1:12" ht="280.5" customHeight="1">
      <c r="A22" s="577"/>
      <c r="B22" s="544"/>
      <c r="C22" s="113" t="s">
        <v>201</v>
      </c>
      <c r="D22" s="74">
        <v>1</v>
      </c>
      <c r="E22" s="98" t="s">
        <v>139</v>
      </c>
      <c r="F22" s="98" t="s">
        <v>152</v>
      </c>
      <c r="G22" s="114" t="s">
        <v>49</v>
      </c>
      <c r="H22" s="73" t="s">
        <v>38</v>
      </c>
      <c r="I22" s="73" t="s">
        <v>202</v>
      </c>
      <c r="J22" s="78" t="s">
        <v>203</v>
      </c>
      <c r="K22" s="74">
        <v>1</v>
      </c>
      <c r="L22" s="78" t="s">
        <v>204</v>
      </c>
    </row>
    <row r="23" spans="1:12" ht="51" customHeight="1" hidden="1">
      <c r="A23" s="578">
        <v>4</v>
      </c>
      <c r="B23" s="581" t="s">
        <v>3</v>
      </c>
      <c r="C23" s="115" t="s">
        <v>205</v>
      </c>
      <c r="D23" s="115" t="s">
        <v>206</v>
      </c>
      <c r="E23" s="116" t="s">
        <v>139</v>
      </c>
      <c r="F23" s="116" t="s">
        <v>152</v>
      </c>
      <c r="G23" s="115" t="s">
        <v>206</v>
      </c>
      <c r="H23" s="73" t="s">
        <v>207</v>
      </c>
      <c r="I23" s="73" t="s">
        <v>183</v>
      </c>
      <c r="J23" s="117" t="s">
        <v>208</v>
      </c>
      <c r="K23" s="68">
        <v>0.9</v>
      </c>
      <c r="L23" s="118"/>
    </row>
    <row r="24" spans="1:12" ht="51" hidden="1">
      <c r="A24" s="579"/>
      <c r="B24" s="581"/>
      <c r="C24" s="115" t="s">
        <v>209</v>
      </c>
      <c r="D24" s="115" t="s">
        <v>210</v>
      </c>
      <c r="E24" s="116" t="s">
        <v>139</v>
      </c>
      <c r="F24" s="116" t="s">
        <v>152</v>
      </c>
      <c r="G24" s="97" t="s">
        <v>210</v>
      </c>
      <c r="H24" s="73" t="s">
        <v>38</v>
      </c>
      <c r="I24" s="97" t="s">
        <v>183</v>
      </c>
      <c r="J24" s="119" t="s">
        <v>211</v>
      </c>
      <c r="K24" s="74">
        <v>0.75</v>
      </c>
      <c r="L24" s="120"/>
    </row>
    <row r="25" spans="1:12" ht="102">
      <c r="A25" s="579"/>
      <c r="B25" s="581"/>
      <c r="C25" s="113" t="s">
        <v>212</v>
      </c>
      <c r="D25" s="121">
        <v>1</v>
      </c>
      <c r="E25" s="116" t="s">
        <v>139</v>
      </c>
      <c r="F25" s="116" t="s">
        <v>152</v>
      </c>
      <c r="G25" s="97" t="s">
        <v>213</v>
      </c>
      <c r="H25" s="97" t="s">
        <v>182</v>
      </c>
      <c r="I25" s="97" t="s">
        <v>158</v>
      </c>
      <c r="J25" s="122" t="s">
        <v>214</v>
      </c>
      <c r="K25" s="102">
        <v>1</v>
      </c>
      <c r="L25" s="123"/>
    </row>
    <row r="26" spans="1:12" ht="77.25" thickBot="1">
      <c r="A26" s="580"/>
      <c r="B26" s="582"/>
      <c r="C26" s="124" t="s">
        <v>215</v>
      </c>
      <c r="D26" s="125">
        <v>1</v>
      </c>
      <c r="E26" s="82" t="s">
        <v>139</v>
      </c>
      <c r="F26" s="82" t="s">
        <v>152</v>
      </c>
      <c r="G26" s="126" t="s">
        <v>39</v>
      </c>
      <c r="H26" s="126" t="s">
        <v>216</v>
      </c>
      <c r="I26" s="126" t="s">
        <v>216</v>
      </c>
      <c r="J26" s="122" t="s">
        <v>217</v>
      </c>
      <c r="K26" s="127">
        <v>1</v>
      </c>
      <c r="L26" s="128"/>
    </row>
    <row r="27" spans="1:12" ht="50.25" thickBot="1">
      <c r="A27" s="60" t="s">
        <v>18</v>
      </c>
      <c r="B27" s="61" t="s">
        <v>29</v>
      </c>
      <c r="C27" s="61" t="s">
        <v>28</v>
      </c>
      <c r="D27" s="61" t="s">
        <v>27</v>
      </c>
      <c r="E27" s="61" t="s">
        <v>26</v>
      </c>
      <c r="F27" s="61" t="s">
        <v>25</v>
      </c>
      <c r="G27" s="61" t="s">
        <v>24</v>
      </c>
      <c r="H27" s="61" t="s">
        <v>23</v>
      </c>
      <c r="I27" s="61" t="s">
        <v>22</v>
      </c>
      <c r="J27" s="61" t="s">
        <v>21</v>
      </c>
      <c r="K27" s="61" t="s">
        <v>20</v>
      </c>
      <c r="L27" s="62" t="s">
        <v>19</v>
      </c>
    </row>
    <row r="28" spans="1:12" ht="63.75">
      <c r="A28" s="577">
        <v>5</v>
      </c>
      <c r="B28" s="584" t="s">
        <v>4</v>
      </c>
      <c r="C28" s="129" t="s">
        <v>218</v>
      </c>
      <c r="D28" s="130">
        <v>1</v>
      </c>
      <c r="E28" s="64" t="s">
        <v>219</v>
      </c>
      <c r="F28" s="131" t="s">
        <v>185</v>
      </c>
      <c r="G28" s="132" t="s">
        <v>36</v>
      </c>
      <c r="H28" s="66" t="s">
        <v>220</v>
      </c>
      <c r="I28" s="66" t="s">
        <v>32</v>
      </c>
      <c r="J28" s="132" t="s">
        <v>221</v>
      </c>
      <c r="K28" s="133">
        <v>1</v>
      </c>
      <c r="L28" s="134" t="s">
        <v>222</v>
      </c>
    </row>
    <row r="29" spans="1:12" ht="114.75">
      <c r="A29" s="583"/>
      <c r="B29" s="585"/>
      <c r="C29" s="115" t="s">
        <v>34</v>
      </c>
      <c r="D29" s="135">
        <v>1</v>
      </c>
      <c r="E29" s="136" t="s">
        <v>139</v>
      </c>
      <c r="F29" s="137" t="s">
        <v>152</v>
      </c>
      <c r="G29" s="78" t="s">
        <v>223</v>
      </c>
      <c r="H29" s="138" t="s">
        <v>32</v>
      </c>
      <c r="I29" s="138" t="s">
        <v>32</v>
      </c>
      <c r="J29" s="78" t="s">
        <v>224</v>
      </c>
      <c r="K29" s="139">
        <v>1</v>
      </c>
      <c r="L29" s="140" t="s">
        <v>225</v>
      </c>
    </row>
    <row r="30" spans="1:12" ht="102">
      <c r="A30" s="579"/>
      <c r="B30" s="585"/>
      <c r="C30" s="70" t="s">
        <v>226</v>
      </c>
      <c r="D30" s="141" t="s">
        <v>65</v>
      </c>
      <c r="E30" s="70" t="s">
        <v>139</v>
      </c>
      <c r="F30" s="70" t="s">
        <v>152</v>
      </c>
      <c r="G30" s="142" t="s">
        <v>227</v>
      </c>
      <c r="H30" s="142" t="s">
        <v>228</v>
      </c>
      <c r="I30" s="142" t="s">
        <v>229</v>
      </c>
      <c r="J30" s="143" t="s">
        <v>230</v>
      </c>
      <c r="K30" s="139">
        <v>1</v>
      </c>
      <c r="L30" s="144" t="s">
        <v>231</v>
      </c>
    </row>
    <row r="31" spans="1:12" ht="102">
      <c r="A31" s="579"/>
      <c r="B31" s="585"/>
      <c r="C31" s="70" t="s">
        <v>232</v>
      </c>
      <c r="D31" s="145">
        <v>1</v>
      </c>
      <c r="E31" s="146">
        <v>41091</v>
      </c>
      <c r="F31" s="146">
        <v>41091</v>
      </c>
      <c r="G31" s="147" t="s">
        <v>233</v>
      </c>
      <c r="H31" s="148" t="s">
        <v>234</v>
      </c>
      <c r="I31" s="148" t="s">
        <v>235</v>
      </c>
      <c r="J31" s="149" t="s">
        <v>236</v>
      </c>
      <c r="K31" s="139">
        <v>1</v>
      </c>
      <c r="L31" s="140" t="s">
        <v>237</v>
      </c>
    </row>
    <row r="32" spans="1:12" ht="179.25" thickBot="1">
      <c r="A32" s="580"/>
      <c r="B32" s="586"/>
      <c r="C32" s="150" t="s">
        <v>238</v>
      </c>
      <c r="D32" s="151">
        <v>1</v>
      </c>
      <c r="E32" s="152" t="s">
        <v>139</v>
      </c>
      <c r="F32" s="152" t="s">
        <v>152</v>
      </c>
      <c r="G32" s="152" t="s">
        <v>239</v>
      </c>
      <c r="H32" s="153" t="s">
        <v>240</v>
      </c>
      <c r="I32" s="153" t="s">
        <v>241</v>
      </c>
      <c r="J32" s="154" t="s">
        <v>242</v>
      </c>
      <c r="K32" s="155">
        <v>1</v>
      </c>
      <c r="L32" s="156" t="s">
        <v>243</v>
      </c>
    </row>
    <row r="37" spans="3:9" ht="20.25">
      <c r="C37" s="564" t="s">
        <v>136</v>
      </c>
      <c r="D37" s="564"/>
      <c r="E37" s="564"/>
      <c r="F37" s="564"/>
      <c r="G37" s="564"/>
      <c r="H37" s="564"/>
      <c r="I37" s="564"/>
    </row>
    <row r="38" spans="4:9" ht="13.5" thickBot="1">
      <c r="D38" s="4"/>
      <c r="E38" s="5"/>
      <c r="F38" s="5"/>
      <c r="G38" s="5"/>
      <c r="H38" s="5"/>
      <c r="I38" s="5"/>
    </row>
    <row r="39" spans="4:9" ht="12.75">
      <c r="D39" s="597" t="s">
        <v>18</v>
      </c>
      <c r="E39" s="593" t="s">
        <v>244</v>
      </c>
      <c r="F39" s="593"/>
      <c r="G39" s="594"/>
      <c r="H39" s="594" t="s">
        <v>245</v>
      </c>
      <c r="I39" s="5"/>
    </row>
    <row r="40" spans="4:9" ht="13.5" thickBot="1">
      <c r="D40" s="598"/>
      <c r="E40" s="595"/>
      <c r="F40" s="595"/>
      <c r="G40" s="596"/>
      <c r="H40" s="596"/>
      <c r="I40" s="5"/>
    </row>
    <row r="41" spans="4:9" ht="15.75">
      <c r="D41" s="161">
        <v>1</v>
      </c>
      <c r="E41" s="605" t="s">
        <v>246</v>
      </c>
      <c r="F41" s="606"/>
      <c r="G41" s="607"/>
      <c r="H41" s="165">
        <v>67</v>
      </c>
      <c r="I41" s="5"/>
    </row>
    <row r="42" spans="4:9" ht="15.75">
      <c r="D42" s="162">
        <v>2</v>
      </c>
      <c r="E42" s="589" t="s">
        <v>247</v>
      </c>
      <c r="F42" s="590"/>
      <c r="G42" s="591"/>
      <c r="H42" s="166">
        <v>95</v>
      </c>
      <c r="I42" s="5"/>
    </row>
    <row r="43" spans="4:9" ht="15.75">
      <c r="D43" s="162">
        <v>3</v>
      </c>
      <c r="E43" s="589" t="s">
        <v>248</v>
      </c>
      <c r="F43" s="590"/>
      <c r="G43" s="591"/>
      <c r="H43" s="166">
        <v>100</v>
      </c>
      <c r="I43" s="5"/>
    </row>
    <row r="44" spans="4:9" ht="15.75">
      <c r="D44" s="163">
        <v>4</v>
      </c>
      <c r="E44" s="589" t="s">
        <v>249</v>
      </c>
      <c r="F44" s="590"/>
      <c r="G44" s="591"/>
      <c r="H44" s="166">
        <v>100</v>
      </c>
      <c r="I44" s="5"/>
    </row>
    <row r="45" spans="4:9" ht="16.5" thickBot="1">
      <c r="D45" s="164">
        <v>5</v>
      </c>
      <c r="E45" s="602" t="s">
        <v>250</v>
      </c>
      <c r="F45" s="603"/>
      <c r="G45" s="604"/>
      <c r="H45" s="167">
        <v>100</v>
      </c>
      <c r="I45" s="157"/>
    </row>
    <row r="46" spans="4:9" ht="16.5" thickBot="1">
      <c r="D46" s="599" t="s">
        <v>251</v>
      </c>
      <c r="E46" s="600"/>
      <c r="F46" s="600"/>
      <c r="G46" s="601"/>
      <c r="H46" s="160">
        <v>92.4</v>
      </c>
      <c r="I46" s="157"/>
    </row>
    <row r="47" ht="12.75">
      <c r="H47" s="158"/>
    </row>
    <row r="48" spans="4:8" ht="15.75">
      <c r="D48" s="159"/>
      <c r="E48" s="592"/>
      <c r="F48" s="592"/>
      <c r="G48" s="592"/>
      <c r="H48" s="592"/>
    </row>
  </sheetData>
  <sheetProtection/>
  <mergeCells count="38">
    <mergeCell ref="E44:G44"/>
    <mergeCell ref="E48:H48"/>
    <mergeCell ref="E39:G40"/>
    <mergeCell ref="H39:H40"/>
    <mergeCell ref="D39:D40"/>
    <mergeCell ref="D46:G46"/>
    <mergeCell ref="E45:G45"/>
    <mergeCell ref="E41:G41"/>
    <mergeCell ref="E42:G42"/>
    <mergeCell ref="E43:G43"/>
    <mergeCell ref="I14:I15"/>
    <mergeCell ref="A21:A22"/>
    <mergeCell ref="B21:B22"/>
    <mergeCell ref="A23:A26"/>
    <mergeCell ref="B23:B26"/>
    <mergeCell ref="A28:A32"/>
    <mergeCell ref="B28:B32"/>
    <mergeCell ref="A13:A19"/>
    <mergeCell ref="C37:I37"/>
    <mergeCell ref="H12:H13"/>
    <mergeCell ref="I12:I13"/>
    <mergeCell ref="J12:J13"/>
    <mergeCell ref="K12:K13"/>
    <mergeCell ref="L12:L13"/>
    <mergeCell ref="C14:C15"/>
    <mergeCell ref="E14:E15"/>
    <mergeCell ref="F14:F15"/>
    <mergeCell ref="H14:H15"/>
    <mergeCell ref="A1:L1"/>
    <mergeCell ref="A2:L2"/>
    <mergeCell ref="A5:A10"/>
    <mergeCell ref="B5:B10"/>
    <mergeCell ref="B12:B19"/>
    <mergeCell ref="C12:C13"/>
    <mergeCell ref="D12:D13"/>
    <mergeCell ref="E12:E13"/>
    <mergeCell ref="F12:F13"/>
    <mergeCell ref="G12:G13"/>
  </mergeCells>
  <printOptions horizontalCentered="1" verticalCentered="1"/>
  <pageMargins left="0" right="0" top="0" bottom="0" header="0" footer="0"/>
  <pageSetup horizontalDpi="600" verticalDpi="600" orientation="landscape" paperSize="14" scale="65" r:id="rId1"/>
  <rowBreaks count="3" manualBreakCount="3">
    <brk id="10" max="255" man="1"/>
    <brk id="19" max="255" man="1"/>
    <brk id="26" max="255" man="1"/>
  </rowBreaks>
</worksheet>
</file>

<file path=xl/worksheets/sheet4.xml><?xml version="1.0" encoding="utf-8"?>
<worksheet xmlns="http://schemas.openxmlformats.org/spreadsheetml/2006/main" xmlns:r="http://schemas.openxmlformats.org/officeDocument/2006/relationships">
  <sheetPr>
    <tabColor rgb="FFC00000"/>
  </sheetPr>
  <dimension ref="A1:M41"/>
  <sheetViews>
    <sheetView zoomScale="70" zoomScaleNormal="70" zoomScalePageLayoutView="0" workbookViewId="0" topLeftCell="A1">
      <selection activeCell="E6" sqref="E6"/>
    </sheetView>
  </sheetViews>
  <sheetFormatPr defaultColWidth="9.140625" defaultRowHeight="12.75"/>
  <cols>
    <col min="1" max="1" width="3.8515625" style="0" bestFit="1" customWidth="1"/>
    <col min="2" max="2" width="30.00390625" style="1" customWidth="1"/>
    <col min="3" max="3" width="27.57421875" style="0" customWidth="1"/>
    <col min="4" max="4" width="20.57421875" style="0" customWidth="1"/>
    <col min="5" max="5" width="15.00390625" style="0" customWidth="1"/>
    <col min="6" max="7" width="17.7109375" style="0" customWidth="1"/>
    <col min="8" max="8" width="19.00390625" style="0" customWidth="1"/>
    <col min="9" max="9" width="20.00390625" style="0" customWidth="1"/>
    <col min="10" max="10" width="14.28125" style="0" customWidth="1"/>
    <col min="11" max="11" width="11.421875" style="0" customWidth="1"/>
    <col min="12" max="12" width="41.8515625" style="0" customWidth="1"/>
  </cols>
  <sheetData>
    <row r="1" spans="1:12" ht="75.75" customHeight="1">
      <c r="A1" s="608" t="s">
        <v>609</v>
      </c>
      <c r="B1" s="609"/>
      <c r="C1" s="609"/>
      <c r="D1" s="609"/>
      <c r="E1" s="609"/>
      <c r="F1" s="609"/>
      <c r="G1" s="609"/>
      <c r="H1" s="609"/>
      <c r="I1" s="609"/>
      <c r="J1" s="609"/>
      <c r="K1" s="609"/>
      <c r="L1" s="609"/>
    </row>
    <row r="2" spans="1:12" ht="29.25" customHeight="1">
      <c r="A2" s="168" t="s">
        <v>252</v>
      </c>
      <c r="B2" s="486"/>
      <c r="C2" s="169"/>
      <c r="D2" s="169"/>
      <c r="E2" s="169"/>
      <c r="F2" s="169"/>
      <c r="G2" s="169"/>
      <c r="H2" s="169"/>
      <c r="I2" s="169"/>
      <c r="J2" s="169"/>
      <c r="K2" s="59"/>
      <c r="L2" s="59"/>
    </row>
    <row r="3" spans="1:12" ht="6.75" customHeight="1">
      <c r="A3" s="4"/>
      <c r="B3" s="4"/>
      <c r="C3" s="5"/>
      <c r="D3" s="5"/>
      <c r="E3" s="5"/>
      <c r="F3" s="5"/>
      <c r="G3" s="5"/>
      <c r="H3" s="5"/>
      <c r="I3" s="5"/>
      <c r="J3" s="5"/>
      <c r="K3" s="59"/>
      <c r="L3" s="59"/>
    </row>
    <row r="4" spans="1:12" ht="43.5" customHeight="1">
      <c r="A4" s="445" t="s">
        <v>18</v>
      </c>
      <c r="B4" s="446" t="s">
        <v>29</v>
      </c>
      <c r="C4" s="446" t="s">
        <v>28</v>
      </c>
      <c r="D4" s="446" t="s">
        <v>27</v>
      </c>
      <c r="E4" s="446" t="s">
        <v>26</v>
      </c>
      <c r="F4" s="446" t="s">
        <v>25</v>
      </c>
      <c r="G4" s="446" t="s">
        <v>24</v>
      </c>
      <c r="H4" s="446" t="s">
        <v>23</v>
      </c>
      <c r="I4" s="446" t="s">
        <v>22</v>
      </c>
      <c r="J4" s="446" t="s">
        <v>21</v>
      </c>
      <c r="K4" s="446" t="s">
        <v>20</v>
      </c>
      <c r="L4" s="447" t="s">
        <v>19</v>
      </c>
    </row>
    <row r="5" spans="1:12" ht="92.25" customHeight="1">
      <c r="A5" s="610">
        <v>1</v>
      </c>
      <c r="B5" s="611" t="s">
        <v>0</v>
      </c>
      <c r="C5" s="448" t="s">
        <v>253</v>
      </c>
      <c r="D5" s="449">
        <v>1</v>
      </c>
      <c r="E5" s="450">
        <v>40909</v>
      </c>
      <c r="F5" s="450">
        <v>41274</v>
      </c>
      <c r="G5" s="448" t="s">
        <v>99</v>
      </c>
      <c r="H5" s="448" t="s">
        <v>95</v>
      </c>
      <c r="I5" s="448" t="s">
        <v>254</v>
      </c>
      <c r="J5" s="451"/>
      <c r="K5" s="452">
        <v>0.5</v>
      </c>
      <c r="L5" s="453" t="s">
        <v>255</v>
      </c>
    </row>
    <row r="6" spans="1:13" ht="122.25" customHeight="1">
      <c r="A6" s="610"/>
      <c r="B6" s="611"/>
      <c r="C6" s="454" t="s">
        <v>97</v>
      </c>
      <c r="D6" s="449">
        <v>1</v>
      </c>
      <c r="E6" s="450">
        <v>40909</v>
      </c>
      <c r="F6" s="450">
        <v>41274</v>
      </c>
      <c r="G6" s="449" t="s">
        <v>96</v>
      </c>
      <c r="H6" s="448" t="s">
        <v>95</v>
      </c>
      <c r="I6" s="448" t="s">
        <v>254</v>
      </c>
      <c r="J6" s="451"/>
      <c r="K6" s="452">
        <v>0</v>
      </c>
      <c r="L6" s="455"/>
      <c r="M6" s="170">
        <f>250/5</f>
        <v>50</v>
      </c>
    </row>
    <row r="7" spans="1:12" ht="67.5" customHeight="1">
      <c r="A7" s="610"/>
      <c r="B7" s="611"/>
      <c r="C7" s="454" t="s">
        <v>94</v>
      </c>
      <c r="D7" s="449">
        <v>1</v>
      </c>
      <c r="E7" s="450">
        <v>40909</v>
      </c>
      <c r="F7" s="450">
        <v>41274</v>
      </c>
      <c r="G7" s="449" t="s">
        <v>93</v>
      </c>
      <c r="H7" s="448" t="s">
        <v>38</v>
      </c>
      <c r="I7" s="448" t="s">
        <v>254</v>
      </c>
      <c r="J7" s="451"/>
      <c r="K7" s="452">
        <v>0</v>
      </c>
      <c r="L7" s="455"/>
    </row>
    <row r="8" spans="1:12" ht="67.5" customHeight="1">
      <c r="A8" s="610"/>
      <c r="B8" s="611"/>
      <c r="C8" s="454" t="s">
        <v>60</v>
      </c>
      <c r="D8" s="456">
        <v>0.8</v>
      </c>
      <c r="E8" s="450">
        <v>40909</v>
      </c>
      <c r="F8" s="450">
        <v>41274</v>
      </c>
      <c r="G8" s="449" t="s">
        <v>256</v>
      </c>
      <c r="H8" s="448" t="s">
        <v>257</v>
      </c>
      <c r="I8" s="448" t="s">
        <v>254</v>
      </c>
      <c r="J8" s="451"/>
      <c r="K8" s="457">
        <v>1</v>
      </c>
      <c r="L8" s="455" t="s">
        <v>258</v>
      </c>
    </row>
    <row r="9" spans="1:12" ht="67.5" customHeight="1">
      <c r="A9" s="610"/>
      <c r="B9" s="611"/>
      <c r="C9" s="454" t="s">
        <v>59</v>
      </c>
      <c r="D9" s="449">
        <v>1</v>
      </c>
      <c r="E9" s="450">
        <v>40909</v>
      </c>
      <c r="F9" s="450">
        <v>41274</v>
      </c>
      <c r="G9" s="448" t="s">
        <v>259</v>
      </c>
      <c r="H9" s="448" t="s">
        <v>260</v>
      </c>
      <c r="I9" s="448" t="s">
        <v>254</v>
      </c>
      <c r="J9" s="451"/>
      <c r="K9" s="452">
        <v>1</v>
      </c>
      <c r="L9" s="455" t="s">
        <v>261</v>
      </c>
    </row>
    <row r="10" spans="1:12" ht="77.25" customHeight="1">
      <c r="A10" s="610"/>
      <c r="B10" s="611"/>
      <c r="C10" s="458" t="s">
        <v>262</v>
      </c>
      <c r="D10" s="459">
        <v>1</v>
      </c>
      <c r="E10" s="450" t="s">
        <v>263</v>
      </c>
      <c r="F10" s="450" t="s">
        <v>152</v>
      </c>
      <c r="G10" s="460" t="s">
        <v>264</v>
      </c>
      <c r="H10" s="460" t="s">
        <v>265</v>
      </c>
      <c r="I10" s="460" t="s">
        <v>266</v>
      </c>
      <c r="J10" s="461"/>
      <c r="K10" s="462">
        <v>0</v>
      </c>
      <c r="L10" s="455" t="s">
        <v>267</v>
      </c>
    </row>
    <row r="11" spans="1:13" ht="81.75" customHeight="1">
      <c r="A11" s="612">
        <v>2</v>
      </c>
      <c r="B11" s="613" t="s">
        <v>1</v>
      </c>
      <c r="C11" s="448" t="s">
        <v>58</v>
      </c>
      <c r="D11" s="456">
        <v>0.8</v>
      </c>
      <c r="E11" s="450">
        <v>40909</v>
      </c>
      <c r="F11" s="450">
        <v>41274</v>
      </c>
      <c r="G11" s="463" t="s">
        <v>57</v>
      </c>
      <c r="H11" s="463" t="s">
        <v>268</v>
      </c>
      <c r="I11" s="464" t="s">
        <v>269</v>
      </c>
      <c r="J11" s="465"/>
      <c r="K11" s="466">
        <v>1</v>
      </c>
      <c r="L11" s="467" t="s">
        <v>270</v>
      </c>
      <c r="M11" s="170"/>
    </row>
    <row r="12" spans="1:12" ht="118.5" customHeight="1">
      <c r="A12" s="612"/>
      <c r="B12" s="613"/>
      <c r="C12" s="448" t="s">
        <v>56</v>
      </c>
      <c r="D12" s="468">
        <v>4</v>
      </c>
      <c r="E12" s="450">
        <v>40909</v>
      </c>
      <c r="F12" s="450">
        <v>41274</v>
      </c>
      <c r="G12" s="463" t="s">
        <v>55</v>
      </c>
      <c r="H12" s="463" t="s">
        <v>271</v>
      </c>
      <c r="I12" s="463" t="s">
        <v>272</v>
      </c>
      <c r="J12" s="465"/>
      <c r="K12" s="466">
        <v>1</v>
      </c>
      <c r="L12" s="469" t="s">
        <v>273</v>
      </c>
    </row>
    <row r="13" spans="1:13" ht="80.25" customHeight="1">
      <c r="A13" s="612"/>
      <c r="B13" s="613"/>
      <c r="C13" s="448" t="s">
        <v>274</v>
      </c>
      <c r="D13" s="468">
        <v>1</v>
      </c>
      <c r="E13" s="450">
        <v>40909</v>
      </c>
      <c r="F13" s="450">
        <v>41274</v>
      </c>
      <c r="G13" s="463" t="s">
        <v>275</v>
      </c>
      <c r="H13" s="463" t="s">
        <v>276</v>
      </c>
      <c r="I13" s="463" t="s">
        <v>277</v>
      </c>
      <c r="J13" s="465"/>
      <c r="K13" s="466">
        <v>1</v>
      </c>
      <c r="L13" s="467"/>
      <c r="M13">
        <v>100</v>
      </c>
    </row>
    <row r="14" spans="1:12" ht="80.25" customHeight="1">
      <c r="A14" s="612"/>
      <c r="B14" s="613"/>
      <c r="C14" s="470" t="s">
        <v>83</v>
      </c>
      <c r="D14" s="456">
        <v>1</v>
      </c>
      <c r="E14" s="450">
        <v>40909</v>
      </c>
      <c r="F14" s="450">
        <v>41274</v>
      </c>
      <c r="G14" s="463" t="s">
        <v>54</v>
      </c>
      <c r="H14" s="463" t="s">
        <v>278</v>
      </c>
      <c r="I14" s="463" t="s">
        <v>279</v>
      </c>
      <c r="J14" s="465"/>
      <c r="K14" s="466">
        <v>1</v>
      </c>
      <c r="L14" s="467" t="s">
        <v>280</v>
      </c>
    </row>
    <row r="15" spans="1:12" ht="97.5" customHeight="1">
      <c r="A15" s="612"/>
      <c r="B15" s="613"/>
      <c r="C15" s="448" t="s">
        <v>53</v>
      </c>
      <c r="D15" s="468">
        <v>1</v>
      </c>
      <c r="E15" s="450">
        <v>40909</v>
      </c>
      <c r="F15" s="450">
        <v>41274</v>
      </c>
      <c r="G15" s="463" t="s">
        <v>52</v>
      </c>
      <c r="H15" s="463" t="s">
        <v>281</v>
      </c>
      <c r="I15" s="463" t="s">
        <v>272</v>
      </c>
      <c r="J15" s="471"/>
      <c r="K15" s="466">
        <v>1</v>
      </c>
      <c r="L15" s="469"/>
    </row>
    <row r="16" spans="1:13" ht="140.25" customHeight="1">
      <c r="A16" s="610">
        <v>3</v>
      </c>
      <c r="B16" s="614" t="s">
        <v>2</v>
      </c>
      <c r="C16" s="472" t="s">
        <v>51</v>
      </c>
      <c r="D16" s="456">
        <v>1</v>
      </c>
      <c r="E16" s="450">
        <v>40909</v>
      </c>
      <c r="F16" s="450">
        <v>41274</v>
      </c>
      <c r="G16" s="448" t="s">
        <v>196</v>
      </c>
      <c r="H16" s="448" t="s">
        <v>282</v>
      </c>
      <c r="I16" s="448" t="s">
        <v>38</v>
      </c>
      <c r="J16" s="451"/>
      <c r="K16" s="452">
        <v>1</v>
      </c>
      <c r="L16" s="453" t="s">
        <v>283</v>
      </c>
      <c r="M16" s="170">
        <f>(K16+K17)/2*100</f>
        <v>75</v>
      </c>
    </row>
    <row r="17" spans="1:12" ht="149.25" customHeight="1">
      <c r="A17" s="610"/>
      <c r="B17" s="614"/>
      <c r="C17" s="472" t="s">
        <v>50</v>
      </c>
      <c r="D17" s="456">
        <v>1</v>
      </c>
      <c r="E17" s="450">
        <v>40909</v>
      </c>
      <c r="F17" s="450">
        <v>41274</v>
      </c>
      <c r="G17" s="449" t="s">
        <v>49</v>
      </c>
      <c r="H17" s="448" t="s">
        <v>284</v>
      </c>
      <c r="I17" s="448" t="s">
        <v>285</v>
      </c>
      <c r="J17" s="451"/>
      <c r="K17" s="452">
        <v>0.5</v>
      </c>
      <c r="L17" s="453" t="s">
        <v>286</v>
      </c>
    </row>
    <row r="18" spans="1:12" ht="115.5" customHeight="1">
      <c r="A18" s="612">
        <v>4</v>
      </c>
      <c r="B18" s="624" t="s">
        <v>3</v>
      </c>
      <c r="C18" s="473" t="s">
        <v>287</v>
      </c>
      <c r="D18" s="474">
        <v>1</v>
      </c>
      <c r="E18" s="475" t="s">
        <v>263</v>
      </c>
      <c r="F18" s="475" t="s">
        <v>288</v>
      </c>
      <c r="G18" s="476" t="s">
        <v>289</v>
      </c>
      <c r="H18" s="476" t="s">
        <v>290</v>
      </c>
      <c r="I18" s="477" t="s">
        <v>291</v>
      </c>
      <c r="J18" s="465"/>
      <c r="K18" s="466">
        <v>0.8</v>
      </c>
      <c r="L18" s="469" t="s">
        <v>292</v>
      </c>
    </row>
    <row r="19" spans="1:12" ht="115.5" customHeight="1">
      <c r="A19" s="612"/>
      <c r="B19" s="624"/>
      <c r="C19" s="626" t="s">
        <v>48</v>
      </c>
      <c r="D19" s="470" t="s">
        <v>47</v>
      </c>
      <c r="E19" s="450">
        <v>40909</v>
      </c>
      <c r="F19" s="450">
        <v>41274</v>
      </c>
      <c r="G19" s="470" t="s">
        <v>46</v>
      </c>
      <c r="H19" s="470" t="s">
        <v>293</v>
      </c>
      <c r="I19" s="470" t="s">
        <v>294</v>
      </c>
      <c r="J19" s="465"/>
      <c r="K19" s="466">
        <v>0</v>
      </c>
      <c r="L19" s="478" t="s">
        <v>295</v>
      </c>
    </row>
    <row r="20" spans="1:13" ht="126" customHeight="1">
      <c r="A20" s="623"/>
      <c r="B20" s="625"/>
      <c r="C20" s="627"/>
      <c r="D20" s="470" t="s">
        <v>74</v>
      </c>
      <c r="E20" s="450">
        <v>40909</v>
      </c>
      <c r="F20" s="450">
        <v>41274</v>
      </c>
      <c r="G20" s="470" t="s">
        <v>296</v>
      </c>
      <c r="H20" s="470" t="s">
        <v>297</v>
      </c>
      <c r="I20" s="470" t="s">
        <v>294</v>
      </c>
      <c r="J20" s="465"/>
      <c r="K20" s="466">
        <v>1</v>
      </c>
      <c r="L20" s="469" t="s">
        <v>298</v>
      </c>
      <c r="M20" s="170">
        <f>460/5</f>
        <v>92</v>
      </c>
    </row>
    <row r="21" spans="1:12" ht="140.25" customHeight="1">
      <c r="A21" s="623"/>
      <c r="B21" s="625"/>
      <c r="C21" s="470" t="s">
        <v>45</v>
      </c>
      <c r="D21" s="470" t="s">
        <v>44</v>
      </c>
      <c r="E21" s="450">
        <v>40909</v>
      </c>
      <c r="F21" s="450">
        <v>41274</v>
      </c>
      <c r="G21" s="470" t="s">
        <v>43</v>
      </c>
      <c r="H21" s="470" t="s">
        <v>297</v>
      </c>
      <c r="I21" s="470" t="s">
        <v>299</v>
      </c>
      <c r="J21" s="465"/>
      <c r="K21" s="466">
        <v>1</v>
      </c>
      <c r="L21" s="469" t="s">
        <v>300</v>
      </c>
    </row>
    <row r="22" spans="1:12" ht="132" customHeight="1">
      <c r="A22" s="623"/>
      <c r="B22" s="625"/>
      <c r="C22" s="470" t="s">
        <v>42</v>
      </c>
      <c r="D22" s="479">
        <v>1</v>
      </c>
      <c r="E22" s="450">
        <v>40909</v>
      </c>
      <c r="F22" s="450">
        <v>41274</v>
      </c>
      <c r="G22" s="470" t="s">
        <v>301</v>
      </c>
      <c r="H22" s="470" t="s">
        <v>38</v>
      </c>
      <c r="I22" s="470" t="s">
        <v>302</v>
      </c>
      <c r="J22" s="465"/>
      <c r="K22" s="466">
        <v>1</v>
      </c>
      <c r="L22" s="469" t="s">
        <v>303</v>
      </c>
    </row>
    <row r="23" spans="1:12" ht="157.5" customHeight="1">
      <c r="A23" s="623"/>
      <c r="B23" s="625"/>
      <c r="C23" s="470" t="s">
        <v>40</v>
      </c>
      <c r="D23" s="479">
        <v>1</v>
      </c>
      <c r="E23" s="450">
        <v>40909</v>
      </c>
      <c r="F23" s="450">
        <v>41274</v>
      </c>
      <c r="G23" s="470" t="s">
        <v>39</v>
      </c>
      <c r="H23" s="470" t="s">
        <v>38</v>
      </c>
      <c r="I23" s="470" t="s">
        <v>304</v>
      </c>
      <c r="J23" s="465"/>
      <c r="K23" s="466">
        <v>0.8</v>
      </c>
      <c r="L23" s="469" t="s">
        <v>305</v>
      </c>
    </row>
    <row r="24" spans="1:12" ht="81.75" customHeight="1">
      <c r="A24" s="610">
        <v>5</v>
      </c>
      <c r="B24" s="614" t="s">
        <v>4</v>
      </c>
      <c r="C24" s="458" t="s">
        <v>306</v>
      </c>
      <c r="D24" s="460" t="s">
        <v>307</v>
      </c>
      <c r="E24" s="450" t="s">
        <v>263</v>
      </c>
      <c r="F24" s="450" t="s">
        <v>308</v>
      </c>
      <c r="G24" s="460" t="s">
        <v>309</v>
      </c>
      <c r="H24" s="460" t="s">
        <v>310</v>
      </c>
      <c r="I24" s="460" t="s">
        <v>311</v>
      </c>
      <c r="J24" s="461"/>
      <c r="K24" s="462">
        <v>0</v>
      </c>
      <c r="L24" s="453"/>
    </row>
    <row r="25" spans="1:13" ht="111" customHeight="1">
      <c r="A25" s="623"/>
      <c r="B25" s="629"/>
      <c r="C25" s="458" t="s">
        <v>312</v>
      </c>
      <c r="D25" s="460" t="s">
        <v>313</v>
      </c>
      <c r="E25" s="450" t="s">
        <v>263</v>
      </c>
      <c r="F25" s="450" t="s">
        <v>314</v>
      </c>
      <c r="G25" s="460" t="s">
        <v>315</v>
      </c>
      <c r="H25" s="460" t="s">
        <v>310</v>
      </c>
      <c r="I25" s="460" t="s">
        <v>316</v>
      </c>
      <c r="J25" s="451"/>
      <c r="K25" s="480">
        <v>0.834</v>
      </c>
      <c r="L25" s="453" t="s">
        <v>317</v>
      </c>
      <c r="M25" s="172"/>
    </row>
    <row r="26" spans="1:13" ht="111.75" customHeight="1">
      <c r="A26" s="623"/>
      <c r="B26" s="629"/>
      <c r="C26" s="448" t="s">
        <v>37</v>
      </c>
      <c r="D26" s="448" t="s">
        <v>37</v>
      </c>
      <c r="E26" s="450">
        <v>40909</v>
      </c>
      <c r="F26" s="450">
        <v>41274</v>
      </c>
      <c r="G26" s="448" t="s">
        <v>36</v>
      </c>
      <c r="H26" s="448" t="s">
        <v>35</v>
      </c>
      <c r="I26" s="448" t="s">
        <v>318</v>
      </c>
      <c r="J26" s="451"/>
      <c r="K26" s="452">
        <v>0</v>
      </c>
      <c r="L26" s="453"/>
      <c r="M26">
        <f>263.4/5</f>
        <v>52.67999999999999</v>
      </c>
    </row>
    <row r="27" spans="1:12" ht="79.5" customHeight="1">
      <c r="A27" s="623"/>
      <c r="B27" s="629"/>
      <c r="C27" s="448" t="s">
        <v>34</v>
      </c>
      <c r="D27" s="448" t="s">
        <v>34</v>
      </c>
      <c r="E27" s="450">
        <v>40909</v>
      </c>
      <c r="F27" s="450">
        <v>41274</v>
      </c>
      <c r="G27" s="448" t="s">
        <v>33</v>
      </c>
      <c r="H27" s="448" t="s">
        <v>32</v>
      </c>
      <c r="I27" s="448" t="s">
        <v>318</v>
      </c>
      <c r="J27" s="451"/>
      <c r="K27" s="457">
        <v>0.834</v>
      </c>
      <c r="L27" s="453"/>
    </row>
    <row r="28" spans="1:12" ht="134.25" customHeight="1">
      <c r="A28" s="628"/>
      <c r="B28" s="630"/>
      <c r="C28" s="481" t="s">
        <v>31</v>
      </c>
      <c r="D28" s="481" t="s">
        <v>31</v>
      </c>
      <c r="E28" s="482">
        <v>40909</v>
      </c>
      <c r="F28" s="482">
        <v>41274</v>
      </c>
      <c r="G28" s="481" t="s">
        <v>30</v>
      </c>
      <c r="H28" s="481" t="s">
        <v>32</v>
      </c>
      <c r="I28" s="481" t="s">
        <v>319</v>
      </c>
      <c r="J28" s="483"/>
      <c r="K28" s="484">
        <v>1</v>
      </c>
      <c r="L28" s="485"/>
    </row>
    <row r="31" spans="1:10" ht="20.25" customHeight="1">
      <c r="A31" s="608" t="s">
        <v>136</v>
      </c>
      <c r="B31" s="609"/>
      <c r="C31" s="609"/>
      <c r="D31" s="609"/>
      <c r="E31" s="609"/>
      <c r="F31" s="609"/>
      <c r="G31" s="609"/>
      <c r="H31" s="609"/>
      <c r="I31" s="609"/>
      <c r="J31" s="609"/>
    </row>
    <row r="32" spans="1:10" ht="13.5" thickBot="1">
      <c r="A32" s="4"/>
      <c r="B32" s="4"/>
      <c r="C32" s="5"/>
      <c r="D32" s="5"/>
      <c r="E32" s="5"/>
      <c r="F32" s="5"/>
      <c r="G32" s="5"/>
      <c r="H32" s="5"/>
      <c r="I32" s="5"/>
      <c r="J32" s="5"/>
    </row>
    <row r="33" spans="1:10" ht="22.5" customHeight="1" thickTop="1">
      <c r="A33" s="615" t="s">
        <v>18</v>
      </c>
      <c r="B33" s="617" t="s">
        <v>17</v>
      </c>
      <c r="C33" s="619" t="s">
        <v>16</v>
      </c>
      <c r="D33" s="5"/>
      <c r="E33" s="5"/>
      <c r="G33" s="5"/>
      <c r="H33" s="5"/>
      <c r="I33" s="5"/>
      <c r="J33" s="5"/>
    </row>
    <row r="34" spans="1:10" ht="24.75" customHeight="1" thickBot="1">
      <c r="A34" s="616"/>
      <c r="B34" s="618"/>
      <c r="C34" s="620"/>
      <c r="D34" s="5"/>
      <c r="E34" s="5"/>
      <c r="G34" s="5"/>
      <c r="H34" s="5"/>
      <c r="I34" s="5"/>
      <c r="J34" s="5"/>
    </row>
    <row r="35" spans="1:10" ht="33" customHeight="1" thickBot="1" thickTop="1">
      <c r="A35" s="489">
        <v>1</v>
      </c>
      <c r="B35" s="490" t="s">
        <v>0</v>
      </c>
      <c r="C35" s="488">
        <f>M6</f>
        <v>50</v>
      </c>
      <c r="D35" s="5"/>
      <c r="E35" s="5"/>
      <c r="G35" s="5"/>
      <c r="H35" s="5"/>
      <c r="I35" s="5"/>
      <c r="J35" s="5"/>
    </row>
    <row r="36" spans="1:10" ht="23.25" customHeight="1" thickBot="1">
      <c r="A36" s="491">
        <v>2</v>
      </c>
      <c r="B36" s="492" t="s">
        <v>1</v>
      </c>
      <c r="C36" s="488">
        <v>100</v>
      </c>
      <c r="D36" s="5"/>
      <c r="E36" s="5"/>
      <c r="G36" s="5"/>
      <c r="H36" s="5"/>
      <c r="I36" s="5"/>
      <c r="J36" s="5"/>
    </row>
    <row r="37" spans="1:10" ht="33" customHeight="1" thickBot="1">
      <c r="A37" s="493">
        <v>3</v>
      </c>
      <c r="B37" s="490" t="s">
        <v>2</v>
      </c>
      <c r="C37" s="488">
        <f>M16</f>
        <v>75</v>
      </c>
      <c r="D37" s="5"/>
      <c r="E37" s="5"/>
      <c r="G37" s="5"/>
      <c r="H37" s="5"/>
      <c r="I37" s="5"/>
      <c r="J37" s="5"/>
    </row>
    <row r="38" spans="1:10" ht="45" customHeight="1" thickBot="1">
      <c r="A38" s="491">
        <v>4</v>
      </c>
      <c r="B38" s="492" t="s">
        <v>3</v>
      </c>
      <c r="C38" s="488">
        <f>M20</f>
        <v>92</v>
      </c>
      <c r="D38" s="5"/>
      <c r="E38" s="5"/>
      <c r="G38" s="5"/>
      <c r="H38" s="5"/>
      <c r="I38" s="5"/>
      <c r="J38" s="5"/>
    </row>
    <row r="39" spans="1:10" ht="30" customHeight="1" thickBot="1">
      <c r="A39" s="494">
        <v>5</v>
      </c>
      <c r="B39" s="495" t="s">
        <v>4</v>
      </c>
      <c r="C39" s="488">
        <v>52.68</v>
      </c>
      <c r="D39" s="5"/>
      <c r="E39" s="5"/>
      <c r="G39" s="5"/>
      <c r="H39" s="5"/>
      <c r="I39" s="5"/>
      <c r="J39" s="5"/>
    </row>
    <row r="40" spans="1:10" ht="48.75" customHeight="1" thickBot="1">
      <c r="A40" s="621" t="s">
        <v>320</v>
      </c>
      <c r="B40" s="622"/>
      <c r="C40" s="496">
        <f>(C35+C36+C37+C38+C39)/5</f>
        <v>73.936</v>
      </c>
      <c r="D40" s="5"/>
      <c r="E40" s="5"/>
      <c r="F40">
        <f>E40/5</f>
        <v>0</v>
      </c>
      <c r="G40" s="5"/>
      <c r="H40" s="5"/>
      <c r="I40" s="5"/>
      <c r="J40" s="5"/>
    </row>
    <row r="41" spans="1:10" ht="12.75">
      <c r="A41" s="524"/>
      <c r="B41" s="524"/>
      <c r="C41" s="524"/>
      <c r="D41" s="524"/>
      <c r="E41" s="524"/>
      <c r="F41" s="524"/>
      <c r="G41" s="524"/>
      <c r="H41" s="524"/>
      <c r="I41" s="524"/>
      <c r="J41" s="524"/>
    </row>
  </sheetData>
  <sheetProtection/>
  <mergeCells count="18">
    <mergeCell ref="A33:A34"/>
    <mergeCell ref="B33:B34"/>
    <mergeCell ref="C33:C34"/>
    <mergeCell ref="A40:B40"/>
    <mergeCell ref="A41:J41"/>
    <mergeCell ref="A18:A23"/>
    <mergeCell ref="B18:B23"/>
    <mergeCell ref="C19:C20"/>
    <mergeCell ref="A24:A28"/>
    <mergeCell ref="B24:B28"/>
    <mergeCell ref="A31:J31"/>
    <mergeCell ref="A1:L1"/>
    <mergeCell ref="A5:A10"/>
    <mergeCell ref="B5:B10"/>
    <mergeCell ref="A11:A15"/>
    <mergeCell ref="B11:B15"/>
    <mergeCell ref="A16:A17"/>
    <mergeCell ref="B16:B17"/>
  </mergeCells>
  <printOptions horizontalCentered="1" verticalCentered="1"/>
  <pageMargins left="0.7480314960629921" right="0.7480314960629921" top="0.7874015748031497" bottom="0.7874015748031497" header="0" footer="0"/>
  <pageSetup horizontalDpi="600" verticalDpi="600" orientation="landscape" paperSize="5" scale="75" r:id="rId1"/>
</worksheet>
</file>

<file path=xl/worksheets/sheet5.xml><?xml version="1.0" encoding="utf-8"?>
<worksheet xmlns="http://schemas.openxmlformats.org/spreadsheetml/2006/main" xmlns:r="http://schemas.openxmlformats.org/officeDocument/2006/relationships">
  <sheetPr>
    <tabColor theme="8" tint="-0.24997000396251678"/>
  </sheetPr>
  <dimension ref="A1:M35"/>
  <sheetViews>
    <sheetView showGridLines="0" zoomScale="80" zoomScaleNormal="80" zoomScalePageLayoutView="0" workbookViewId="0" topLeftCell="A1">
      <selection activeCell="G5" sqref="G5"/>
    </sheetView>
  </sheetViews>
  <sheetFormatPr defaultColWidth="2.421875" defaultRowHeight="12.75"/>
  <cols>
    <col min="1" max="1" width="3.8515625" style="0" customWidth="1"/>
    <col min="2" max="2" width="19.00390625" style="0" customWidth="1"/>
    <col min="3" max="3" width="26.8515625" style="0" customWidth="1"/>
    <col min="4" max="6" width="12.7109375" style="0" customWidth="1"/>
    <col min="7" max="7" width="15.00390625" style="0" customWidth="1"/>
    <col min="8" max="9" width="12.7109375" style="0" customWidth="1"/>
    <col min="10" max="10" width="31.140625" style="0" customWidth="1"/>
    <col min="11" max="11" width="12.7109375" style="0" customWidth="1"/>
    <col min="12" max="12" width="25.28125" style="0" customWidth="1"/>
  </cols>
  <sheetData>
    <row r="1" spans="1:12" ht="50.25" customHeight="1">
      <c r="A1" s="635" t="s">
        <v>610</v>
      </c>
      <c r="B1" s="517"/>
      <c r="C1" s="517"/>
      <c r="D1" s="517"/>
      <c r="E1" s="517"/>
      <c r="F1" s="517"/>
      <c r="G1" s="517"/>
      <c r="H1" s="517"/>
      <c r="I1" s="517"/>
      <c r="J1" s="517"/>
      <c r="K1" s="517"/>
      <c r="L1" s="517"/>
    </row>
    <row r="2" spans="1:12" ht="24.75" customHeight="1">
      <c r="A2" s="636" t="s">
        <v>321</v>
      </c>
      <c r="B2" s="637"/>
      <c r="C2" s="637"/>
      <c r="D2" s="637"/>
      <c r="E2" s="637"/>
      <c r="F2" s="637"/>
      <c r="G2" s="637"/>
      <c r="H2" s="637"/>
      <c r="I2" s="637"/>
      <c r="J2" s="637"/>
      <c r="K2" s="59"/>
      <c r="L2" s="59"/>
    </row>
    <row r="3" spans="1:12" ht="13.5" thickBot="1">
      <c r="A3" s="4"/>
      <c r="B3" s="5"/>
      <c r="C3" s="5"/>
      <c r="D3" s="5"/>
      <c r="E3" s="5"/>
      <c r="F3" s="5"/>
      <c r="G3" s="5"/>
      <c r="H3" s="5"/>
      <c r="I3" s="5"/>
      <c r="J3" s="5"/>
      <c r="K3" s="59"/>
      <c r="L3" s="59"/>
    </row>
    <row r="4" spans="1:12" ht="42" customHeight="1" thickBot="1" thickTop="1">
      <c r="A4" s="180" t="s">
        <v>18</v>
      </c>
      <c r="B4" s="181" t="s">
        <v>29</v>
      </c>
      <c r="C4" s="181" t="s">
        <v>28</v>
      </c>
      <c r="D4" s="181" t="s">
        <v>27</v>
      </c>
      <c r="E4" s="181" t="s">
        <v>26</v>
      </c>
      <c r="F4" s="181" t="s">
        <v>25</v>
      </c>
      <c r="G4" s="181" t="s">
        <v>24</v>
      </c>
      <c r="H4" s="181" t="s">
        <v>23</v>
      </c>
      <c r="I4" s="181" t="s">
        <v>22</v>
      </c>
      <c r="J4" s="181" t="s">
        <v>21</v>
      </c>
      <c r="K4" s="181" t="s">
        <v>20</v>
      </c>
      <c r="L4" s="182" t="s">
        <v>19</v>
      </c>
    </row>
    <row r="5" spans="1:13" ht="108" customHeight="1" thickBot="1" thickTop="1">
      <c r="A5" s="638">
        <v>1</v>
      </c>
      <c r="B5" s="640" t="s">
        <v>0</v>
      </c>
      <c r="C5" s="183" t="s">
        <v>97</v>
      </c>
      <c r="D5" s="184">
        <v>1</v>
      </c>
      <c r="E5" s="185">
        <v>40909</v>
      </c>
      <c r="F5" s="185">
        <v>41274</v>
      </c>
      <c r="G5" s="186" t="s">
        <v>96</v>
      </c>
      <c r="H5" s="186" t="s">
        <v>322</v>
      </c>
      <c r="I5" s="186" t="s">
        <v>323</v>
      </c>
      <c r="J5" s="186" t="s">
        <v>324</v>
      </c>
      <c r="K5" s="187">
        <v>1</v>
      </c>
      <c r="L5" s="186" t="s">
        <v>325</v>
      </c>
      <c r="M5" s="2"/>
    </row>
    <row r="6" spans="1:13" ht="90" customHeight="1" thickBot="1">
      <c r="A6" s="639"/>
      <c r="B6" s="641"/>
      <c r="C6" s="183" t="s">
        <v>94</v>
      </c>
      <c r="D6" s="188">
        <v>1</v>
      </c>
      <c r="E6" s="185">
        <v>41000</v>
      </c>
      <c r="F6" s="185">
        <v>41274</v>
      </c>
      <c r="G6" s="186" t="s">
        <v>93</v>
      </c>
      <c r="H6" s="186" t="s">
        <v>326</v>
      </c>
      <c r="I6" s="186" t="s">
        <v>323</v>
      </c>
      <c r="J6" s="186"/>
      <c r="K6" s="187">
        <v>0</v>
      </c>
      <c r="L6" s="189" t="s">
        <v>327</v>
      </c>
      <c r="M6" s="2"/>
    </row>
    <row r="7" spans="1:13" ht="64.5" customHeight="1" thickBot="1">
      <c r="A7" s="639"/>
      <c r="B7" s="641"/>
      <c r="C7" s="183" t="s">
        <v>60</v>
      </c>
      <c r="D7" s="184">
        <v>0.8</v>
      </c>
      <c r="E7" s="185">
        <v>40909</v>
      </c>
      <c r="F7" s="185">
        <v>41274</v>
      </c>
      <c r="G7" s="186" t="s">
        <v>92</v>
      </c>
      <c r="H7" s="186" t="s">
        <v>38</v>
      </c>
      <c r="I7" s="186" t="s">
        <v>257</v>
      </c>
      <c r="J7" s="186" t="s">
        <v>328</v>
      </c>
      <c r="K7" s="187">
        <v>1</v>
      </c>
      <c r="L7" s="190"/>
      <c r="M7" s="2"/>
    </row>
    <row r="8" spans="1:13" ht="57.75" customHeight="1" thickBot="1">
      <c r="A8" s="632"/>
      <c r="B8" s="634"/>
      <c r="C8" s="183" t="s">
        <v>59</v>
      </c>
      <c r="D8" s="188">
        <v>1</v>
      </c>
      <c r="E8" s="185">
        <v>41183</v>
      </c>
      <c r="F8" s="185">
        <v>41213</v>
      </c>
      <c r="G8" s="186" t="s">
        <v>259</v>
      </c>
      <c r="H8" s="186" t="s">
        <v>38</v>
      </c>
      <c r="I8" s="186" t="s">
        <v>260</v>
      </c>
      <c r="J8" s="186" t="s">
        <v>329</v>
      </c>
      <c r="K8" s="187">
        <v>1</v>
      </c>
      <c r="L8" s="190"/>
      <c r="M8" s="2"/>
    </row>
    <row r="9" spans="1:13" ht="120.75" customHeight="1" thickBot="1">
      <c r="A9" s="642">
        <v>2</v>
      </c>
      <c r="B9" s="645" t="s">
        <v>1</v>
      </c>
      <c r="C9" s="191" t="s">
        <v>58</v>
      </c>
      <c r="D9" s="192">
        <v>0.8</v>
      </c>
      <c r="E9" s="191" t="s">
        <v>330</v>
      </c>
      <c r="F9" s="191" t="s">
        <v>331</v>
      </c>
      <c r="G9" s="191" t="s">
        <v>332</v>
      </c>
      <c r="H9" s="193" t="s">
        <v>333</v>
      </c>
      <c r="I9" s="193" t="s">
        <v>163</v>
      </c>
      <c r="J9" s="193" t="s">
        <v>334</v>
      </c>
      <c r="K9" s="194">
        <v>1</v>
      </c>
      <c r="L9" s="193"/>
      <c r="M9" s="2"/>
    </row>
    <row r="10" spans="1:13" ht="89.25" customHeight="1" thickBot="1">
      <c r="A10" s="643"/>
      <c r="B10" s="646"/>
      <c r="C10" s="191" t="s">
        <v>56</v>
      </c>
      <c r="D10" s="195">
        <v>4</v>
      </c>
      <c r="E10" s="196">
        <v>40909</v>
      </c>
      <c r="F10" s="196">
        <v>41274</v>
      </c>
      <c r="G10" s="191" t="s">
        <v>335</v>
      </c>
      <c r="H10" s="193" t="s">
        <v>271</v>
      </c>
      <c r="I10" s="193" t="s">
        <v>336</v>
      </c>
      <c r="J10" s="193" t="s">
        <v>337</v>
      </c>
      <c r="K10" s="194">
        <v>1</v>
      </c>
      <c r="L10" s="197"/>
      <c r="M10" s="198"/>
    </row>
    <row r="11" spans="1:13" ht="72" customHeight="1" thickBot="1">
      <c r="A11" s="643"/>
      <c r="B11" s="646"/>
      <c r="C11" s="191" t="s">
        <v>274</v>
      </c>
      <c r="D11" s="195">
        <v>1</v>
      </c>
      <c r="E11" s="196">
        <v>40909</v>
      </c>
      <c r="F11" s="196">
        <v>41274</v>
      </c>
      <c r="G11" s="191" t="s">
        <v>275</v>
      </c>
      <c r="H11" s="193" t="s">
        <v>276</v>
      </c>
      <c r="I11" s="193" t="s">
        <v>338</v>
      </c>
      <c r="J11" s="195"/>
      <c r="K11" s="194">
        <v>1</v>
      </c>
      <c r="L11" s="193" t="s">
        <v>339</v>
      </c>
      <c r="M11" s="2"/>
    </row>
    <row r="12" spans="1:13" ht="102" customHeight="1" thickBot="1">
      <c r="A12" s="643"/>
      <c r="B12" s="646"/>
      <c r="C12" s="191" t="s">
        <v>83</v>
      </c>
      <c r="D12" s="195">
        <v>1</v>
      </c>
      <c r="E12" s="196">
        <v>40909</v>
      </c>
      <c r="F12" s="196">
        <v>41274</v>
      </c>
      <c r="G12" s="191" t="s">
        <v>54</v>
      </c>
      <c r="H12" s="193" t="s">
        <v>278</v>
      </c>
      <c r="I12" s="193" t="s">
        <v>269</v>
      </c>
      <c r="J12" s="193" t="s">
        <v>340</v>
      </c>
      <c r="K12" s="194">
        <v>1</v>
      </c>
      <c r="L12" s="193"/>
      <c r="M12" s="2"/>
    </row>
    <row r="13" spans="1:13" ht="108.75" customHeight="1" thickBot="1">
      <c r="A13" s="644"/>
      <c r="B13" s="647"/>
      <c r="C13" s="191" t="s">
        <v>53</v>
      </c>
      <c r="D13" s="195">
        <v>1</v>
      </c>
      <c r="E13" s="196">
        <v>40909</v>
      </c>
      <c r="F13" s="191" t="s">
        <v>341</v>
      </c>
      <c r="G13" s="191" t="s">
        <v>52</v>
      </c>
      <c r="H13" s="193" t="s">
        <v>281</v>
      </c>
      <c r="I13" s="193" t="s">
        <v>272</v>
      </c>
      <c r="J13" s="193" t="s">
        <v>342</v>
      </c>
      <c r="K13" s="194">
        <v>1</v>
      </c>
      <c r="L13" s="193"/>
      <c r="M13" s="2"/>
    </row>
    <row r="14" spans="1:13" ht="101.25" customHeight="1" thickBot="1">
      <c r="A14" s="631">
        <v>3</v>
      </c>
      <c r="B14" s="633" t="s">
        <v>2</v>
      </c>
      <c r="C14" s="199" t="s">
        <v>51</v>
      </c>
      <c r="D14" s="200" t="s">
        <v>343</v>
      </c>
      <c r="E14" s="201">
        <v>40909</v>
      </c>
      <c r="F14" s="201">
        <v>41212</v>
      </c>
      <c r="G14" s="199" t="s">
        <v>344</v>
      </c>
      <c r="H14" s="202" t="s">
        <v>345</v>
      </c>
      <c r="I14" s="202" t="s">
        <v>346</v>
      </c>
      <c r="J14" s="202" t="s">
        <v>347</v>
      </c>
      <c r="K14" s="203">
        <v>1</v>
      </c>
      <c r="L14" s="202" t="s">
        <v>348</v>
      </c>
      <c r="M14" s="204"/>
    </row>
    <row r="15" spans="1:13" ht="70.5" customHeight="1" thickBot="1">
      <c r="A15" s="632"/>
      <c r="B15" s="634"/>
      <c r="C15" s="199" t="s">
        <v>50</v>
      </c>
      <c r="D15" s="205">
        <v>1</v>
      </c>
      <c r="E15" s="201">
        <v>40909</v>
      </c>
      <c r="F15" s="199" t="s">
        <v>349</v>
      </c>
      <c r="G15" s="199" t="s">
        <v>49</v>
      </c>
      <c r="H15" s="199" t="s">
        <v>350</v>
      </c>
      <c r="I15" s="202" t="s">
        <v>351</v>
      </c>
      <c r="J15" s="202" t="s">
        <v>352</v>
      </c>
      <c r="K15" s="203">
        <v>1</v>
      </c>
      <c r="L15" s="206" t="s">
        <v>353</v>
      </c>
      <c r="M15" s="2"/>
    </row>
    <row r="16" spans="1:13" ht="117.75" customHeight="1" thickBot="1">
      <c r="A16" s="642">
        <v>4</v>
      </c>
      <c r="B16" s="645" t="s">
        <v>3</v>
      </c>
      <c r="C16" s="191" t="s">
        <v>354</v>
      </c>
      <c r="D16" s="193" t="s">
        <v>355</v>
      </c>
      <c r="E16" s="196">
        <v>40909</v>
      </c>
      <c r="F16" s="196">
        <v>41274</v>
      </c>
      <c r="G16" s="191" t="s">
        <v>356</v>
      </c>
      <c r="H16" s="191" t="s">
        <v>322</v>
      </c>
      <c r="I16" s="193" t="s">
        <v>357</v>
      </c>
      <c r="J16" s="193" t="s">
        <v>358</v>
      </c>
      <c r="K16" s="194">
        <v>0.9</v>
      </c>
      <c r="L16" s="193" t="s">
        <v>359</v>
      </c>
      <c r="M16" s="2"/>
    </row>
    <row r="17" spans="1:13" ht="112.5" customHeight="1" thickBot="1">
      <c r="A17" s="643"/>
      <c r="B17" s="646"/>
      <c r="C17" s="191" t="s">
        <v>45</v>
      </c>
      <c r="D17" s="193" t="s">
        <v>360</v>
      </c>
      <c r="E17" s="196">
        <v>40909</v>
      </c>
      <c r="F17" s="196">
        <v>41274</v>
      </c>
      <c r="G17" s="191" t="s">
        <v>360</v>
      </c>
      <c r="H17" s="191" t="s">
        <v>326</v>
      </c>
      <c r="I17" s="193" t="s">
        <v>357</v>
      </c>
      <c r="J17" s="207" t="s">
        <v>361</v>
      </c>
      <c r="K17" s="194">
        <v>1</v>
      </c>
      <c r="L17" s="193" t="s">
        <v>362</v>
      </c>
      <c r="M17" s="2"/>
    </row>
    <row r="18" spans="1:13" ht="222.75" customHeight="1" thickBot="1">
      <c r="A18" s="643"/>
      <c r="B18" s="646"/>
      <c r="C18" s="191" t="s">
        <v>363</v>
      </c>
      <c r="D18" s="193">
        <v>2</v>
      </c>
      <c r="E18" s="196">
        <v>40977</v>
      </c>
      <c r="F18" s="196">
        <v>41274</v>
      </c>
      <c r="G18" s="191" t="s">
        <v>364</v>
      </c>
      <c r="H18" s="191" t="s">
        <v>38</v>
      </c>
      <c r="I18" s="193" t="s">
        <v>365</v>
      </c>
      <c r="J18" s="207" t="s">
        <v>366</v>
      </c>
      <c r="K18" s="194">
        <v>0.8</v>
      </c>
      <c r="L18" s="208"/>
      <c r="M18" s="2"/>
    </row>
    <row r="19" spans="1:13" ht="84" customHeight="1" thickBot="1">
      <c r="A19" s="644"/>
      <c r="B19" s="646"/>
      <c r="C19" s="191" t="s">
        <v>367</v>
      </c>
      <c r="D19" s="193">
        <v>1</v>
      </c>
      <c r="E19" s="196">
        <v>40909</v>
      </c>
      <c r="F19" s="196">
        <v>41274</v>
      </c>
      <c r="G19" s="195" t="s">
        <v>368</v>
      </c>
      <c r="H19" s="191" t="s">
        <v>38</v>
      </c>
      <c r="I19" s="193" t="s">
        <v>369</v>
      </c>
      <c r="J19" s="193" t="s">
        <v>370</v>
      </c>
      <c r="K19" s="194">
        <v>1</v>
      </c>
      <c r="L19" s="208"/>
      <c r="M19" s="2"/>
    </row>
    <row r="20" spans="1:13" ht="88.5" customHeight="1" thickBot="1">
      <c r="A20" s="648">
        <v>5</v>
      </c>
      <c r="B20" s="650" t="s">
        <v>603</v>
      </c>
      <c r="C20" s="209" t="s">
        <v>371</v>
      </c>
      <c r="D20" s="210">
        <v>1</v>
      </c>
      <c r="E20" s="211">
        <v>40909</v>
      </c>
      <c r="F20" s="211">
        <v>41274</v>
      </c>
      <c r="G20" s="209" t="s">
        <v>36</v>
      </c>
      <c r="H20" s="209" t="s">
        <v>372</v>
      </c>
      <c r="I20" s="212" t="s">
        <v>373</v>
      </c>
      <c r="J20" s="212" t="s">
        <v>374</v>
      </c>
      <c r="K20" s="213">
        <v>1</v>
      </c>
      <c r="L20" s="214" t="s">
        <v>375</v>
      </c>
      <c r="M20" s="2"/>
    </row>
    <row r="21" spans="1:13" ht="89.25" customHeight="1" thickBot="1">
      <c r="A21" s="649"/>
      <c r="B21" s="651"/>
      <c r="C21" s="209" t="s">
        <v>376</v>
      </c>
      <c r="D21" s="210">
        <v>1</v>
      </c>
      <c r="E21" s="211">
        <v>40909</v>
      </c>
      <c r="F21" s="211">
        <v>41274</v>
      </c>
      <c r="G21" s="209" t="s">
        <v>33</v>
      </c>
      <c r="H21" s="209" t="s">
        <v>372</v>
      </c>
      <c r="I21" s="212" t="s">
        <v>377</v>
      </c>
      <c r="J21" s="212" t="s">
        <v>378</v>
      </c>
      <c r="K21" s="213">
        <v>0.6</v>
      </c>
      <c r="L21" s="212"/>
      <c r="M21" s="2"/>
    </row>
    <row r="22" spans="1:13" ht="70.5" customHeight="1">
      <c r="A22" s="649"/>
      <c r="B22" s="651"/>
      <c r="C22" s="209" t="s">
        <v>379</v>
      </c>
      <c r="D22" s="210">
        <v>1</v>
      </c>
      <c r="E22" s="211">
        <v>41183</v>
      </c>
      <c r="F22" s="211">
        <v>41213</v>
      </c>
      <c r="G22" s="209" t="s">
        <v>30</v>
      </c>
      <c r="H22" s="209" t="s">
        <v>380</v>
      </c>
      <c r="I22" s="212" t="s">
        <v>381</v>
      </c>
      <c r="J22" s="212" t="s">
        <v>382</v>
      </c>
      <c r="K22" s="213">
        <v>1</v>
      </c>
      <c r="L22" s="212" t="s">
        <v>383</v>
      </c>
      <c r="M22" s="2"/>
    </row>
    <row r="23" ht="42.75" customHeight="1"/>
    <row r="25" spans="1:10" ht="20.25" customHeight="1">
      <c r="A25" s="517" t="s">
        <v>136</v>
      </c>
      <c r="B25" s="517"/>
      <c r="C25" s="517"/>
      <c r="D25" s="517"/>
      <c r="E25" s="517"/>
      <c r="F25" s="517"/>
      <c r="G25" s="517"/>
      <c r="H25" s="517"/>
      <c r="I25" s="517"/>
      <c r="J25" s="517"/>
    </row>
    <row r="26" spans="1:10" ht="13.5" thickBot="1">
      <c r="A26" s="4"/>
      <c r="B26" s="5"/>
      <c r="C26" s="5"/>
      <c r="D26" s="5"/>
      <c r="E26" s="5"/>
      <c r="F26" s="5"/>
      <c r="G26" s="5"/>
      <c r="H26" s="5"/>
      <c r="I26" s="5"/>
      <c r="J26" s="5"/>
    </row>
    <row r="27" spans="1:10" ht="22.5" customHeight="1" thickTop="1">
      <c r="A27" s="652" t="s">
        <v>18</v>
      </c>
      <c r="B27" s="654" t="s">
        <v>17</v>
      </c>
      <c r="C27" s="654" t="s">
        <v>16</v>
      </c>
      <c r="D27" s="441"/>
      <c r="E27" s="442"/>
      <c r="G27" s="5"/>
      <c r="H27" s="5"/>
      <c r="I27" s="5"/>
      <c r="J27" s="5"/>
    </row>
    <row r="28" spans="1:10" ht="24.75" customHeight="1" thickBot="1">
      <c r="A28" s="653"/>
      <c r="B28" s="655"/>
      <c r="C28" s="655"/>
      <c r="D28" s="441"/>
      <c r="E28" s="442"/>
      <c r="G28" s="5"/>
      <c r="H28" s="5"/>
      <c r="I28" s="5"/>
      <c r="J28" s="5"/>
    </row>
    <row r="29" spans="1:10" ht="69" customHeight="1" thickBot="1" thickTop="1">
      <c r="A29" s="443">
        <v>1</v>
      </c>
      <c r="B29" s="174" t="s">
        <v>0</v>
      </c>
      <c r="C29" s="444">
        <f>(K5+K6+K7+K8)/4</f>
        <v>0.75</v>
      </c>
      <c r="D29" s="658"/>
      <c r="E29" s="659"/>
      <c r="G29" s="5"/>
      <c r="H29" s="5"/>
      <c r="I29" s="5"/>
      <c r="J29" s="5"/>
    </row>
    <row r="30" spans="1:10" ht="37.5" customHeight="1" thickBot="1">
      <c r="A30" s="443">
        <v>2</v>
      </c>
      <c r="B30" s="176" t="s">
        <v>1</v>
      </c>
      <c r="C30" s="444">
        <f>(K9+K10+K11+K12+K13)/5</f>
        <v>1</v>
      </c>
      <c r="D30" s="658"/>
      <c r="E30" s="659"/>
      <c r="G30" s="5"/>
      <c r="H30" s="5"/>
      <c r="I30" s="5"/>
      <c r="J30" s="5"/>
    </row>
    <row r="31" spans="1:10" ht="67.5" customHeight="1" thickBot="1">
      <c r="A31" s="443">
        <v>3</v>
      </c>
      <c r="B31" s="174" t="s">
        <v>2</v>
      </c>
      <c r="C31" s="444">
        <f>(K14+K15)/2</f>
        <v>1</v>
      </c>
      <c r="D31" s="658"/>
      <c r="E31" s="659"/>
      <c r="G31" s="5"/>
      <c r="H31" s="5"/>
      <c r="I31" s="5"/>
      <c r="J31" s="5"/>
    </row>
    <row r="32" spans="1:10" ht="60" customHeight="1" thickBot="1">
      <c r="A32" s="443">
        <v>4</v>
      </c>
      <c r="B32" s="176" t="s">
        <v>3</v>
      </c>
      <c r="C32" s="444">
        <f>(K16+K17+K18+K19)/4</f>
        <v>0.925</v>
      </c>
      <c r="D32" s="658"/>
      <c r="E32" s="659"/>
      <c r="G32" s="5"/>
      <c r="H32" s="5"/>
      <c r="I32" s="5"/>
      <c r="J32" s="5"/>
    </row>
    <row r="33" spans="1:10" ht="62.25" customHeight="1" thickBot="1">
      <c r="A33" s="443">
        <v>5</v>
      </c>
      <c r="B33" s="179" t="s">
        <v>4</v>
      </c>
      <c r="C33" s="444">
        <f>(K20+K21+K22)/3</f>
        <v>0.8666666666666667</v>
      </c>
      <c r="D33" s="658"/>
      <c r="E33" s="659"/>
      <c r="G33" s="5"/>
      <c r="H33" s="5"/>
      <c r="I33" s="5"/>
      <c r="J33" s="5"/>
    </row>
    <row r="34" spans="1:10" ht="26.25" customHeight="1" thickBot="1">
      <c r="A34" s="656" t="s">
        <v>604</v>
      </c>
      <c r="B34" s="657"/>
      <c r="C34" s="444">
        <f>(C29+C30+C31+C32+C33)/5</f>
        <v>0.9083333333333332</v>
      </c>
      <c r="D34" s="658"/>
      <c r="E34" s="659"/>
      <c r="G34" s="5"/>
      <c r="H34" s="5"/>
      <c r="I34" s="5"/>
      <c r="J34" s="5"/>
    </row>
    <row r="35" spans="1:10" ht="12.75">
      <c r="A35" s="524"/>
      <c r="B35" s="524"/>
      <c r="C35" s="524"/>
      <c r="D35" s="524"/>
      <c r="E35" s="524"/>
      <c r="F35" s="524"/>
      <c r="G35" s="524"/>
      <c r="H35" s="524"/>
      <c r="I35" s="524"/>
      <c r="J35" s="524"/>
    </row>
  </sheetData>
  <sheetProtection/>
  <mergeCells count="24">
    <mergeCell ref="A34:B34"/>
    <mergeCell ref="A35:J35"/>
    <mergeCell ref="D29:E29"/>
    <mergeCell ref="D30:E30"/>
    <mergeCell ref="D31:E31"/>
    <mergeCell ref="D32:E32"/>
    <mergeCell ref="D33:E33"/>
    <mergeCell ref="D34:E34"/>
    <mergeCell ref="A16:A19"/>
    <mergeCell ref="B16:B19"/>
    <mergeCell ref="A20:A22"/>
    <mergeCell ref="B20:B22"/>
    <mergeCell ref="A25:J25"/>
    <mergeCell ref="A27:A28"/>
    <mergeCell ref="B27:B28"/>
    <mergeCell ref="C27:C28"/>
    <mergeCell ref="A14:A15"/>
    <mergeCell ref="B14:B15"/>
    <mergeCell ref="A1:L1"/>
    <mergeCell ref="A2:J2"/>
    <mergeCell ref="A5:A8"/>
    <mergeCell ref="B5:B8"/>
    <mergeCell ref="A9:A13"/>
    <mergeCell ref="B9:B13"/>
  </mergeCells>
  <printOptions/>
  <pageMargins left="0.984251968503937" right="0.1968503937007874" top="0.984251968503937" bottom="0.984251968503937" header="0" footer="0"/>
  <pageSetup horizontalDpi="600" verticalDpi="600" orientation="landscape" paperSize="5" scale="95" r:id="rId1"/>
</worksheet>
</file>

<file path=xl/worksheets/sheet6.xml><?xml version="1.0" encoding="utf-8"?>
<worksheet xmlns="http://schemas.openxmlformats.org/spreadsheetml/2006/main" xmlns:r="http://schemas.openxmlformats.org/officeDocument/2006/relationships">
  <sheetPr>
    <tabColor theme="4" tint="-0.24997000396251678"/>
  </sheetPr>
  <dimension ref="A1:L41"/>
  <sheetViews>
    <sheetView zoomScale="80" zoomScaleNormal="80" zoomScalePageLayoutView="0" workbookViewId="0" topLeftCell="A1">
      <selection activeCell="A1" sqref="A1:L1"/>
    </sheetView>
  </sheetViews>
  <sheetFormatPr defaultColWidth="11.421875" defaultRowHeight="12.75"/>
  <cols>
    <col min="1" max="1" width="3.8515625" style="0" bestFit="1" customWidth="1"/>
    <col min="2" max="2" width="33.8515625" style="0" customWidth="1"/>
    <col min="3" max="3" width="27.00390625" style="0" customWidth="1"/>
    <col min="4" max="4" width="19.140625" style="0" customWidth="1"/>
    <col min="5" max="6" width="11.421875" style="1" customWidth="1"/>
    <col min="7" max="7" width="15.8515625" style="233" customWidth="1"/>
    <col min="8" max="8" width="12.8515625" style="233" customWidth="1"/>
    <col min="9" max="9" width="14.140625" style="233" customWidth="1"/>
    <col min="12" max="12" width="65.28125" style="0" customWidth="1"/>
  </cols>
  <sheetData>
    <row r="1" spans="1:12" ht="50.25" customHeight="1">
      <c r="A1" s="635" t="s">
        <v>611</v>
      </c>
      <c r="B1" s="517"/>
      <c r="C1" s="517"/>
      <c r="D1" s="517"/>
      <c r="E1" s="517"/>
      <c r="F1" s="517"/>
      <c r="G1" s="517"/>
      <c r="H1" s="517"/>
      <c r="I1" s="517"/>
      <c r="J1" s="517"/>
      <c r="K1" s="517"/>
      <c r="L1" s="517"/>
    </row>
    <row r="2" spans="1:12" ht="24.75" customHeight="1" thickBot="1">
      <c r="A2" s="636" t="s">
        <v>384</v>
      </c>
      <c r="B2" s="637"/>
      <c r="C2" s="637"/>
      <c r="D2" s="637"/>
      <c r="E2" s="637"/>
      <c r="F2" s="637"/>
      <c r="G2" s="637"/>
      <c r="H2" s="637"/>
      <c r="I2" s="637"/>
      <c r="J2" s="637"/>
      <c r="K2" s="59"/>
      <c r="L2" s="59"/>
    </row>
    <row r="3" spans="1:12" ht="42" customHeight="1" thickBot="1" thickTop="1">
      <c r="A3" s="180" t="s">
        <v>18</v>
      </c>
      <c r="B3" s="181" t="s">
        <v>29</v>
      </c>
      <c r="C3" s="181" t="s">
        <v>28</v>
      </c>
      <c r="D3" s="181" t="s">
        <v>27</v>
      </c>
      <c r="E3" s="181" t="s">
        <v>26</v>
      </c>
      <c r="F3" s="181" t="s">
        <v>25</v>
      </c>
      <c r="G3" s="181" t="s">
        <v>24</v>
      </c>
      <c r="H3" s="181" t="s">
        <v>23</v>
      </c>
      <c r="I3" s="181" t="s">
        <v>22</v>
      </c>
      <c r="J3" s="181" t="s">
        <v>21</v>
      </c>
      <c r="K3" s="181" t="s">
        <v>20</v>
      </c>
      <c r="L3" s="182" t="s">
        <v>19</v>
      </c>
    </row>
    <row r="4" spans="1:12" ht="65.25" thickBot="1" thickTop="1">
      <c r="A4" s="660">
        <v>1</v>
      </c>
      <c r="B4" s="663" t="s">
        <v>0</v>
      </c>
      <c r="C4" s="216" t="s">
        <v>100</v>
      </c>
      <c r="D4" s="186" t="s">
        <v>385</v>
      </c>
      <c r="E4" s="186" t="s">
        <v>386</v>
      </c>
      <c r="F4" s="186" t="s">
        <v>185</v>
      </c>
      <c r="G4" s="186" t="s">
        <v>99</v>
      </c>
      <c r="H4" s="186" t="s">
        <v>95</v>
      </c>
      <c r="I4" s="186" t="s">
        <v>254</v>
      </c>
      <c r="J4" s="186">
        <v>1</v>
      </c>
      <c r="K4" s="186">
        <v>1</v>
      </c>
      <c r="L4" s="186" t="s">
        <v>387</v>
      </c>
    </row>
    <row r="5" spans="1:12" ht="70.5" customHeight="1" thickBot="1">
      <c r="A5" s="661"/>
      <c r="B5" s="664"/>
      <c r="C5" s="216" t="s">
        <v>510</v>
      </c>
      <c r="D5" s="186" t="s">
        <v>388</v>
      </c>
      <c r="E5" s="186" t="s">
        <v>145</v>
      </c>
      <c r="F5" s="186" t="s">
        <v>146</v>
      </c>
      <c r="G5" s="186" t="s">
        <v>96</v>
      </c>
      <c r="H5" s="186" t="s">
        <v>95</v>
      </c>
      <c r="I5" s="186" t="s">
        <v>254</v>
      </c>
      <c r="J5" s="186">
        <v>1</v>
      </c>
      <c r="K5" s="186">
        <v>1</v>
      </c>
      <c r="L5" s="186" t="s">
        <v>389</v>
      </c>
    </row>
    <row r="6" spans="1:12" ht="54.75" customHeight="1" thickBot="1">
      <c r="A6" s="661"/>
      <c r="B6" s="664"/>
      <c r="C6" s="216" t="s">
        <v>94</v>
      </c>
      <c r="D6" s="186" t="s">
        <v>390</v>
      </c>
      <c r="E6" s="186" t="s">
        <v>151</v>
      </c>
      <c r="F6" s="186" t="s">
        <v>152</v>
      </c>
      <c r="G6" s="186" t="s">
        <v>93</v>
      </c>
      <c r="H6" s="186" t="s">
        <v>38</v>
      </c>
      <c r="I6" s="186" t="s">
        <v>254</v>
      </c>
      <c r="J6" s="217">
        <v>0.35</v>
      </c>
      <c r="K6" s="217">
        <v>0.35</v>
      </c>
      <c r="L6" s="186" t="s">
        <v>391</v>
      </c>
    </row>
    <row r="7" spans="1:12" ht="54.75" customHeight="1" thickBot="1">
      <c r="A7" s="661"/>
      <c r="B7" s="664"/>
      <c r="C7" s="216" t="s">
        <v>60</v>
      </c>
      <c r="D7" s="186" t="s">
        <v>392</v>
      </c>
      <c r="E7" s="186" t="s">
        <v>139</v>
      </c>
      <c r="F7" s="186" t="s">
        <v>152</v>
      </c>
      <c r="G7" s="186" t="s">
        <v>92</v>
      </c>
      <c r="H7" s="186" t="s">
        <v>257</v>
      </c>
      <c r="I7" s="186" t="s">
        <v>254</v>
      </c>
      <c r="J7" s="217">
        <v>0.7926</v>
      </c>
      <c r="K7" s="217">
        <v>0.7926</v>
      </c>
      <c r="L7" s="186" t="s">
        <v>393</v>
      </c>
    </row>
    <row r="8" spans="1:12" ht="53.25" customHeight="1" thickBot="1">
      <c r="A8" s="662"/>
      <c r="B8" s="665"/>
      <c r="C8" s="216" t="s">
        <v>59</v>
      </c>
      <c r="D8" s="186" t="s">
        <v>394</v>
      </c>
      <c r="E8" s="186" t="s">
        <v>151</v>
      </c>
      <c r="F8" s="186" t="s">
        <v>152</v>
      </c>
      <c r="G8" s="186" t="s">
        <v>259</v>
      </c>
      <c r="H8" s="186" t="s">
        <v>260</v>
      </c>
      <c r="I8" s="186" t="s">
        <v>254</v>
      </c>
      <c r="J8" s="186" t="s">
        <v>395</v>
      </c>
      <c r="K8" s="186" t="s">
        <v>395</v>
      </c>
      <c r="L8" s="186" t="s">
        <v>396</v>
      </c>
    </row>
    <row r="9" spans="1:12" ht="150" customHeight="1" thickBot="1">
      <c r="A9" s="642">
        <v>2</v>
      </c>
      <c r="B9" s="666" t="s">
        <v>1</v>
      </c>
      <c r="C9" s="191" t="s">
        <v>58</v>
      </c>
      <c r="D9" s="218">
        <v>0.8</v>
      </c>
      <c r="E9" s="195" t="s">
        <v>185</v>
      </c>
      <c r="F9" s="195" t="s">
        <v>152</v>
      </c>
      <c r="G9" s="193" t="s">
        <v>57</v>
      </c>
      <c r="H9" s="193" t="s">
        <v>397</v>
      </c>
      <c r="I9" s="193" t="s">
        <v>163</v>
      </c>
      <c r="J9" s="191" t="s">
        <v>395</v>
      </c>
      <c r="K9" s="191" t="s">
        <v>395</v>
      </c>
      <c r="L9" s="191" t="s">
        <v>398</v>
      </c>
    </row>
    <row r="10" spans="1:12" ht="131.25" customHeight="1" thickBot="1">
      <c r="A10" s="643"/>
      <c r="B10" s="667"/>
      <c r="C10" s="191" t="s">
        <v>56</v>
      </c>
      <c r="D10" s="195">
        <v>4</v>
      </c>
      <c r="E10" s="195" t="s">
        <v>139</v>
      </c>
      <c r="F10" s="195" t="s">
        <v>152</v>
      </c>
      <c r="G10" s="193" t="s">
        <v>55</v>
      </c>
      <c r="H10" s="193" t="s">
        <v>271</v>
      </c>
      <c r="I10" s="193" t="s">
        <v>272</v>
      </c>
      <c r="J10" s="191" t="s">
        <v>395</v>
      </c>
      <c r="K10" s="191" t="s">
        <v>395</v>
      </c>
      <c r="L10" s="191" t="s">
        <v>399</v>
      </c>
    </row>
    <row r="11" spans="1:12" ht="98.25" customHeight="1" thickBot="1">
      <c r="A11" s="643"/>
      <c r="B11" s="667"/>
      <c r="C11" s="191" t="s">
        <v>274</v>
      </c>
      <c r="D11" s="195">
        <v>1</v>
      </c>
      <c r="E11" s="195" t="s">
        <v>151</v>
      </c>
      <c r="F11" s="195" t="s">
        <v>152</v>
      </c>
      <c r="G11" s="193" t="s">
        <v>275</v>
      </c>
      <c r="H11" s="193" t="s">
        <v>276</v>
      </c>
      <c r="I11" s="193" t="s">
        <v>338</v>
      </c>
      <c r="J11" s="191" t="s">
        <v>395</v>
      </c>
      <c r="K11" s="191" t="s">
        <v>395</v>
      </c>
      <c r="L11" s="191"/>
    </row>
    <row r="12" spans="1:12" ht="120.75" customHeight="1" thickBot="1">
      <c r="A12" s="643"/>
      <c r="B12" s="667"/>
      <c r="C12" s="191" t="s">
        <v>83</v>
      </c>
      <c r="D12" s="218">
        <v>1</v>
      </c>
      <c r="E12" s="195" t="s">
        <v>185</v>
      </c>
      <c r="F12" s="195" t="s">
        <v>152</v>
      </c>
      <c r="G12" s="193" t="s">
        <v>54</v>
      </c>
      <c r="H12" s="193" t="s">
        <v>278</v>
      </c>
      <c r="I12" s="193" t="s">
        <v>279</v>
      </c>
      <c r="J12" s="191" t="s">
        <v>395</v>
      </c>
      <c r="K12" s="191" t="s">
        <v>395</v>
      </c>
      <c r="L12" s="191" t="s">
        <v>399</v>
      </c>
    </row>
    <row r="13" spans="1:12" ht="128.25" customHeight="1" thickBot="1">
      <c r="A13" s="644"/>
      <c r="B13" s="668"/>
      <c r="C13" s="191" t="s">
        <v>53</v>
      </c>
      <c r="D13" s="195">
        <v>1</v>
      </c>
      <c r="E13" s="195" t="s">
        <v>151</v>
      </c>
      <c r="F13" s="195" t="s">
        <v>152</v>
      </c>
      <c r="G13" s="193" t="s">
        <v>52</v>
      </c>
      <c r="H13" s="193" t="s">
        <v>281</v>
      </c>
      <c r="I13" s="193" t="s">
        <v>272</v>
      </c>
      <c r="J13" s="191" t="s">
        <v>395</v>
      </c>
      <c r="K13" s="191" t="s">
        <v>395</v>
      </c>
      <c r="L13" s="191" t="s">
        <v>399</v>
      </c>
    </row>
    <row r="14" spans="1:12" ht="83.25" customHeight="1" thickBot="1">
      <c r="A14" s="669">
        <v>3</v>
      </c>
      <c r="B14" s="670" t="s">
        <v>2</v>
      </c>
      <c r="C14" s="199" t="s">
        <v>51</v>
      </c>
      <c r="D14" s="219">
        <v>1</v>
      </c>
      <c r="E14" s="205" t="s">
        <v>151</v>
      </c>
      <c r="F14" s="205" t="s">
        <v>152</v>
      </c>
      <c r="G14" s="212" t="s">
        <v>196</v>
      </c>
      <c r="H14" s="212" t="s">
        <v>282</v>
      </c>
      <c r="I14" s="212" t="s">
        <v>400</v>
      </c>
      <c r="J14" s="209" t="s">
        <v>395</v>
      </c>
      <c r="K14" s="209" t="s">
        <v>395</v>
      </c>
      <c r="L14" s="209" t="s">
        <v>401</v>
      </c>
    </row>
    <row r="15" spans="1:12" ht="78" customHeight="1" thickBot="1">
      <c r="A15" s="662"/>
      <c r="B15" s="671"/>
      <c r="C15" s="199" t="s">
        <v>50</v>
      </c>
      <c r="D15" s="219">
        <v>1</v>
      </c>
      <c r="E15" s="205" t="s">
        <v>139</v>
      </c>
      <c r="F15" s="205" t="s">
        <v>152</v>
      </c>
      <c r="G15" s="212" t="s">
        <v>49</v>
      </c>
      <c r="H15" s="212" t="s">
        <v>284</v>
      </c>
      <c r="I15" s="212" t="s">
        <v>285</v>
      </c>
      <c r="J15" s="220">
        <v>1</v>
      </c>
      <c r="K15" s="220">
        <v>1</v>
      </c>
      <c r="L15" s="209" t="s">
        <v>402</v>
      </c>
    </row>
    <row r="16" spans="1:12" ht="69.75" customHeight="1" thickBot="1" thickTop="1">
      <c r="A16" s="672">
        <v>4</v>
      </c>
      <c r="B16" s="675" t="s">
        <v>3</v>
      </c>
      <c r="C16" s="677" t="s">
        <v>48</v>
      </c>
      <c r="D16" s="193" t="s">
        <v>47</v>
      </c>
      <c r="E16" s="195" t="s">
        <v>139</v>
      </c>
      <c r="F16" s="195" t="s">
        <v>152</v>
      </c>
      <c r="G16" s="193" t="s">
        <v>46</v>
      </c>
      <c r="H16" s="193" t="s">
        <v>293</v>
      </c>
      <c r="I16" s="193" t="s">
        <v>403</v>
      </c>
      <c r="J16" s="193">
        <v>0</v>
      </c>
      <c r="K16" s="193">
        <v>0</v>
      </c>
      <c r="L16" s="209" t="s">
        <v>404</v>
      </c>
    </row>
    <row r="17" spans="1:12" ht="85.5" customHeight="1" thickBot="1">
      <c r="A17" s="673"/>
      <c r="B17" s="676"/>
      <c r="C17" s="678"/>
      <c r="D17" s="193" t="s">
        <v>74</v>
      </c>
      <c r="E17" s="221" t="s">
        <v>145</v>
      </c>
      <c r="F17" s="221" t="s">
        <v>146</v>
      </c>
      <c r="G17" s="193" t="s">
        <v>296</v>
      </c>
      <c r="H17" s="193" t="s">
        <v>297</v>
      </c>
      <c r="I17" s="193" t="s">
        <v>405</v>
      </c>
      <c r="J17" s="193">
        <v>0</v>
      </c>
      <c r="K17" s="193">
        <v>0</v>
      </c>
      <c r="L17" s="209" t="s">
        <v>406</v>
      </c>
    </row>
    <row r="18" spans="1:12" ht="105.75" customHeight="1" thickBot="1">
      <c r="A18" s="673"/>
      <c r="B18" s="676"/>
      <c r="C18" s="191" t="s">
        <v>45</v>
      </c>
      <c r="D18" s="193" t="s">
        <v>44</v>
      </c>
      <c r="E18" s="221" t="s">
        <v>139</v>
      </c>
      <c r="F18" s="221" t="s">
        <v>152</v>
      </c>
      <c r="G18" s="193" t="s">
        <v>43</v>
      </c>
      <c r="H18" s="193" t="s">
        <v>297</v>
      </c>
      <c r="I18" s="193" t="s">
        <v>405</v>
      </c>
      <c r="J18" s="222">
        <v>0.25</v>
      </c>
      <c r="K18" s="222">
        <v>1</v>
      </c>
      <c r="L18" s="193"/>
    </row>
    <row r="19" spans="1:12" ht="93" customHeight="1" thickBot="1">
      <c r="A19" s="673"/>
      <c r="B19" s="676"/>
      <c r="C19" s="191" t="s">
        <v>42</v>
      </c>
      <c r="D19" s="193">
        <v>1</v>
      </c>
      <c r="E19" s="221" t="s">
        <v>139</v>
      </c>
      <c r="F19" s="221" t="s">
        <v>152</v>
      </c>
      <c r="G19" s="193" t="s">
        <v>301</v>
      </c>
      <c r="H19" s="193" t="s">
        <v>38</v>
      </c>
      <c r="I19" s="193" t="s">
        <v>41</v>
      </c>
      <c r="J19" s="222">
        <v>0.25</v>
      </c>
      <c r="K19" s="222">
        <v>0.75</v>
      </c>
      <c r="L19" s="193" t="s">
        <v>407</v>
      </c>
    </row>
    <row r="20" spans="1:12" ht="62.25" customHeight="1" thickBot="1">
      <c r="A20" s="674"/>
      <c r="B20" s="676"/>
      <c r="C20" s="191" t="s">
        <v>40</v>
      </c>
      <c r="D20" s="193">
        <v>1</v>
      </c>
      <c r="E20" s="221" t="s">
        <v>139</v>
      </c>
      <c r="F20" s="221" t="s">
        <v>152</v>
      </c>
      <c r="G20" s="193" t="s">
        <v>39</v>
      </c>
      <c r="H20" s="193" t="s">
        <v>38</v>
      </c>
      <c r="I20" s="193" t="s">
        <v>38</v>
      </c>
      <c r="J20" s="193" t="s">
        <v>395</v>
      </c>
      <c r="K20" s="193" t="s">
        <v>395</v>
      </c>
      <c r="L20" s="193" t="s">
        <v>408</v>
      </c>
    </row>
    <row r="21" spans="1:12" ht="116.25" customHeight="1" thickBot="1">
      <c r="A21" s="648">
        <v>5</v>
      </c>
      <c r="B21" s="679" t="s">
        <v>4</v>
      </c>
      <c r="C21" s="199" t="s">
        <v>37</v>
      </c>
      <c r="D21" s="223">
        <v>1</v>
      </c>
      <c r="E21" s="210" t="s">
        <v>386</v>
      </c>
      <c r="F21" s="210" t="s">
        <v>185</v>
      </c>
      <c r="G21" s="212" t="s">
        <v>36</v>
      </c>
      <c r="H21" s="212" t="s">
        <v>35</v>
      </c>
      <c r="I21" s="212" t="s">
        <v>32</v>
      </c>
      <c r="J21" s="217">
        <v>1</v>
      </c>
      <c r="K21" s="217">
        <v>1</v>
      </c>
      <c r="L21" s="212" t="s">
        <v>409</v>
      </c>
    </row>
    <row r="22" spans="1:12" ht="66.75" customHeight="1" thickBot="1">
      <c r="A22" s="649"/>
      <c r="B22" s="679"/>
      <c r="C22" s="199" t="s">
        <v>34</v>
      </c>
      <c r="D22" s="223">
        <v>1</v>
      </c>
      <c r="E22" s="224" t="s">
        <v>139</v>
      </c>
      <c r="F22" s="224" t="s">
        <v>152</v>
      </c>
      <c r="G22" s="212" t="s">
        <v>33</v>
      </c>
      <c r="H22" s="212" t="s">
        <v>32</v>
      </c>
      <c r="I22" s="212" t="s">
        <v>32</v>
      </c>
      <c r="J22" s="217">
        <v>0.83</v>
      </c>
      <c r="K22" s="217">
        <v>0.83</v>
      </c>
      <c r="L22" s="212" t="s">
        <v>410</v>
      </c>
    </row>
    <row r="23" spans="1:12" ht="135" customHeight="1" thickBot="1">
      <c r="A23" s="649"/>
      <c r="B23" s="679"/>
      <c r="C23" s="199" t="s">
        <v>31</v>
      </c>
      <c r="D23" s="219" t="s">
        <v>411</v>
      </c>
      <c r="E23" s="224" t="s">
        <v>151</v>
      </c>
      <c r="F23" s="224" t="s">
        <v>152</v>
      </c>
      <c r="G23" s="212" t="s">
        <v>30</v>
      </c>
      <c r="H23" s="212" t="s">
        <v>412</v>
      </c>
      <c r="I23" s="212" t="s">
        <v>413</v>
      </c>
      <c r="J23" s="217">
        <v>0.2</v>
      </c>
      <c r="K23" s="217">
        <v>0.2</v>
      </c>
      <c r="L23" s="212" t="s">
        <v>414</v>
      </c>
    </row>
    <row r="26" spans="1:10" ht="20.25" customHeight="1">
      <c r="A26" s="517" t="s">
        <v>136</v>
      </c>
      <c r="B26" s="517"/>
      <c r="C26" s="517"/>
      <c r="D26" s="517"/>
      <c r="E26" s="517"/>
      <c r="F26" s="517"/>
      <c r="G26" s="517"/>
      <c r="H26" s="517"/>
      <c r="I26" s="517"/>
      <c r="J26" s="517"/>
    </row>
    <row r="27" spans="1:10" ht="13.5" thickBot="1">
      <c r="A27" s="4"/>
      <c r="B27" s="5"/>
      <c r="C27" s="5"/>
      <c r="D27" s="5"/>
      <c r="E27" s="4"/>
      <c r="F27" s="4"/>
      <c r="G27" s="215"/>
      <c r="H27" s="215"/>
      <c r="I27" s="215"/>
      <c r="J27" s="5"/>
    </row>
    <row r="28" spans="1:10" ht="22.5" customHeight="1" thickTop="1">
      <c r="A28" s="680" t="s">
        <v>18</v>
      </c>
      <c r="B28" s="682" t="s">
        <v>17</v>
      </c>
      <c r="C28" s="682" t="s">
        <v>16</v>
      </c>
      <c r="D28" s="5"/>
      <c r="E28" s="4"/>
      <c r="G28" s="215"/>
      <c r="H28" s="215"/>
      <c r="I28" s="215"/>
      <c r="J28" s="5"/>
    </row>
    <row r="29" spans="1:10" ht="24.75" customHeight="1" thickBot="1">
      <c r="A29" s="681"/>
      <c r="B29" s="683"/>
      <c r="C29" s="683"/>
      <c r="D29" s="5"/>
      <c r="E29" s="4"/>
      <c r="G29" s="215"/>
      <c r="H29" s="215"/>
      <c r="I29" s="225"/>
      <c r="J29" s="5"/>
    </row>
    <row r="30" spans="1:10" ht="33" customHeight="1" thickBot="1" thickTop="1">
      <c r="A30" s="173">
        <v>1</v>
      </c>
      <c r="B30" s="174" t="s">
        <v>0</v>
      </c>
      <c r="C30" s="226">
        <v>0.7856</v>
      </c>
      <c r="D30" s="5"/>
      <c r="E30" s="4"/>
      <c r="G30" s="215"/>
      <c r="H30" s="215"/>
      <c r="I30" s="215"/>
      <c r="J30" s="5"/>
    </row>
    <row r="31" spans="1:10" ht="27.75" customHeight="1" thickBot="1">
      <c r="A31" s="175">
        <v>2</v>
      </c>
      <c r="B31" s="176" t="s">
        <v>1</v>
      </c>
      <c r="C31" s="227" t="s">
        <v>395</v>
      </c>
      <c r="D31" s="5"/>
      <c r="E31" s="4"/>
      <c r="G31" s="215"/>
      <c r="H31" s="215"/>
      <c r="I31" s="225"/>
      <c r="J31" s="5"/>
    </row>
    <row r="32" spans="1:10" ht="33" customHeight="1" thickBot="1">
      <c r="A32" s="177">
        <v>3</v>
      </c>
      <c r="B32" s="174" t="s">
        <v>2</v>
      </c>
      <c r="C32" s="228">
        <v>1</v>
      </c>
      <c r="D32" s="5"/>
      <c r="E32" s="4"/>
      <c r="G32" s="215"/>
      <c r="H32" s="215"/>
      <c r="I32" s="225"/>
      <c r="J32" s="5"/>
    </row>
    <row r="33" spans="1:10" ht="44.25" customHeight="1" thickBot="1">
      <c r="A33" s="175">
        <v>4</v>
      </c>
      <c r="B33" s="176" t="s">
        <v>3</v>
      </c>
      <c r="C33" s="229">
        <v>0.55</v>
      </c>
      <c r="D33" s="5"/>
      <c r="E33" s="4"/>
      <c r="G33" s="215"/>
      <c r="H33" s="215"/>
      <c r="I33" s="225"/>
      <c r="J33" s="5"/>
    </row>
    <row r="34" spans="1:10" ht="30" customHeight="1" thickBot="1">
      <c r="A34" s="178">
        <v>5</v>
      </c>
      <c r="B34" s="179" t="s">
        <v>4</v>
      </c>
      <c r="C34" s="230">
        <v>0.68</v>
      </c>
      <c r="D34" s="5"/>
      <c r="E34" s="4"/>
      <c r="G34" s="215"/>
      <c r="H34" s="215"/>
      <c r="I34" s="225"/>
      <c r="J34" s="5"/>
    </row>
    <row r="35" spans="1:10" ht="26.25" customHeight="1" thickBot="1">
      <c r="A35" s="684" t="s">
        <v>320</v>
      </c>
      <c r="B35" s="657"/>
      <c r="C35" s="231">
        <f>AVERAGE(C30,C32,C33,C34)</f>
        <v>0.7539000000000001</v>
      </c>
      <c r="D35" s="5"/>
      <c r="E35" s="4"/>
      <c r="G35" s="215"/>
      <c r="H35" s="215"/>
      <c r="I35" s="215"/>
      <c r="J35" s="5"/>
    </row>
    <row r="36" spans="1:10" ht="12.75">
      <c r="A36" s="524"/>
      <c r="B36" s="524"/>
      <c r="C36" s="524"/>
      <c r="D36" s="524"/>
      <c r="E36" s="524"/>
      <c r="F36" s="524"/>
      <c r="G36" s="524"/>
      <c r="H36" s="524"/>
      <c r="I36" s="524"/>
      <c r="J36" s="524"/>
    </row>
    <row r="37" ht="12.75">
      <c r="C37" s="232"/>
    </row>
    <row r="38" ht="12.75">
      <c r="C38" s="232"/>
    </row>
    <row r="39" ht="12.75">
      <c r="C39" s="232"/>
    </row>
    <row r="40" ht="12.75">
      <c r="C40" s="232"/>
    </row>
    <row r="41" ht="12.75">
      <c r="C41" s="232"/>
    </row>
  </sheetData>
  <sheetProtection/>
  <mergeCells count="19">
    <mergeCell ref="A26:J26"/>
    <mergeCell ref="A28:A29"/>
    <mergeCell ref="B28:B29"/>
    <mergeCell ref="C28:C29"/>
    <mergeCell ref="A35:B35"/>
    <mergeCell ref="A36:J36"/>
    <mergeCell ref="A14:A15"/>
    <mergeCell ref="B14:B15"/>
    <mergeCell ref="A16:A20"/>
    <mergeCell ref="B16:B20"/>
    <mergeCell ref="C16:C17"/>
    <mergeCell ref="A21:A23"/>
    <mergeCell ref="B21:B23"/>
    <mergeCell ref="A1:L1"/>
    <mergeCell ref="A2:J2"/>
    <mergeCell ref="A4:A8"/>
    <mergeCell ref="B4:B8"/>
    <mergeCell ref="A9:A13"/>
    <mergeCell ref="B9:B13"/>
  </mergeCells>
  <printOptions/>
  <pageMargins left="0.1968503937007874" right="0.2362204724409449" top="0.2362204724409449" bottom="0.1968503937007874" header="0" footer="0"/>
  <pageSetup horizontalDpi="600" verticalDpi="600" orientation="landscape" paperSize="119" scale="55" r:id="rId1"/>
</worksheet>
</file>

<file path=xl/worksheets/sheet7.xml><?xml version="1.0" encoding="utf-8"?>
<worksheet xmlns="http://schemas.openxmlformats.org/spreadsheetml/2006/main" xmlns:r="http://schemas.openxmlformats.org/officeDocument/2006/relationships">
  <sheetPr>
    <tabColor rgb="FF002060"/>
  </sheetPr>
  <dimension ref="A1:L34"/>
  <sheetViews>
    <sheetView zoomScalePageLayoutView="0" workbookViewId="0" topLeftCell="A22">
      <selection activeCell="A24" sqref="A24:J24"/>
    </sheetView>
  </sheetViews>
  <sheetFormatPr defaultColWidth="11.421875" defaultRowHeight="12.75"/>
  <cols>
    <col min="1" max="1" width="3.8515625" style="234" bestFit="1" customWidth="1"/>
    <col min="2" max="2" width="18.57421875" style="234" customWidth="1"/>
    <col min="3" max="3" width="20.57421875" style="234" customWidth="1"/>
    <col min="4" max="4" width="15.7109375" style="234" customWidth="1"/>
    <col min="5" max="5" width="9.8515625" style="234" customWidth="1"/>
    <col min="6" max="6" width="10.140625" style="234" customWidth="1"/>
    <col min="7" max="7" width="12.421875" style="269" customWidth="1"/>
    <col min="8" max="8" width="12.8515625" style="270" customWidth="1"/>
    <col min="9" max="9" width="14.140625" style="270" customWidth="1"/>
    <col min="10" max="10" width="48.57421875" style="234" customWidth="1"/>
    <col min="11" max="11" width="9.57421875" style="234" customWidth="1"/>
    <col min="12" max="12" width="14.140625" style="234" customWidth="1"/>
    <col min="13" max="16384" width="11.421875" style="234" customWidth="1"/>
  </cols>
  <sheetData>
    <row r="1" spans="1:12" ht="50.25" customHeight="1">
      <c r="A1" s="706" t="s">
        <v>610</v>
      </c>
      <c r="B1" s="685"/>
      <c r="C1" s="685"/>
      <c r="D1" s="685"/>
      <c r="E1" s="685"/>
      <c r="F1" s="685"/>
      <c r="G1" s="685"/>
      <c r="H1" s="685"/>
      <c r="I1" s="685"/>
      <c r="J1" s="685"/>
      <c r="K1" s="685"/>
      <c r="L1" s="685"/>
    </row>
    <row r="2" spans="1:12" ht="24.75" customHeight="1">
      <c r="A2" s="707" t="s">
        <v>415</v>
      </c>
      <c r="B2" s="708"/>
      <c r="C2" s="708"/>
      <c r="D2" s="708"/>
      <c r="E2" s="708"/>
      <c r="F2" s="708"/>
      <c r="G2" s="708"/>
      <c r="H2" s="708"/>
      <c r="I2" s="708"/>
      <c r="J2" s="708"/>
      <c r="K2" s="235"/>
      <c r="L2" s="235"/>
    </row>
    <row r="3" spans="1:12" ht="13.5" thickBot="1">
      <c r="A3" s="236"/>
      <c r="B3" s="237"/>
      <c r="C3" s="237"/>
      <c r="D3" s="237"/>
      <c r="E3" s="237"/>
      <c r="F3" s="237"/>
      <c r="G3" s="236"/>
      <c r="H3" s="236"/>
      <c r="I3" s="236"/>
      <c r="J3" s="237"/>
      <c r="K3" s="235"/>
      <c r="L3" s="235"/>
    </row>
    <row r="4" spans="1:12" ht="42" customHeight="1" thickBot="1" thickTop="1">
      <c r="A4" s="238" t="s">
        <v>18</v>
      </c>
      <c r="B4" s="239" t="s">
        <v>29</v>
      </c>
      <c r="C4" s="239" t="s">
        <v>28</v>
      </c>
      <c r="D4" s="239" t="s">
        <v>27</v>
      </c>
      <c r="E4" s="239" t="s">
        <v>26</v>
      </c>
      <c r="F4" s="239" t="s">
        <v>25</v>
      </c>
      <c r="G4" s="239" t="s">
        <v>24</v>
      </c>
      <c r="H4" s="239" t="s">
        <v>23</v>
      </c>
      <c r="I4" s="239" t="s">
        <v>22</v>
      </c>
      <c r="J4" s="239" t="s">
        <v>21</v>
      </c>
      <c r="K4" s="239" t="s">
        <v>20</v>
      </c>
      <c r="L4" s="240" t="s">
        <v>19</v>
      </c>
    </row>
    <row r="5" spans="1:12" ht="290.25" customHeight="1" thickBot="1" thickTop="1">
      <c r="A5" s="704">
        <v>1</v>
      </c>
      <c r="B5" s="709" t="s">
        <v>416</v>
      </c>
      <c r="C5" s="241" t="s">
        <v>60</v>
      </c>
      <c r="D5" s="242">
        <v>0.8</v>
      </c>
      <c r="E5" s="243">
        <v>40909</v>
      </c>
      <c r="F5" s="243">
        <v>41274</v>
      </c>
      <c r="G5" s="241" t="s">
        <v>256</v>
      </c>
      <c r="H5" s="241" t="s">
        <v>257</v>
      </c>
      <c r="I5" s="241" t="s">
        <v>254</v>
      </c>
      <c r="J5" s="244" t="s">
        <v>417</v>
      </c>
      <c r="K5" s="242">
        <v>1</v>
      </c>
      <c r="L5" s="245"/>
    </row>
    <row r="6" spans="1:12" ht="104.25" customHeight="1" thickBot="1">
      <c r="A6" s="704"/>
      <c r="B6" s="709"/>
      <c r="C6" s="241" t="s">
        <v>59</v>
      </c>
      <c r="D6" s="241">
        <v>1</v>
      </c>
      <c r="E6" s="243">
        <v>41183</v>
      </c>
      <c r="F6" s="243">
        <v>41274</v>
      </c>
      <c r="G6" s="241" t="s">
        <v>259</v>
      </c>
      <c r="H6" s="241" t="s">
        <v>260</v>
      </c>
      <c r="I6" s="241" t="s">
        <v>254</v>
      </c>
      <c r="J6" s="244" t="s">
        <v>418</v>
      </c>
      <c r="K6" s="242">
        <v>1</v>
      </c>
      <c r="L6" s="245"/>
    </row>
    <row r="7" spans="1:12" ht="168.75" customHeight="1" thickBot="1">
      <c r="A7" s="697">
        <v>2</v>
      </c>
      <c r="B7" s="701" t="s">
        <v>1</v>
      </c>
      <c r="C7" s="246" t="s">
        <v>58</v>
      </c>
      <c r="D7" s="247">
        <v>0.8</v>
      </c>
      <c r="E7" s="248">
        <v>41000</v>
      </c>
      <c r="F7" s="248">
        <v>41274</v>
      </c>
      <c r="G7" s="249" t="s">
        <v>57</v>
      </c>
      <c r="H7" s="249" t="s">
        <v>268</v>
      </c>
      <c r="I7" s="249" t="s">
        <v>163</v>
      </c>
      <c r="J7" s="246" t="s">
        <v>419</v>
      </c>
      <c r="K7" s="250">
        <v>1</v>
      </c>
      <c r="L7" s="251"/>
    </row>
    <row r="8" spans="1:12" ht="264" customHeight="1" thickBot="1">
      <c r="A8" s="698"/>
      <c r="B8" s="701"/>
      <c r="C8" s="246" t="s">
        <v>56</v>
      </c>
      <c r="D8" s="249">
        <v>4</v>
      </c>
      <c r="E8" s="248">
        <v>40909</v>
      </c>
      <c r="F8" s="248">
        <v>41274</v>
      </c>
      <c r="G8" s="249" t="s">
        <v>55</v>
      </c>
      <c r="H8" s="249" t="s">
        <v>271</v>
      </c>
      <c r="I8" s="249" t="s">
        <v>272</v>
      </c>
      <c r="J8" s="246" t="s">
        <v>420</v>
      </c>
      <c r="K8" s="250">
        <v>1</v>
      </c>
      <c r="L8" s="251"/>
    </row>
    <row r="9" spans="1:12" ht="227.25" customHeight="1" thickBot="1">
      <c r="A9" s="698"/>
      <c r="B9" s="701"/>
      <c r="C9" s="246" t="s">
        <v>274</v>
      </c>
      <c r="D9" s="249">
        <v>1</v>
      </c>
      <c r="E9" s="248">
        <v>41183</v>
      </c>
      <c r="F9" s="248">
        <v>41274</v>
      </c>
      <c r="G9" s="249" t="s">
        <v>275</v>
      </c>
      <c r="H9" s="249" t="s">
        <v>276</v>
      </c>
      <c r="I9" s="249" t="s">
        <v>338</v>
      </c>
      <c r="J9" s="246" t="s">
        <v>421</v>
      </c>
      <c r="K9" s="250">
        <v>1</v>
      </c>
      <c r="L9" s="251"/>
    </row>
    <row r="10" spans="1:12" ht="126" customHeight="1" thickBot="1">
      <c r="A10" s="698"/>
      <c r="B10" s="701"/>
      <c r="C10" s="246" t="s">
        <v>422</v>
      </c>
      <c r="D10" s="247">
        <v>1</v>
      </c>
      <c r="E10" s="248">
        <v>41000</v>
      </c>
      <c r="F10" s="248">
        <v>41274</v>
      </c>
      <c r="G10" s="249" t="s">
        <v>54</v>
      </c>
      <c r="H10" s="249" t="s">
        <v>278</v>
      </c>
      <c r="I10" s="249" t="s">
        <v>279</v>
      </c>
      <c r="J10" s="246" t="s">
        <v>423</v>
      </c>
      <c r="K10" s="250">
        <v>1</v>
      </c>
      <c r="L10" s="251"/>
    </row>
    <row r="11" spans="1:12" ht="58.5" customHeight="1" thickBot="1">
      <c r="A11" s="699"/>
      <c r="B11" s="710"/>
      <c r="C11" s="246" t="s">
        <v>53</v>
      </c>
      <c r="D11" s="249">
        <v>1</v>
      </c>
      <c r="E11" s="248">
        <v>41183</v>
      </c>
      <c r="F11" s="248">
        <v>41274</v>
      </c>
      <c r="G11" s="249" t="s">
        <v>52</v>
      </c>
      <c r="H11" s="249" t="s">
        <v>281</v>
      </c>
      <c r="I11" s="249" t="s">
        <v>272</v>
      </c>
      <c r="J11" s="246" t="s">
        <v>424</v>
      </c>
      <c r="K11" s="250">
        <v>1</v>
      </c>
      <c r="L11" s="251"/>
    </row>
    <row r="12" spans="1:12" ht="287.25" customHeight="1" thickBot="1">
      <c r="A12" s="693">
        <v>3</v>
      </c>
      <c r="B12" s="695" t="s">
        <v>2</v>
      </c>
      <c r="C12" s="241" t="s">
        <v>51</v>
      </c>
      <c r="D12" s="242">
        <v>1</v>
      </c>
      <c r="E12" s="243">
        <v>41183</v>
      </c>
      <c r="F12" s="243">
        <v>41274</v>
      </c>
      <c r="G12" s="241" t="s">
        <v>196</v>
      </c>
      <c r="H12" s="241" t="s">
        <v>282</v>
      </c>
      <c r="I12" s="241" t="s">
        <v>425</v>
      </c>
      <c r="J12" s="252" t="s">
        <v>426</v>
      </c>
      <c r="K12" s="253">
        <v>1</v>
      </c>
      <c r="L12" s="254"/>
    </row>
    <row r="13" spans="1:12" ht="104.25" customHeight="1" thickBot="1">
      <c r="A13" s="694"/>
      <c r="B13" s="696"/>
      <c r="C13" s="241" t="s">
        <v>50</v>
      </c>
      <c r="D13" s="242">
        <v>1</v>
      </c>
      <c r="E13" s="243">
        <v>40909</v>
      </c>
      <c r="F13" s="243">
        <v>41274</v>
      </c>
      <c r="G13" s="241" t="s">
        <v>49</v>
      </c>
      <c r="H13" s="241" t="s">
        <v>284</v>
      </c>
      <c r="I13" s="241" t="s">
        <v>285</v>
      </c>
      <c r="J13" s="252" t="s">
        <v>427</v>
      </c>
      <c r="K13" s="253">
        <v>1</v>
      </c>
      <c r="L13" s="254"/>
    </row>
    <row r="14" spans="1:12" ht="114" customHeight="1" thickBot="1">
      <c r="A14" s="697">
        <v>4</v>
      </c>
      <c r="B14" s="700" t="s">
        <v>3</v>
      </c>
      <c r="C14" s="702" t="s">
        <v>48</v>
      </c>
      <c r="D14" s="249" t="s">
        <v>47</v>
      </c>
      <c r="E14" s="248">
        <v>40909</v>
      </c>
      <c r="F14" s="248">
        <v>41274</v>
      </c>
      <c r="G14" s="249" t="s">
        <v>46</v>
      </c>
      <c r="H14" s="249" t="s">
        <v>293</v>
      </c>
      <c r="I14" s="249" t="s">
        <v>403</v>
      </c>
      <c r="J14" s="246" t="s">
        <v>428</v>
      </c>
      <c r="K14" s="250">
        <v>1</v>
      </c>
      <c r="L14" s="251"/>
    </row>
    <row r="15" spans="1:12" ht="170.25" customHeight="1" thickBot="1">
      <c r="A15" s="698"/>
      <c r="B15" s="701"/>
      <c r="C15" s="703"/>
      <c r="D15" s="249" t="s">
        <v>429</v>
      </c>
      <c r="E15" s="248">
        <v>41183</v>
      </c>
      <c r="F15" s="248">
        <v>41274</v>
      </c>
      <c r="G15" s="249" t="s">
        <v>430</v>
      </c>
      <c r="H15" s="249" t="s">
        <v>297</v>
      </c>
      <c r="I15" s="249" t="s">
        <v>405</v>
      </c>
      <c r="J15" s="246" t="s">
        <v>431</v>
      </c>
      <c r="K15" s="255">
        <v>1</v>
      </c>
      <c r="L15" s="256"/>
    </row>
    <row r="16" spans="1:12" ht="178.5" customHeight="1" thickBot="1">
      <c r="A16" s="698"/>
      <c r="B16" s="701"/>
      <c r="C16" s="246" t="s">
        <v>45</v>
      </c>
      <c r="D16" s="249" t="s">
        <v>44</v>
      </c>
      <c r="E16" s="248">
        <v>40909</v>
      </c>
      <c r="F16" s="248">
        <v>41274</v>
      </c>
      <c r="G16" s="249" t="s">
        <v>43</v>
      </c>
      <c r="H16" s="249" t="s">
        <v>297</v>
      </c>
      <c r="I16" s="249" t="s">
        <v>405</v>
      </c>
      <c r="J16" s="246" t="s">
        <v>432</v>
      </c>
      <c r="K16" s="255">
        <v>1</v>
      </c>
      <c r="L16" s="256"/>
    </row>
    <row r="17" spans="1:12" ht="201" customHeight="1" thickBot="1">
      <c r="A17" s="698"/>
      <c r="B17" s="701"/>
      <c r="C17" s="246" t="s">
        <v>42</v>
      </c>
      <c r="D17" s="249">
        <v>1</v>
      </c>
      <c r="E17" s="248">
        <v>40909</v>
      </c>
      <c r="F17" s="248">
        <v>41274</v>
      </c>
      <c r="G17" s="249" t="s">
        <v>433</v>
      </c>
      <c r="H17" s="249" t="s">
        <v>38</v>
      </c>
      <c r="I17" s="249" t="s">
        <v>41</v>
      </c>
      <c r="J17" s="246" t="s">
        <v>434</v>
      </c>
      <c r="K17" s="255">
        <v>1</v>
      </c>
      <c r="L17" s="256"/>
    </row>
    <row r="18" spans="1:12" ht="115.5" customHeight="1" thickBot="1">
      <c r="A18" s="699"/>
      <c r="B18" s="701"/>
      <c r="C18" s="246" t="s">
        <v>40</v>
      </c>
      <c r="D18" s="249">
        <v>1</v>
      </c>
      <c r="E18" s="248">
        <v>40909</v>
      </c>
      <c r="F18" s="248">
        <v>41274</v>
      </c>
      <c r="G18" s="249" t="s">
        <v>39</v>
      </c>
      <c r="H18" s="249" t="s">
        <v>38</v>
      </c>
      <c r="I18" s="249" t="s">
        <v>38</v>
      </c>
      <c r="J18" s="246" t="s">
        <v>435</v>
      </c>
      <c r="K18" s="255"/>
      <c r="L18" s="256" t="s">
        <v>436</v>
      </c>
    </row>
    <row r="19" spans="1:12" ht="145.5" customHeight="1" thickBot="1">
      <c r="A19" s="693">
        <v>5</v>
      </c>
      <c r="B19" s="705" t="s">
        <v>4</v>
      </c>
      <c r="C19" s="241" t="s">
        <v>437</v>
      </c>
      <c r="D19" s="241">
        <v>1</v>
      </c>
      <c r="E19" s="257">
        <v>41000</v>
      </c>
      <c r="F19" s="257">
        <v>41090</v>
      </c>
      <c r="G19" s="241" t="s">
        <v>36</v>
      </c>
      <c r="H19" s="241" t="s">
        <v>35</v>
      </c>
      <c r="I19" s="241" t="s">
        <v>32</v>
      </c>
      <c r="J19" s="252" t="s">
        <v>438</v>
      </c>
      <c r="K19" s="258">
        <v>1</v>
      </c>
      <c r="L19" s="241"/>
    </row>
    <row r="20" spans="1:12" ht="219" customHeight="1" thickBot="1">
      <c r="A20" s="704"/>
      <c r="B20" s="705"/>
      <c r="C20" s="241" t="s">
        <v>34</v>
      </c>
      <c r="D20" s="241">
        <v>1</v>
      </c>
      <c r="E20" s="243">
        <v>40909</v>
      </c>
      <c r="F20" s="243">
        <v>41274</v>
      </c>
      <c r="G20" s="241" t="s">
        <v>33</v>
      </c>
      <c r="H20" s="241" t="s">
        <v>32</v>
      </c>
      <c r="I20" s="241" t="s">
        <v>32</v>
      </c>
      <c r="J20" s="252" t="s">
        <v>439</v>
      </c>
      <c r="K20" s="258">
        <v>1</v>
      </c>
      <c r="L20" s="241"/>
    </row>
    <row r="21" spans="1:12" ht="226.5" customHeight="1" thickBot="1">
      <c r="A21" s="704"/>
      <c r="B21" s="705"/>
      <c r="C21" s="241" t="s">
        <v>31</v>
      </c>
      <c r="D21" s="241" t="s">
        <v>411</v>
      </c>
      <c r="E21" s="243">
        <v>41183</v>
      </c>
      <c r="F21" s="243">
        <v>41274</v>
      </c>
      <c r="G21" s="241" t="s">
        <v>30</v>
      </c>
      <c r="H21" s="241" t="s">
        <v>412</v>
      </c>
      <c r="I21" s="241" t="s">
        <v>413</v>
      </c>
      <c r="J21" s="252" t="s">
        <v>440</v>
      </c>
      <c r="K21" s="258">
        <v>1</v>
      </c>
      <c r="L21" s="241"/>
    </row>
    <row r="24" spans="1:10" ht="20.25" customHeight="1">
      <c r="A24" s="685" t="s">
        <v>614</v>
      </c>
      <c r="B24" s="685"/>
      <c r="C24" s="685"/>
      <c r="D24" s="685"/>
      <c r="E24" s="685"/>
      <c r="F24" s="685"/>
      <c r="G24" s="685"/>
      <c r="H24" s="685"/>
      <c r="I24" s="685"/>
      <c r="J24" s="685"/>
    </row>
    <row r="25" spans="1:10" ht="13.5" thickBot="1">
      <c r="A25" s="236"/>
      <c r="B25" s="237"/>
      <c r="C25" s="237"/>
      <c r="D25" s="237"/>
      <c r="E25" s="237"/>
      <c r="F25" s="237"/>
      <c r="G25" s="236"/>
      <c r="H25" s="236"/>
      <c r="I25" s="236"/>
      <c r="J25" s="237"/>
    </row>
    <row r="26" spans="1:10" ht="22.5" customHeight="1" thickTop="1">
      <c r="A26" s="686" t="s">
        <v>18</v>
      </c>
      <c r="B26" s="688" t="s">
        <v>17</v>
      </c>
      <c r="C26" s="688" t="s">
        <v>16</v>
      </c>
      <c r="D26" s="237"/>
      <c r="E26" s="237"/>
      <c r="G26" s="236"/>
      <c r="H26" s="236"/>
      <c r="I26" s="236"/>
      <c r="J26" s="237"/>
    </row>
    <row r="27" spans="1:10" ht="24.75" customHeight="1" thickBot="1">
      <c r="A27" s="687"/>
      <c r="B27" s="689"/>
      <c r="C27" s="689"/>
      <c r="D27" s="237"/>
      <c r="E27" s="237"/>
      <c r="G27" s="236"/>
      <c r="H27" s="236"/>
      <c r="I27" s="236"/>
      <c r="J27" s="237"/>
    </row>
    <row r="28" spans="1:10" ht="45.75" customHeight="1" thickBot="1" thickTop="1">
      <c r="A28" s="259">
        <v>1</v>
      </c>
      <c r="B28" s="252" t="s">
        <v>0</v>
      </c>
      <c r="C28" s="260">
        <f>AVERAGE(K5:K6)</f>
        <v>1</v>
      </c>
      <c r="D28" s="237"/>
      <c r="E28" s="237"/>
      <c r="G28" s="236"/>
      <c r="H28" s="236"/>
      <c r="I28" s="236"/>
      <c r="J28" s="237"/>
    </row>
    <row r="29" spans="1:10" ht="27.75" customHeight="1" thickBot="1">
      <c r="A29" s="261">
        <v>2</v>
      </c>
      <c r="B29" s="246" t="s">
        <v>1</v>
      </c>
      <c r="C29" s="262">
        <f>AVERAGE(K7:K11)</f>
        <v>1</v>
      </c>
      <c r="D29" s="237"/>
      <c r="E29" s="237"/>
      <c r="G29" s="236"/>
      <c r="H29" s="236"/>
      <c r="I29" s="236"/>
      <c r="J29" s="237"/>
    </row>
    <row r="30" spans="1:10" ht="54.75" customHeight="1" thickBot="1">
      <c r="A30" s="263">
        <v>3</v>
      </c>
      <c r="B30" s="252" t="s">
        <v>2</v>
      </c>
      <c r="C30" s="260">
        <f>AVERAGE(K12:K13)</f>
        <v>1</v>
      </c>
      <c r="D30" s="237"/>
      <c r="E30" s="237"/>
      <c r="G30" s="236"/>
      <c r="H30" s="236"/>
      <c r="I30" s="236"/>
      <c r="J30" s="237"/>
    </row>
    <row r="31" spans="1:10" ht="60" customHeight="1" thickBot="1">
      <c r="A31" s="261">
        <v>4</v>
      </c>
      <c r="B31" s="246" t="s">
        <v>3</v>
      </c>
      <c r="C31" s="264">
        <f>AVERAGE(K14:K17)</f>
        <v>1</v>
      </c>
      <c r="D31" s="237"/>
      <c r="E31" s="237"/>
      <c r="G31" s="236"/>
      <c r="H31" s="236"/>
      <c r="I31" s="236"/>
      <c r="J31" s="237"/>
    </row>
    <row r="32" spans="1:10" ht="30" customHeight="1" thickBot="1">
      <c r="A32" s="265">
        <v>5</v>
      </c>
      <c r="B32" s="266" t="s">
        <v>4</v>
      </c>
      <c r="C32" s="267">
        <f>AVERAGE(K19:K21)</f>
        <v>1</v>
      </c>
      <c r="D32" s="237"/>
      <c r="E32" s="237"/>
      <c r="G32" s="236"/>
      <c r="H32" s="236"/>
      <c r="I32" s="236"/>
      <c r="J32" s="237"/>
    </row>
    <row r="33" spans="1:10" ht="26.25" customHeight="1" thickBot="1">
      <c r="A33" s="690" t="s">
        <v>320</v>
      </c>
      <c r="B33" s="691"/>
      <c r="C33" s="268">
        <f>SUM(C28:C32)/5</f>
        <v>1</v>
      </c>
      <c r="D33" s="237"/>
      <c r="E33" s="237"/>
      <c r="G33" s="236"/>
      <c r="H33" s="236"/>
      <c r="I33" s="236"/>
      <c r="J33" s="237"/>
    </row>
    <row r="34" spans="1:10" ht="12.75">
      <c r="A34" s="692"/>
      <c r="B34" s="692"/>
      <c r="C34" s="692"/>
      <c r="D34" s="692"/>
      <c r="E34" s="692"/>
      <c r="F34" s="692"/>
      <c r="G34" s="692"/>
      <c r="H34" s="692"/>
      <c r="I34" s="692"/>
      <c r="J34" s="692"/>
    </row>
  </sheetData>
  <sheetProtection/>
  <mergeCells count="19">
    <mergeCell ref="A1:L1"/>
    <mergeCell ref="A2:J2"/>
    <mergeCell ref="A5:A6"/>
    <mergeCell ref="B5:B6"/>
    <mergeCell ref="A7:A11"/>
    <mergeCell ref="B7:B11"/>
    <mergeCell ref="A12:A13"/>
    <mergeCell ref="B12:B13"/>
    <mergeCell ref="A14:A18"/>
    <mergeCell ref="B14:B18"/>
    <mergeCell ref="C14:C15"/>
    <mergeCell ref="A19:A21"/>
    <mergeCell ref="B19:B21"/>
    <mergeCell ref="A24:J24"/>
    <mergeCell ref="A26:A27"/>
    <mergeCell ref="B26:B27"/>
    <mergeCell ref="C26:C27"/>
    <mergeCell ref="A33:B33"/>
    <mergeCell ref="A34:J34"/>
  </mergeCells>
  <printOptions/>
  <pageMargins left="0.75" right="0.75" top="1" bottom="1"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00B050"/>
  </sheetPr>
  <dimension ref="A1:M32"/>
  <sheetViews>
    <sheetView zoomScale="90" zoomScaleNormal="90" zoomScalePageLayoutView="0" workbookViewId="0" topLeftCell="A1">
      <selection activeCell="A22" sqref="A22:J22"/>
    </sheetView>
  </sheetViews>
  <sheetFormatPr defaultColWidth="11.421875" defaultRowHeight="12.75"/>
  <cols>
    <col min="1" max="1" width="3.8515625" style="234" bestFit="1" customWidth="1"/>
    <col min="2" max="2" width="22.28125" style="234" customWidth="1"/>
    <col min="3" max="3" width="20.8515625" style="234" customWidth="1"/>
    <col min="4" max="4" width="12.57421875" style="234" customWidth="1"/>
    <col min="5" max="6" width="11.421875" style="234" customWidth="1"/>
    <col min="7" max="7" width="12.28125" style="234" customWidth="1"/>
    <col min="8" max="8" width="12.8515625" style="234" customWidth="1"/>
    <col min="9" max="9" width="14.57421875" style="234" customWidth="1"/>
    <col min="10" max="10" width="18.57421875" style="234" customWidth="1"/>
    <col min="11" max="11" width="11.421875" style="234" customWidth="1"/>
    <col min="12" max="12" width="26.140625" style="234" customWidth="1"/>
    <col min="13" max="16384" width="11.421875" style="234" customWidth="1"/>
  </cols>
  <sheetData>
    <row r="1" spans="1:12" ht="50.25" customHeight="1">
      <c r="A1" s="706" t="s">
        <v>610</v>
      </c>
      <c r="B1" s="685"/>
      <c r="C1" s="685"/>
      <c r="D1" s="685"/>
      <c r="E1" s="685"/>
      <c r="F1" s="685"/>
      <c r="G1" s="685"/>
      <c r="H1" s="685"/>
      <c r="I1" s="685"/>
      <c r="J1" s="685"/>
      <c r="K1" s="685"/>
      <c r="L1" s="685"/>
    </row>
    <row r="2" spans="1:12" ht="24.75" customHeight="1">
      <c r="A2" s="707" t="s">
        <v>508</v>
      </c>
      <c r="B2" s="708"/>
      <c r="C2" s="708"/>
      <c r="D2" s="708"/>
      <c r="E2" s="708"/>
      <c r="F2" s="708"/>
      <c r="G2" s="708"/>
      <c r="H2" s="708"/>
      <c r="I2" s="708"/>
      <c r="J2" s="708"/>
      <c r="K2" s="235"/>
      <c r="L2" s="235"/>
    </row>
    <row r="3" spans="1:12" ht="13.5" thickBot="1">
      <c r="A3" s="236"/>
      <c r="B3" s="237"/>
      <c r="C3" s="237"/>
      <c r="D3" s="237"/>
      <c r="E3" s="237"/>
      <c r="F3" s="237"/>
      <c r="G3" s="237"/>
      <c r="H3" s="237"/>
      <c r="I3" s="237"/>
      <c r="J3" s="237"/>
      <c r="K3" s="235"/>
      <c r="L3" s="235"/>
    </row>
    <row r="4" spans="1:12" ht="42" customHeight="1" thickBot="1" thickTop="1">
      <c r="A4" s="238" t="s">
        <v>18</v>
      </c>
      <c r="B4" s="239" t="s">
        <v>29</v>
      </c>
      <c r="C4" s="239" t="s">
        <v>28</v>
      </c>
      <c r="D4" s="239" t="s">
        <v>27</v>
      </c>
      <c r="E4" s="306" t="s">
        <v>26</v>
      </c>
      <c r="F4" s="306" t="s">
        <v>25</v>
      </c>
      <c r="G4" s="239" t="s">
        <v>24</v>
      </c>
      <c r="H4" s="239" t="s">
        <v>23</v>
      </c>
      <c r="I4" s="239" t="s">
        <v>22</v>
      </c>
      <c r="J4" s="239" t="s">
        <v>21</v>
      </c>
      <c r="K4" s="239" t="s">
        <v>20</v>
      </c>
      <c r="L4" s="240" t="s">
        <v>19</v>
      </c>
    </row>
    <row r="5" spans="1:12" ht="48.75" customHeight="1" thickBot="1" thickTop="1">
      <c r="A5" s="727">
        <v>1</v>
      </c>
      <c r="B5" s="724" t="s">
        <v>0</v>
      </c>
      <c r="C5" s="305" t="s">
        <v>507</v>
      </c>
      <c r="D5" s="303" t="s">
        <v>506</v>
      </c>
      <c r="E5" s="280">
        <v>40940</v>
      </c>
      <c r="F5" s="280">
        <v>41244</v>
      </c>
      <c r="G5" s="302" t="s">
        <v>474</v>
      </c>
      <c r="H5" s="301" t="s">
        <v>473</v>
      </c>
      <c r="I5" s="301" t="s">
        <v>413</v>
      </c>
      <c r="J5" s="299" t="s">
        <v>505</v>
      </c>
      <c r="K5" s="299">
        <v>1</v>
      </c>
      <c r="L5" s="245"/>
    </row>
    <row r="6" spans="1:12" ht="35.25" customHeight="1" thickBot="1">
      <c r="A6" s="704"/>
      <c r="B6" s="725"/>
      <c r="C6" s="300" t="s">
        <v>504</v>
      </c>
      <c r="D6" s="303" t="s">
        <v>503</v>
      </c>
      <c r="E6" s="280">
        <v>40940</v>
      </c>
      <c r="F6" s="280">
        <v>41244</v>
      </c>
      <c r="G6" s="302" t="s">
        <v>474</v>
      </c>
      <c r="H6" s="301" t="s">
        <v>473</v>
      </c>
      <c r="I6" s="301" t="s">
        <v>413</v>
      </c>
      <c r="J6" s="299" t="s">
        <v>502</v>
      </c>
      <c r="K6" s="299">
        <v>1</v>
      </c>
      <c r="L6" s="245"/>
    </row>
    <row r="7" spans="1:12" ht="69" customHeight="1" thickBot="1">
      <c r="A7" s="704"/>
      <c r="B7" s="725"/>
      <c r="C7" s="300" t="s">
        <v>501</v>
      </c>
      <c r="D7" s="304" t="s">
        <v>500</v>
      </c>
      <c r="E7" s="280">
        <v>40940</v>
      </c>
      <c r="F7" s="280">
        <v>41244</v>
      </c>
      <c r="G7" s="302" t="s">
        <v>499</v>
      </c>
      <c r="H7" s="301" t="s">
        <v>473</v>
      </c>
      <c r="I7" s="301" t="s">
        <v>413</v>
      </c>
      <c r="J7" s="300" t="s">
        <v>498</v>
      </c>
      <c r="K7" s="299">
        <v>0.9</v>
      </c>
      <c r="L7" s="245"/>
    </row>
    <row r="8" spans="1:12" ht="45.75" customHeight="1" thickBot="1">
      <c r="A8" s="704"/>
      <c r="B8" s="725"/>
      <c r="C8" s="300" t="s">
        <v>497</v>
      </c>
      <c r="D8" s="303" t="s">
        <v>496</v>
      </c>
      <c r="E8" s="280">
        <v>40940</v>
      </c>
      <c r="F8" s="280">
        <v>41244</v>
      </c>
      <c r="G8" s="302" t="s">
        <v>495</v>
      </c>
      <c r="H8" s="301" t="s">
        <v>494</v>
      </c>
      <c r="I8" s="301" t="s">
        <v>413</v>
      </c>
      <c r="J8" s="301" t="s">
        <v>493</v>
      </c>
      <c r="K8" s="299">
        <v>1</v>
      </c>
      <c r="L8" s="245"/>
    </row>
    <row r="9" spans="1:12" ht="67.5" customHeight="1" thickBot="1">
      <c r="A9" s="704"/>
      <c r="B9" s="725"/>
      <c r="C9" s="300" t="s">
        <v>492</v>
      </c>
      <c r="D9" s="303" t="s">
        <v>491</v>
      </c>
      <c r="E9" s="280">
        <v>40940</v>
      </c>
      <c r="F9" s="280">
        <v>41244</v>
      </c>
      <c r="G9" s="302" t="s">
        <v>490</v>
      </c>
      <c r="H9" s="301" t="s">
        <v>489</v>
      </c>
      <c r="I9" s="301" t="s">
        <v>488</v>
      </c>
      <c r="J9" s="301" t="s">
        <v>487</v>
      </c>
      <c r="K9" s="299">
        <v>1</v>
      </c>
      <c r="L9" s="245"/>
    </row>
    <row r="10" spans="1:12" ht="52.5" customHeight="1" thickBot="1">
      <c r="A10" s="694"/>
      <c r="B10" s="726"/>
      <c r="C10" s="300" t="s">
        <v>486</v>
      </c>
      <c r="D10" s="303" t="s">
        <v>485</v>
      </c>
      <c r="E10" s="280">
        <v>40940</v>
      </c>
      <c r="F10" s="280">
        <v>41244</v>
      </c>
      <c r="G10" s="302" t="s">
        <v>484</v>
      </c>
      <c r="H10" s="301" t="s">
        <v>473</v>
      </c>
      <c r="I10" s="301" t="s">
        <v>483</v>
      </c>
      <c r="J10" s="300" t="s">
        <v>482</v>
      </c>
      <c r="K10" s="299">
        <v>0.9</v>
      </c>
      <c r="L10" s="245"/>
    </row>
    <row r="11" spans="1:12" ht="69" customHeight="1" thickBot="1">
      <c r="A11" s="697">
        <v>2</v>
      </c>
      <c r="B11" s="719" t="s">
        <v>1</v>
      </c>
      <c r="C11" s="286" t="s">
        <v>481</v>
      </c>
      <c r="D11" s="298" t="s">
        <v>480</v>
      </c>
      <c r="E11" s="287">
        <v>40940</v>
      </c>
      <c r="F11" s="287">
        <v>41244</v>
      </c>
      <c r="G11" s="297" t="s">
        <v>479</v>
      </c>
      <c r="H11" s="286" t="s">
        <v>473</v>
      </c>
      <c r="I11" s="286" t="s">
        <v>478</v>
      </c>
      <c r="J11" s="286"/>
      <c r="K11" s="285">
        <v>0.8</v>
      </c>
      <c r="L11" s="286" t="s">
        <v>477</v>
      </c>
    </row>
    <row r="12" spans="1:13" ht="118.5" customHeight="1" thickBot="1">
      <c r="A12" s="698"/>
      <c r="B12" s="720"/>
      <c r="C12" s="295" t="s">
        <v>476</v>
      </c>
      <c r="D12" s="294" t="s">
        <v>475</v>
      </c>
      <c r="E12" s="287">
        <v>40940</v>
      </c>
      <c r="F12" s="287">
        <v>41244</v>
      </c>
      <c r="G12" s="294" t="s">
        <v>474</v>
      </c>
      <c r="H12" s="293" t="s">
        <v>473</v>
      </c>
      <c r="I12" s="286" t="s">
        <v>472</v>
      </c>
      <c r="J12" s="296" t="s">
        <v>471</v>
      </c>
      <c r="K12" s="285">
        <v>1</v>
      </c>
      <c r="L12" s="286"/>
      <c r="M12" s="440">
        <v>92.5</v>
      </c>
    </row>
    <row r="13" spans="1:12" ht="28.5" customHeight="1" thickBot="1">
      <c r="A13" s="698"/>
      <c r="B13" s="720"/>
      <c r="C13" s="295" t="s">
        <v>470</v>
      </c>
      <c r="D13" s="294" t="s">
        <v>469</v>
      </c>
      <c r="E13" s="287">
        <v>40940</v>
      </c>
      <c r="F13" s="287">
        <v>41244</v>
      </c>
      <c r="G13" s="294" t="s">
        <v>368</v>
      </c>
      <c r="H13" s="293" t="s">
        <v>216</v>
      </c>
      <c r="I13" s="286" t="s">
        <v>461</v>
      </c>
      <c r="J13" s="286" t="s">
        <v>468</v>
      </c>
      <c r="K13" s="285">
        <v>1</v>
      </c>
      <c r="L13" s="286"/>
    </row>
    <row r="14" spans="1:12" ht="49.5" customHeight="1" thickBot="1">
      <c r="A14" s="699"/>
      <c r="B14" s="721"/>
      <c r="C14" s="286" t="s">
        <v>467</v>
      </c>
      <c r="D14" s="292" t="s">
        <v>466</v>
      </c>
      <c r="E14" s="287">
        <v>40940</v>
      </c>
      <c r="F14" s="287">
        <v>41244</v>
      </c>
      <c r="G14" s="291" t="s">
        <v>465</v>
      </c>
      <c r="H14" s="286" t="s">
        <v>216</v>
      </c>
      <c r="I14" s="286" t="s">
        <v>453</v>
      </c>
      <c r="J14" s="286"/>
      <c r="K14" s="285">
        <v>0.9</v>
      </c>
      <c r="L14" s="286"/>
    </row>
    <row r="15" spans="1:12" ht="37.5" customHeight="1" thickBot="1">
      <c r="A15" s="715">
        <v>3</v>
      </c>
      <c r="B15" s="717" t="s">
        <v>2</v>
      </c>
      <c r="C15" s="289" t="s">
        <v>464</v>
      </c>
      <c r="D15" s="284" t="s">
        <v>463</v>
      </c>
      <c r="E15" s="280">
        <v>40940</v>
      </c>
      <c r="F15" s="280">
        <v>41244</v>
      </c>
      <c r="G15" s="284" t="s">
        <v>462</v>
      </c>
      <c r="H15" s="282" t="s">
        <v>216</v>
      </c>
      <c r="I15" s="282" t="s">
        <v>461</v>
      </c>
      <c r="J15" s="282" t="s">
        <v>460</v>
      </c>
      <c r="K15" s="276">
        <v>0.9</v>
      </c>
      <c r="L15" s="290"/>
    </row>
    <row r="16" spans="1:12" ht="37.5" customHeight="1" thickBot="1">
      <c r="A16" s="716"/>
      <c r="B16" s="718"/>
      <c r="C16" s="289" t="s">
        <v>459</v>
      </c>
      <c r="D16" s="289" t="s">
        <v>458</v>
      </c>
      <c r="E16" s="280">
        <v>40940</v>
      </c>
      <c r="F16" s="280">
        <v>41244</v>
      </c>
      <c r="G16" s="289" t="s">
        <v>457</v>
      </c>
      <c r="H16" s="282" t="s">
        <v>216</v>
      </c>
      <c r="I16" s="282" t="s">
        <v>453</v>
      </c>
      <c r="J16" s="282" t="s">
        <v>446</v>
      </c>
      <c r="K16" s="276">
        <v>1</v>
      </c>
      <c r="L16" s="288"/>
    </row>
    <row r="17" spans="1:12" ht="41.25" customHeight="1" thickBot="1">
      <c r="A17" s="261">
        <v>4</v>
      </c>
      <c r="B17" s="246" t="s">
        <v>3</v>
      </c>
      <c r="C17" s="286" t="s">
        <v>456</v>
      </c>
      <c r="D17" s="286" t="s">
        <v>455</v>
      </c>
      <c r="E17" s="287">
        <v>40940</v>
      </c>
      <c r="F17" s="287">
        <v>41244</v>
      </c>
      <c r="G17" s="286" t="s">
        <v>454</v>
      </c>
      <c r="H17" s="286" t="s">
        <v>216</v>
      </c>
      <c r="I17" s="286" t="s">
        <v>453</v>
      </c>
      <c r="J17" s="286" t="s">
        <v>452</v>
      </c>
      <c r="K17" s="285">
        <v>0.9</v>
      </c>
      <c r="L17" s="251"/>
    </row>
    <row r="18" spans="1:12" ht="36.75" customHeight="1" thickBot="1">
      <c r="A18" s="711">
        <v>5</v>
      </c>
      <c r="B18" s="713" t="s">
        <v>4</v>
      </c>
      <c r="C18" s="279" t="s">
        <v>451</v>
      </c>
      <c r="D18" s="284" t="s">
        <v>450</v>
      </c>
      <c r="E18" s="280">
        <v>40940</v>
      </c>
      <c r="F18" s="280">
        <v>41244</v>
      </c>
      <c r="G18" s="284" t="s">
        <v>449</v>
      </c>
      <c r="H18" s="283" t="s">
        <v>448</v>
      </c>
      <c r="I18" s="283" t="s">
        <v>447</v>
      </c>
      <c r="J18" s="282" t="s">
        <v>446</v>
      </c>
      <c r="K18" s="276">
        <v>0.9</v>
      </c>
      <c r="L18" s="281"/>
    </row>
    <row r="19" spans="1:12" ht="63" customHeight="1" thickBot="1">
      <c r="A19" s="712"/>
      <c r="B19" s="714"/>
      <c r="C19" s="279" t="s">
        <v>445</v>
      </c>
      <c r="D19" s="279" t="s">
        <v>444</v>
      </c>
      <c r="E19" s="280">
        <v>40940</v>
      </c>
      <c r="F19" s="280">
        <v>41244</v>
      </c>
      <c r="G19" s="279" t="s">
        <v>443</v>
      </c>
      <c r="H19" s="278" t="s">
        <v>216</v>
      </c>
      <c r="I19" s="278" t="s">
        <v>442</v>
      </c>
      <c r="J19" s="277" t="s">
        <v>441</v>
      </c>
      <c r="K19" s="276">
        <v>0.9</v>
      </c>
      <c r="L19" s="275"/>
    </row>
    <row r="22" spans="1:10" ht="20.25" customHeight="1">
      <c r="A22" s="685" t="s">
        <v>613</v>
      </c>
      <c r="B22" s="685"/>
      <c r="C22" s="685"/>
      <c r="D22" s="685"/>
      <c r="E22" s="685"/>
      <c r="F22" s="685"/>
      <c r="G22" s="685"/>
      <c r="H22" s="685"/>
      <c r="I22" s="685"/>
      <c r="J22" s="685"/>
    </row>
    <row r="23" spans="1:10" ht="13.5" thickBot="1">
      <c r="A23" s="236"/>
      <c r="B23" s="237"/>
      <c r="C23" s="237"/>
      <c r="D23" s="237"/>
      <c r="E23" s="237"/>
      <c r="F23" s="237"/>
      <c r="G23" s="237"/>
      <c r="H23" s="237"/>
      <c r="I23" s="237"/>
      <c r="J23" s="237"/>
    </row>
    <row r="24" spans="1:10" ht="22.5" customHeight="1" thickTop="1">
      <c r="A24" s="686" t="s">
        <v>18</v>
      </c>
      <c r="B24" s="688" t="s">
        <v>17</v>
      </c>
      <c r="C24" s="688" t="s">
        <v>16</v>
      </c>
      <c r="D24" s="237"/>
      <c r="E24" s="237"/>
      <c r="G24" s="237"/>
      <c r="H24" s="237"/>
      <c r="I24" s="237"/>
      <c r="J24" s="237"/>
    </row>
    <row r="25" spans="1:10" ht="24.75" customHeight="1" thickBot="1">
      <c r="A25" s="687"/>
      <c r="B25" s="689"/>
      <c r="C25" s="689"/>
      <c r="D25" s="237"/>
      <c r="E25" s="237"/>
      <c r="G25" s="237"/>
      <c r="H25" s="237"/>
      <c r="I25" s="237"/>
      <c r="J25" s="237"/>
    </row>
    <row r="26" spans="1:10" ht="33" customHeight="1" thickBot="1" thickTop="1">
      <c r="A26" s="259">
        <v>1</v>
      </c>
      <c r="B26" s="252" t="s">
        <v>0</v>
      </c>
      <c r="C26" s="273">
        <f>AVERAGE(K5:K10)</f>
        <v>0.9666666666666668</v>
      </c>
      <c r="D26" s="237"/>
      <c r="E26" s="237"/>
      <c r="G26" s="237"/>
      <c r="H26" s="237"/>
      <c r="I26" s="237"/>
      <c r="J26" s="237"/>
    </row>
    <row r="27" spans="1:10" ht="27.75" customHeight="1" thickBot="1">
      <c r="A27" s="261">
        <v>2</v>
      </c>
      <c r="B27" s="274" t="s">
        <v>1</v>
      </c>
      <c r="C27" s="272">
        <f>AVERAGE(K11:K14)</f>
        <v>0.9249999999999999</v>
      </c>
      <c r="D27" s="237"/>
      <c r="E27" s="237"/>
      <c r="G27" s="237"/>
      <c r="H27" s="237"/>
      <c r="I27" s="237"/>
      <c r="J27" s="237"/>
    </row>
    <row r="28" spans="1:10" ht="33" customHeight="1" thickBot="1">
      <c r="A28" s="263">
        <v>3</v>
      </c>
      <c r="B28" s="252" t="s">
        <v>2</v>
      </c>
      <c r="C28" s="273">
        <f>AVERAGE(K15:K16)</f>
        <v>0.95</v>
      </c>
      <c r="D28" s="237"/>
      <c r="E28" s="237"/>
      <c r="G28" s="237"/>
      <c r="H28" s="237"/>
      <c r="I28" s="237"/>
      <c r="J28" s="237"/>
    </row>
    <row r="29" spans="1:10" ht="36.75" customHeight="1" thickBot="1">
      <c r="A29" s="261">
        <v>4</v>
      </c>
      <c r="B29" s="274" t="s">
        <v>3</v>
      </c>
      <c r="C29" s="272">
        <f>AVERAGE(K17)</f>
        <v>0.9</v>
      </c>
      <c r="D29" s="237"/>
      <c r="E29" s="237"/>
      <c r="G29" s="237"/>
      <c r="H29" s="237"/>
      <c r="I29" s="237"/>
      <c r="J29" s="237"/>
    </row>
    <row r="30" spans="1:10" ht="30" customHeight="1" thickBot="1">
      <c r="A30" s="265">
        <v>5</v>
      </c>
      <c r="B30" s="266" t="s">
        <v>4</v>
      </c>
      <c r="C30" s="273">
        <f>AVERAGE(K18:K19)</f>
        <v>0.9</v>
      </c>
      <c r="D30" s="237"/>
      <c r="E30" s="237"/>
      <c r="G30" s="237"/>
      <c r="H30" s="237"/>
      <c r="I30" s="237"/>
      <c r="J30" s="237"/>
    </row>
    <row r="31" spans="1:10" ht="26.25" customHeight="1" thickBot="1">
      <c r="A31" s="722" t="s">
        <v>320</v>
      </c>
      <c r="B31" s="723"/>
      <c r="C31" s="272">
        <f>AVERAGE(C26:C30)</f>
        <v>0.9283333333333333</v>
      </c>
      <c r="D31" s="237"/>
      <c r="E31" s="237"/>
      <c r="G31" s="237"/>
      <c r="H31" s="237"/>
      <c r="I31" s="237"/>
      <c r="J31" s="237"/>
    </row>
    <row r="32" spans="1:10" ht="12.75">
      <c r="A32" s="692"/>
      <c r="B32" s="692"/>
      <c r="C32" s="692"/>
      <c r="D32" s="692"/>
      <c r="E32" s="692"/>
      <c r="F32" s="692"/>
      <c r="G32" s="692"/>
      <c r="H32" s="692"/>
      <c r="I32" s="692"/>
      <c r="J32" s="692"/>
    </row>
  </sheetData>
  <sheetProtection/>
  <mergeCells count="16">
    <mergeCell ref="A1:L1"/>
    <mergeCell ref="A32:J32"/>
    <mergeCell ref="A31:B31"/>
    <mergeCell ref="A2:J2"/>
    <mergeCell ref="A22:J22"/>
    <mergeCell ref="A24:A25"/>
    <mergeCell ref="B24:B25"/>
    <mergeCell ref="C24:C25"/>
    <mergeCell ref="B5:B10"/>
    <mergeCell ref="A5:A10"/>
    <mergeCell ref="A18:A19"/>
    <mergeCell ref="B18:B19"/>
    <mergeCell ref="A15:A16"/>
    <mergeCell ref="B15:B16"/>
    <mergeCell ref="B11:B14"/>
    <mergeCell ref="A11:A14"/>
  </mergeCells>
  <printOptions/>
  <pageMargins left="0.75" right="0.75" top="1" bottom="1"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FFFF00"/>
  </sheetPr>
  <dimension ref="A1:L25"/>
  <sheetViews>
    <sheetView zoomScale="80" zoomScaleNormal="80" zoomScalePageLayoutView="0" workbookViewId="0" topLeftCell="A16">
      <selection activeCell="A1" sqref="A1:L1"/>
    </sheetView>
  </sheetViews>
  <sheetFormatPr defaultColWidth="11.421875" defaultRowHeight="12.75"/>
  <cols>
    <col min="1" max="1" width="3.8515625" style="234" bestFit="1" customWidth="1"/>
    <col min="2" max="2" width="31.421875" style="234" customWidth="1"/>
    <col min="3" max="3" width="23.8515625" style="234" customWidth="1"/>
    <col min="4" max="4" width="31.140625" style="234" customWidth="1"/>
    <col min="5" max="5" width="18.7109375" style="234" customWidth="1"/>
    <col min="6" max="6" width="18.421875" style="234" customWidth="1"/>
    <col min="7" max="7" width="16.8515625" style="234" customWidth="1"/>
    <col min="8" max="8" width="15.8515625" style="234" customWidth="1"/>
    <col min="9" max="9" width="14.140625" style="234" customWidth="1"/>
    <col min="10" max="10" width="43.421875" style="234" customWidth="1"/>
    <col min="11" max="11" width="11.421875" style="234" customWidth="1"/>
    <col min="12" max="12" width="34.421875" style="234" customWidth="1"/>
    <col min="13" max="16384" width="11.421875" style="234" customWidth="1"/>
  </cols>
  <sheetData>
    <row r="1" spans="1:12" ht="50.25" customHeight="1">
      <c r="A1" s="706" t="s">
        <v>611</v>
      </c>
      <c r="B1" s="685"/>
      <c r="C1" s="685"/>
      <c r="D1" s="685"/>
      <c r="E1" s="685"/>
      <c r="F1" s="685"/>
      <c r="G1" s="685"/>
      <c r="H1" s="685"/>
      <c r="I1" s="685"/>
      <c r="J1" s="685"/>
      <c r="K1" s="685"/>
      <c r="L1" s="685"/>
    </row>
    <row r="2" spans="1:12" ht="24.75" customHeight="1">
      <c r="A2" s="707" t="s">
        <v>511</v>
      </c>
      <c r="B2" s="708"/>
      <c r="C2" s="708"/>
      <c r="D2" s="708"/>
      <c r="E2" s="708"/>
      <c r="F2" s="708"/>
      <c r="G2" s="708"/>
      <c r="H2" s="708"/>
      <c r="I2" s="708"/>
      <c r="J2" s="708"/>
      <c r="K2" s="235"/>
      <c r="L2" s="235"/>
    </row>
    <row r="3" spans="1:12" ht="13.5" thickBot="1">
      <c r="A3" s="236"/>
      <c r="B3" s="237"/>
      <c r="C3" s="237"/>
      <c r="D3" s="237"/>
      <c r="E3" s="237"/>
      <c r="F3" s="237"/>
      <c r="G3" s="237"/>
      <c r="H3" s="237"/>
      <c r="I3" s="237"/>
      <c r="J3" s="237"/>
      <c r="K3" s="235"/>
      <c r="L3" s="235"/>
    </row>
    <row r="4" spans="1:12" ht="49.5" customHeight="1" thickBot="1" thickTop="1">
      <c r="A4" s="238" t="s">
        <v>18</v>
      </c>
      <c r="B4" s="239" t="s">
        <v>29</v>
      </c>
      <c r="C4" s="239" t="s">
        <v>28</v>
      </c>
      <c r="D4" s="239" t="s">
        <v>27</v>
      </c>
      <c r="E4" s="239" t="s">
        <v>26</v>
      </c>
      <c r="F4" s="239" t="s">
        <v>25</v>
      </c>
      <c r="G4" s="239" t="s">
        <v>24</v>
      </c>
      <c r="H4" s="239" t="s">
        <v>23</v>
      </c>
      <c r="I4" s="239" t="s">
        <v>22</v>
      </c>
      <c r="J4" s="239" t="s">
        <v>21</v>
      </c>
      <c r="K4" s="239" t="s">
        <v>20</v>
      </c>
      <c r="L4" s="240" t="s">
        <v>19</v>
      </c>
    </row>
    <row r="5" spans="1:12" ht="174.75" customHeight="1" thickBot="1" thickTop="1">
      <c r="A5" s="309">
        <v>1</v>
      </c>
      <c r="B5" s="274" t="s">
        <v>0</v>
      </c>
      <c r="C5" s="310" t="s">
        <v>512</v>
      </c>
      <c r="D5" s="310" t="s">
        <v>513</v>
      </c>
      <c r="E5" s="311" t="s">
        <v>514</v>
      </c>
      <c r="F5" s="311">
        <v>41274</v>
      </c>
      <c r="G5" s="310" t="s">
        <v>92</v>
      </c>
      <c r="H5" s="312" t="s">
        <v>515</v>
      </c>
      <c r="I5" s="310" t="s">
        <v>254</v>
      </c>
      <c r="J5" s="313" t="s">
        <v>516</v>
      </c>
      <c r="K5" s="314">
        <v>0.9</v>
      </c>
      <c r="L5" s="313" t="s">
        <v>517</v>
      </c>
    </row>
    <row r="6" spans="1:12" ht="94.5" customHeight="1" thickBot="1">
      <c r="A6" s="261">
        <v>2</v>
      </c>
      <c r="B6" s="246" t="s">
        <v>1</v>
      </c>
      <c r="C6" s="286" t="s">
        <v>56</v>
      </c>
      <c r="D6" s="286" t="s">
        <v>518</v>
      </c>
      <c r="E6" s="311" t="s">
        <v>514</v>
      </c>
      <c r="F6" s="311">
        <v>41274</v>
      </c>
      <c r="G6" s="286" t="s">
        <v>55</v>
      </c>
      <c r="H6" s="286" t="s">
        <v>271</v>
      </c>
      <c r="I6" s="286" t="s">
        <v>272</v>
      </c>
      <c r="J6" s="296" t="s">
        <v>519</v>
      </c>
      <c r="K6" s="315">
        <v>1</v>
      </c>
      <c r="L6" s="316"/>
    </row>
    <row r="7" spans="1:12" ht="97.5" customHeight="1" thickBot="1">
      <c r="A7" s="261">
        <v>3</v>
      </c>
      <c r="B7" s="274" t="s">
        <v>2</v>
      </c>
      <c r="C7" s="286" t="s">
        <v>50</v>
      </c>
      <c r="D7" s="286" t="s">
        <v>520</v>
      </c>
      <c r="E7" s="311" t="s">
        <v>514</v>
      </c>
      <c r="F7" s="311">
        <v>41274</v>
      </c>
      <c r="G7" s="286" t="s">
        <v>49</v>
      </c>
      <c r="H7" s="286" t="s">
        <v>284</v>
      </c>
      <c r="I7" s="286" t="s">
        <v>285</v>
      </c>
      <c r="J7" s="286" t="s">
        <v>521</v>
      </c>
      <c r="K7" s="315">
        <v>1</v>
      </c>
      <c r="L7" s="316" t="s">
        <v>522</v>
      </c>
    </row>
    <row r="8" spans="1:12" ht="141" customHeight="1" thickBot="1">
      <c r="A8" s="261">
        <v>4</v>
      </c>
      <c r="B8" s="700" t="s">
        <v>3</v>
      </c>
      <c r="C8" s="286" t="s">
        <v>48</v>
      </c>
      <c r="D8" s="286" t="s">
        <v>523</v>
      </c>
      <c r="E8" s="311">
        <v>41183</v>
      </c>
      <c r="F8" s="311">
        <v>41274</v>
      </c>
      <c r="G8" s="286" t="s">
        <v>524</v>
      </c>
      <c r="H8" s="286" t="s">
        <v>293</v>
      </c>
      <c r="I8" s="286" t="s">
        <v>403</v>
      </c>
      <c r="J8" s="286" t="s">
        <v>525</v>
      </c>
      <c r="K8" s="315">
        <v>0.97</v>
      </c>
      <c r="L8" s="316"/>
    </row>
    <row r="9" spans="1:12" ht="141" customHeight="1" thickBot="1">
      <c r="A9" s="317"/>
      <c r="B9" s="701"/>
      <c r="C9" s="286" t="s">
        <v>40</v>
      </c>
      <c r="D9" s="318">
        <v>1</v>
      </c>
      <c r="E9" s="311">
        <v>41183</v>
      </c>
      <c r="F9" s="311">
        <v>41274</v>
      </c>
      <c r="G9" s="319" t="s">
        <v>39</v>
      </c>
      <c r="H9" s="286" t="s">
        <v>38</v>
      </c>
      <c r="I9" s="286" t="s">
        <v>38</v>
      </c>
      <c r="J9" s="286" t="s">
        <v>526</v>
      </c>
      <c r="K9" s="320">
        <v>1</v>
      </c>
      <c r="L9" s="316" t="s">
        <v>522</v>
      </c>
    </row>
    <row r="10" spans="1:12" ht="141" customHeight="1" thickBot="1">
      <c r="A10" s="317"/>
      <c r="B10" s="701"/>
      <c r="C10" s="286" t="s">
        <v>42</v>
      </c>
      <c r="D10" s="318">
        <v>1</v>
      </c>
      <c r="E10" s="311">
        <v>41183</v>
      </c>
      <c r="F10" s="311">
        <v>41274</v>
      </c>
      <c r="G10" s="319" t="s">
        <v>301</v>
      </c>
      <c r="H10" s="286" t="s">
        <v>38</v>
      </c>
      <c r="I10" s="286" t="s">
        <v>41</v>
      </c>
      <c r="J10" s="286" t="s">
        <v>527</v>
      </c>
      <c r="K10" s="321">
        <v>1</v>
      </c>
      <c r="L10" s="316" t="s">
        <v>522</v>
      </c>
    </row>
    <row r="11" spans="1:12" ht="105" customHeight="1" thickBot="1">
      <c r="A11" s="317"/>
      <c r="B11" s="701"/>
      <c r="C11" s="286" t="s">
        <v>45</v>
      </c>
      <c r="D11" s="286" t="s">
        <v>44</v>
      </c>
      <c r="E11" s="311">
        <v>41183</v>
      </c>
      <c r="F11" s="311">
        <v>41274</v>
      </c>
      <c r="G11" s="319" t="s">
        <v>43</v>
      </c>
      <c r="H11" s="286" t="s">
        <v>297</v>
      </c>
      <c r="I11" s="286" t="s">
        <v>528</v>
      </c>
      <c r="J11" s="322" t="s">
        <v>529</v>
      </c>
      <c r="K11" s="321">
        <v>1</v>
      </c>
      <c r="L11" s="316" t="s">
        <v>522</v>
      </c>
    </row>
    <row r="12" spans="1:12" s="325" customFormat="1" ht="77.25" customHeight="1" thickBot="1">
      <c r="A12" s="317">
        <v>5</v>
      </c>
      <c r="B12" s="323" t="s">
        <v>4</v>
      </c>
      <c r="C12" s="319" t="s">
        <v>34</v>
      </c>
      <c r="D12" s="319" t="s">
        <v>530</v>
      </c>
      <c r="E12" s="311">
        <v>41183</v>
      </c>
      <c r="F12" s="311">
        <v>41274</v>
      </c>
      <c r="G12" s="319" t="s">
        <v>30</v>
      </c>
      <c r="H12" s="286" t="s">
        <v>412</v>
      </c>
      <c r="I12" s="286" t="s">
        <v>413</v>
      </c>
      <c r="J12" s="286" t="s">
        <v>531</v>
      </c>
      <c r="K12" s="324">
        <v>1</v>
      </c>
      <c r="L12" s="321"/>
    </row>
    <row r="15" spans="1:10" ht="20.25" customHeight="1">
      <c r="A15" s="685" t="s">
        <v>136</v>
      </c>
      <c r="B15" s="685"/>
      <c r="C15" s="685"/>
      <c r="D15" s="685"/>
      <c r="E15" s="685"/>
      <c r="F15" s="685"/>
      <c r="G15" s="685"/>
      <c r="H15" s="685"/>
      <c r="I15" s="685"/>
      <c r="J15" s="685"/>
    </row>
    <row r="16" spans="1:10" ht="13.5" thickBot="1">
      <c r="A16" s="236"/>
      <c r="B16" s="237"/>
      <c r="C16" s="237"/>
      <c r="D16" s="237"/>
      <c r="E16" s="237"/>
      <c r="F16" s="237"/>
      <c r="G16" s="237"/>
      <c r="H16" s="237"/>
      <c r="I16" s="237"/>
      <c r="J16" s="237"/>
    </row>
    <row r="17" spans="1:10" ht="22.5" customHeight="1" thickTop="1">
      <c r="A17" s="686" t="s">
        <v>18</v>
      </c>
      <c r="B17" s="688" t="s">
        <v>17</v>
      </c>
      <c r="C17" s="688" t="s">
        <v>16</v>
      </c>
      <c r="D17" s="237"/>
      <c r="E17" s="237"/>
      <c r="G17" s="237"/>
      <c r="H17" s="237"/>
      <c r="I17" s="237"/>
      <c r="J17" s="237"/>
    </row>
    <row r="18" spans="1:10" ht="24.75" customHeight="1" thickBot="1">
      <c r="A18" s="687"/>
      <c r="B18" s="689"/>
      <c r="C18" s="689"/>
      <c r="D18" s="237"/>
      <c r="E18" s="237"/>
      <c r="G18" s="237"/>
      <c r="H18" s="237"/>
      <c r="I18" s="237"/>
      <c r="J18" s="237"/>
    </row>
    <row r="19" spans="1:10" ht="33" customHeight="1" thickBot="1" thickTop="1">
      <c r="A19" s="259">
        <v>1</v>
      </c>
      <c r="B19" s="252" t="s">
        <v>0</v>
      </c>
      <c r="C19" s="326">
        <f>+K5</f>
        <v>0.9</v>
      </c>
      <c r="D19" s="237"/>
      <c r="E19" s="237"/>
      <c r="G19" s="237"/>
      <c r="H19" s="237"/>
      <c r="I19" s="237"/>
      <c r="J19" s="237"/>
    </row>
    <row r="20" spans="1:10" ht="27.75" customHeight="1" thickBot="1">
      <c r="A20" s="261">
        <v>2</v>
      </c>
      <c r="B20" s="246" t="s">
        <v>1</v>
      </c>
      <c r="C20" s="327">
        <f>+K6</f>
        <v>1</v>
      </c>
      <c r="D20" s="237"/>
      <c r="E20" s="237"/>
      <c r="G20" s="237"/>
      <c r="H20" s="237"/>
      <c r="I20" s="237"/>
      <c r="J20" s="237"/>
    </row>
    <row r="21" spans="1:10" ht="33" customHeight="1" thickBot="1">
      <c r="A21" s="263">
        <v>3</v>
      </c>
      <c r="B21" s="252" t="s">
        <v>2</v>
      </c>
      <c r="C21" s="328">
        <f>+K7</f>
        <v>1</v>
      </c>
      <c r="D21" s="237"/>
      <c r="E21" s="237"/>
      <c r="G21" s="237"/>
      <c r="H21" s="237"/>
      <c r="I21" s="237"/>
      <c r="J21" s="237"/>
    </row>
    <row r="22" spans="1:10" ht="33.75" customHeight="1" thickBot="1">
      <c r="A22" s="261">
        <v>4</v>
      </c>
      <c r="B22" s="246" t="s">
        <v>3</v>
      </c>
      <c r="C22" s="327">
        <f>+(K8+K9+K10+K11)/4</f>
        <v>0.9924999999999999</v>
      </c>
      <c r="D22" s="237"/>
      <c r="E22" s="237"/>
      <c r="G22" s="237"/>
      <c r="H22" s="237"/>
      <c r="I22" s="237"/>
      <c r="J22" s="237"/>
    </row>
    <row r="23" spans="1:10" ht="30" customHeight="1" thickBot="1">
      <c r="A23" s="265">
        <v>5</v>
      </c>
      <c r="B23" s="266" t="s">
        <v>4</v>
      </c>
      <c r="C23" s="329">
        <f>+K12</f>
        <v>1</v>
      </c>
      <c r="D23" s="237"/>
      <c r="E23" s="237"/>
      <c r="G23" s="237"/>
      <c r="H23" s="237"/>
      <c r="I23" s="237"/>
      <c r="J23" s="237"/>
    </row>
    <row r="24" spans="1:10" ht="26.25" customHeight="1" thickBot="1">
      <c r="A24" s="728" t="s">
        <v>320</v>
      </c>
      <c r="B24" s="729"/>
      <c r="C24" s="327">
        <f>+(C19+C20+C21+C22+C23)/5</f>
        <v>0.9785</v>
      </c>
      <c r="D24" s="237"/>
      <c r="E24" s="237"/>
      <c r="G24" s="237"/>
      <c r="H24" s="237"/>
      <c r="I24" s="237"/>
      <c r="J24" s="237"/>
    </row>
    <row r="25" spans="1:10" ht="12.75">
      <c r="A25" s="692"/>
      <c r="B25" s="692"/>
      <c r="C25" s="692"/>
      <c r="D25" s="692"/>
      <c r="E25" s="692"/>
      <c r="F25" s="692"/>
      <c r="G25" s="692"/>
      <c r="H25" s="692"/>
      <c r="I25" s="692"/>
      <c r="J25" s="692"/>
    </row>
  </sheetData>
  <sheetProtection/>
  <mergeCells count="9">
    <mergeCell ref="A24:B24"/>
    <mergeCell ref="A25:J25"/>
    <mergeCell ref="A1:L1"/>
    <mergeCell ref="A2:J2"/>
    <mergeCell ref="B8:B11"/>
    <mergeCell ref="A15:J15"/>
    <mergeCell ref="A17:A18"/>
    <mergeCell ref="B17:B18"/>
    <mergeCell ref="C17:C1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dc:creator>
  <cp:keywords/>
  <dc:description/>
  <cp:lastModifiedBy>Carolina María Hormaza Caro</cp:lastModifiedBy>
  <cp:lastPrinted>2011-05-03T20:39:50Z</cp:lastPrinted>
  <dcterms:created xsi:type="dcterms:W3CDTF">2007-07-17T14:02:08Z</dcterms:created>
  <dcterms:modified xsi:type="dcterms:W3CDTF">2013-03-12T19:22:22Z</dcterms:modified>
  <cp:category/>
  <cp:version/>
  <cp:contentType/>
  <cp:contentStatus/>
</cp:coreProperties>
</file>